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very/Documents/"/>
    </mc:Choice>
  </mc:AlternateContent>
  <xr:revisionPtr revIDLastSave="0" documentId="13_ncr:1_{D1BA4433-8699-8E4A-A863-9EEB3157F210}" xr6:coauthVersionLast="45" xr6:coauthVersionMax="45" xr10:uidLastSave="{00000000-0000-0000-0000-000000000000}"/>
  <bookViews>
    <workbookView xWindow="0" yWindow="460" windowWidth="33600" windowHeight="19020" xr2:uid="{00000000-000D-0000-FFFF-FFFF00000000}"/>
  </bookViews>
  <sheets>
    <sheet name="Starter Book" sheetId="1" r:id="rId1"/>
    <sheet name="Category" sheetId="2" r:id="rId2"/>
    <sheet name="Sub-Category" sheetId="3" r:id="rId3"/>
    <sheet name="Date Created" sheetId="9" r:id="rId4"/>
    <sheet name="Additional Learning Past This" sheetId="11" r:id="rId5"/>
    <sheet name="Bonus One" sheetId="13" r:id="rId6"/>
    <sheet name="Average Duration" sheetId="10" r:id="rId7"/>
    <sheet name="Success By Duration" sheetId="8" r:id="rId8"/>
  </sheets>
  <definedNames>
    <definedName name="goal">'Starter Book'!$D:$D</definedName>
    <definedName name="state">'Starter Book'!$F:$F</definedName>
  </definedNames>
  <calcPr calcId="191029" concurrentCalc="0"/>
  <pivotCaches>
    <pivotCache cacheId="1" r:id="rId9"/>
    <pivotCache cacheId="2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3" i="2" l="1"/>
  <c r="G12" i="2"/>
  <c r="G11" i="2"/>
  <c r="G10" i="2"/>
  <c r="G9" i="2"/>
  <c r="G8" i="2"/>
  <c r="G7" i="2"/>
  <c r="G6" i="2"/>
  <c r="G5" i="2"/>
  <c r="H14" i="13"/>
  <c r="G14" i="13"/>
  <c r="F14" i="13"/>
  <c r="C14" i="13"/>
  <c r="D14" i="13"/>
  <c r="E14" i="13"/>
  <c r="B14" i="13"/>
  <c r="D3" i="13"/>
  <c r="B3" i="13"/>
  <c r="C3" i="13"/>
  <c r="E3" i="13"/>
  <c r="H3" i="13"/>
  <c r="D4" i="13"/>
  <c r="B4" i="13"/>
  <c r="C4" i="13"/>
  <c r="E4" i="13"/>
  <c r="H4" i="13"/>
  <c r="D5" i="13"/>
  <c r="B5" i="13"/>
  <c r="C5" i="13"/>
  <c r="E5" i="13"/>
  <c r="H5" i="13"/>
  <c r="D6" i="13"/>
  <c r="B6" i="13"/>
  <c r="C6" i="13"/>
  <c r="E6" i="13"/>
  <c r="H6" i="13"/>
  <c r="D7" i="13"/>
  <c r="B7" i="13"/>
  <c r="C7" i="13"/>
  <c r="E7" i="13"/>
  <c r="H7" i="13"/>
  <c r="D8" i="13"/>
  <c r="B8" i="13"/>
  <c r="C8" i="13"/>
  <c r="E8" i="13"/>
  <c r="H8" i="13"/>
  <c r="D9" i="13"/>
  <c r="B9" i="13"/>
  <c r="C9" i="13"/>
  <c r="E9" i="13"/>
  <c r="H9" i="13"/>
  <c r="D10" i="13"/>
  <c r="B10" i="13"/>
  <c r="C10" i="13"/>
  <c r="E10" i="13"/>
  <c r="H10" i="13"/>
  <c r="D11" i="13"/>
  <c r="B11" i="13"/>
  <c r="C11" i="13"/>
  <c r="E11" i="13"/>
  <c r="H11" i="13"/>
  <c r="D12" i="13"/>
  <c r="B12" i="13"/>
  <c r="C12" i="13"/>
  <c r="E12" i="13"/>
  <c r="H12" i="13"/>
  <c r="D13" i="13"/>
  <c r="B13" i="13"/>
  <c r="C13" i="13"/>
  <c r="E13" i="13"/>
  <c r="H13" i="13"/>
  <c r="D2" i="13"/>
  <c r="B2" i="13"/>
  <c r="C2" i="13"/>
  <c r="E2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S1932" i="1"/>
  <c r="X1932" i="1"/>
  <c r="S1933" i="1"/>
  <c r="X1933" i="1"/>
  <c r="S1934" i="1"/>
  <c r="X1934" i="1"/>
  <c r="S1935" i="1"/>
  <c r="X1935" i="1"/>
  <c r="S1936" i="1"/>
  <c r="X1936" i="1"/>
  <c r="S1937" i="1"/>
  <c r="X1937" i="1"/>
  <c r="S1938" i="1"/>
  <c r="X1938" i="1"/>
  <c r="S1939" i="1"/>
  <c r="X1939" i="1"/>
  <c r="S1940" i="1"/>
  <c r="X1940" i="1"/>
  <c r="S1941" i="1"/>
  <c r="X1941" i="1"/>
  <c r="S1942" i="1"/>
  <c r="X1942" i="1"/>
  <c r="S1943" i="1"/>
  <c r="X1943" i="1"/>
  <c r="S1944" i="1"/>
  <c r="X1944" i="1"/>
  <c r="S1945" i="1"/>
  <c r="X1945" i="1"/>
  <c r="S1946" i="1"/>
  <c r="X1946" i="1"/>
  <c r="S1947" i="1"/>
  <c r="X1947" i="1"/>
  <c r="S1948" i="1"/>
  <c r="X1948" i="1"/>
  <c r="S1949" i="1"/>
  <c r="X1949" i="1"/>
  <c r="S1950" i="1"/>
  <c r="X1950" i="1"/>
  <c r="S1951" i="1"/>
  <c r="X1951" i="1"/>
  <c r="S1952" i="1"/>
  <c r="X1952" i="1"/>
  <c r="S1953" i="1"/>
  <c r="X1953" i="1"/>
  <c r="S1954" i="1"/>
  <c r="X1954" i="1"/>
  <c r="S1955" i="1"/>
  <c r="X1955" i="1"/>
  <c r="S1956" i="1"/>
  <c r="X1956" i="1"/>
  <c r="S1957" i="1"/>
  <c r="X1957" i="1"/>
  <c r="S1958" i="1"/>
  <c r="X1958" i="1"/>
  <c r="S1959" i="1"/>
  <c r="X1959" i="1"/>
  <c r="S1960" i="1"/>
  <c r="X1960" i="1"/>
  <c r="S1961" i="1"/>
  <c r="X1961" i="1"/>
  <c r="S1962" i="1"/>
  <c r="X1962" i="1"/>
  <c r="S1963" i="1"/>
  <c r="X1963" i="1"/>
  <c r="S1964" i="1"/>
  <c r="X1964" i="1"/>
  <c r="S1965" i="1"/>
  <c r="X1965" i="1"/>
  <c r="S1966" i="1"/>
  <c r="X1966" i="1"/>
  <c r="S1967" i="1"/>
  <c r="X1967" i="1"/>
  <c r="S1968" i="1"/>
  <c r="X1968" i="1"/>
  <c r="S1969" i="1"/>
  <c r="X1969" i="1"/>
  <c r="S1970" i="1"/>
  <c r="X1970" i="1"/>
  <c r="S1971" i="1"/>
  <c r="X1971" i="1"/>
  <c r="S1972" i="1"/>
  <c r="X1972" i="1"/>
  <c r="S1973" i="1"/>
  <c r="X1973" i="1"/>
  <c r="S1974" i="1"/>
  <c r="X1974" i="1"/>
  <c r="S1975" i="1"/>
  <c r="X1975" i="1"/>
  <c r="S1976" i="1"/>
  <c r="X1976" i="1"/>
  <c r="S1977" i="1"/>
  <c r="X1977" i="1"/>
  <c r="S1978" i="1"/>
  <c r="X1978" i="1"/>
  <c r="S1979" i="1"/>
  <c r="X1979" i="1"/>
  <c r="S1980" i="1"/>
  <c r="X1980" i="1"/>
  <c r="S1981" i="1"/>
  <c r="X1981" i="1"/>
  <c r="S1982" i="1"/>
  <c r="X1982" i="1"/>
  <c r="S1983" i="1"/>
  <c r="X1983" i="1"/>
  <c r="S1984" i="1"/>
  <c r="X1984" i="1"/>
  <c r="S1985" i="1"/>
  <c r="X1985" i="1"/>
  <c r="S1986" i="1"/>
  <c r="X1986" i="1"/>
  <c r="S1987" i="1"/>
  <c r="X1987" i="1"/>
  <c r="S1988" i="1"/>
  <c r="X1988" i="1"/>
  <c r="S1989" i="1"/>
  <c r="X1989" i="1"/>
  <c r="S1990" i="1"/>
  <c r="X1990" i="1"/>
  <c r="S1991" i="1"/>
  <c r="X1991" i="1"/>
  <c r="S1992" i="1"/>
  <c r="X1992" i="1"/>
  <c r="S1993" i="1"/>
  <c r="X1993" i="1"/>
  <c r="S1994" i="1"/>
  <c r="X1994" i="1"/>
  <c r="S1995" i="1"/>
  <c r="X1995" i="1"/>
  <c r="S1996" i="1"/>
  <c r="X1996" i="1"/>
  <c r="S1997" i="1"/>
  <c r="X1997" i="1"/>
  <c r="S1998" i="1"/>
  <c r="X1998" i="1"/>
  <c r="S1999" i="1"/>
  <c r="X1999" i="1"/>
  <c r="S2000" i="1"/>
  <c r="X2000" i="1"/>
  <c r="S2001" i="1"/>
  <c r="X2001" i="1"/>
  <c r="S2002" i="1"/>
  <c r="X2002" i="1"/>
  <c r="S2003" i="1"/>
  <c r="X2003" i="1"/>
  <c r="S2004" i="1"/>
  <c r="X2004" i="1"/>
  <c r="S2005" i="1"/>
  <c r="X2005" i="1"/>
  <c r="S2006" i="1"/>
  <c r="X2006" i="1"/>
  <c r="S2007" i="1"/>
  <c r="X2007" i="1"/>
  <c r="S2008" i="1"/>
  <c r="X2008" i="1"/>
  <c r="S2009" i="1"/>
  <c r="X2009" i="1"/>
  <c r="S2010" i="1"/>
  <c r="X2010" i="1"/>
  <c r="S2011" i="1"/>
  <c r="X2011" i="1"/>
  <c r="S2012" i="1"/>
  <c r="X2012" i="1"/>
  <c r="S2013" i="1"/>
  <c r="X2013" i="1"/>
  <c r="S2014" i="1"/>
  <c r="X2014" i="1"/>
  <c r="S2015" i="1"/>
  <c r="X2015" i="1"/>
  <c r="S2016" i="1"/>
  <c r="X2016" i="1"/>
  <c r="S2017" i="1"/>
  <c r="X2017" i="1"/>
  <c r="S2018" i="1"/>
  <c r="X2018" i="1"/>
  <c r="S2019" i="1"/>
  <c r="X2019" i="1"/>
  <c r="S2020" i="1"/>
  <c r="X2020" i="1"/>
  <c r="S2021" i="1"/>
  <c r="X2021" i="1"/>
  <c r="S2022" i="1"/>
  <c r="X2022" i="1"/>
  <c r="S2023" i="1"/>
  <c r="X2023" i="1"/>
  <c r="S2024" i="1"/>
  <c r="X2024" i="1"/>
  <c r="S2025" i="1"/>
  <c r="X2025" i="1"/>
  <c r="S2026" i="1"/>
  <c r="X2026" i="1"/>
  <c r="S2027" i="1"/>
  <c r="X2027" i="1"/>
  <c r="S2028" i="1"/>
  <c r="X2028" i="1"/>
  <c r="S2029" i="1"/>
  <c r="X2029" i="1"/>
  <c r="S2030" i="1"/>
  <c r="X2030" i="1"/>
  <c r="S2031" i="1"/>
  <c r="X2031" i="1"/>
  <c r="S2032" i="1"/>
  <c r="X2032" i="1"/>
  <c r="S2033" i="1"/>
  <c r="X2033" i="1"/>
  <c r="S2034" i="1"/>
  <c r="X2034" i="1"/>
  <c r="S2035" i="1"/>
  <c r="X2035" i="1"/>
  <c r="S2036" i="1"/>
  <c r="X2036" i="1"/>
  <c r="S2037" i="1"/>
  <c r="X2037" i="1"/>
  <c r="S2038" i="1"/>
  <c r="X2038" i="1"/>
  <c r="S2039" i="1"/>
  <c r="X2039" i="1"/>
  <c r="S2040" i="1"/>
  <c r="X2040" i="1"/>
  <c r="S2041" i="1"/>
  <c r="X2041" i="1"/>
  <c r="S2042" i="1"/>
  <c r="X2042" i="1"/>
  <c r="S2043" i="1"/>
  <c r="X2043" i="1"/>
  <c r="S2044" i="1"/>
  <c r="X2044" i="1"/>
  <c r="S2045" i="1"/>
  <c r="X2045" i="1"/>
  <c r="S2046" i="1"/>
  <c r="X2046" i="1"/>
  <c r="S2047" i="1"/>
  <c r="X2047" i="1"/>
  <c r="S2048" i="1"/>
  <c r="X2048" i="1"/>
  <c r="S2049" i="1"/>
  <c r="X2049" i="1"/>
  <c r="S2050" i="1"/>
  <c r="X2050" i="1"/>
  <c r="S2" i="1"/>
  <c r="X2" i="1"/>
  <c r="S3" i="1"/>
  <c r="X3" i="1"/>
  <c r="S4" i="1"/>
  <c r="X4" i="1"/>
  <c r="S5" i="1"/>
  <c r="X5" i="1"/>
  <c r="S6" i="1"/>
  <c r="X6" i="1"/>
  <c r="S7" i="1"/>
  <c r="X7" i="1"/>
  <c r="S8" i="1"/>
  <c r="X8" i="1"/>
  <c r="S9" i="1"/>
  <c r="X9" i="1"/>
  <c r="S10" i="1"/>
  <c r="X10" i="1"/>
  <c r="S11" i="1"/>
  <c r="X11" i="1"/>
  <c r="S12" i="1"/>
  <c r="X12" i="1"/>
  <c r="S13" i="1"/>
  <c r="X13" i="1"/>
  <c r="S14" i="1"/>
  <c r="X14" i="1"/>
  <c r="S15" i="1"/>
  <c r="X15" i="1"/>
  <c r="S16" i="1"/>
  <c r="X16" i="1"/>
  <c r="S17" i="1"/>
  <c r="X17" i="1"/>
  <c r="S18" i="1"/>
  <c r="X18" i="1"/>
  <c r="S19" i="1"/>
  <c r="X19" i="1"/>
  <c r="S20" i="1"/>
  <c r="X20" i="1"/>
  <c r="S21" i="1"/>
  <c r="X21" i="1"/>
  <c r="S22" i="1"/>
  <c r="X22" i="1"/>
  <c r="S23" i="1"/>
  <c r="X23" i="1"/>
  <c r="S24" i="1"/>
  <c r="X24" i="1"/>
  <c r="S25" i="1"/>
  <c r="X25" i="1"/>
  <c r="S26" i="1"/>
  <c r="X26" i="1"/>
  <c r="S27" i="1"/>
  <c r="X27" i="1"/>
  <c r="S28" i="1"/>
  <c r="X28" i="1"/>
  <c r="S29" i="1"/>
  <c r="X29" i="1"/>
  <c r="S30" i="1"/>
  <c r="X30" i="1"/>
  <c r="S31" i="1"/>
  <c r="X31" i="1"/>
  <c r="S32" i="1"/>
  <c r="X32" i="1"/>
  <c r="S33" i="1"/>
  <c r="X33" i="1"/>
  <c r="S34" i="1"/>
  <c r="X34" i="1"/>
  <c r="S35" i="1"/>
  <c r="X35" i="1"/>
  <c r="S36" i="1"/>
  <c r="X36" i="1"/>
  <c r="S37" i="1"/>
  <c r="X37" i="1"/>
  <c r="S38" i="1"/>
  <c r="X38" i="1"/>
  <c r="S39" i="1"/>
  <c r="X39" i="1"/>
  <c r="S40" i="1"/>
  <c r="X40" i="1"/>
  <c r="S41" i="1"/>
  <c r="X41" i="1"/>
  <c r="S351" i="1"/>
  <c r="X351" i="1"/>
  <c r="S352" i="1"/>
  <c r="X352" i="1"/>
  <c r="S353" i="1"/>
  <c r="X353" i="1"/>
  <c r="S354" i="1"/>
  <c r="X354" i="1"/>
  <c r="S355" i="1"/>
  <c r="X355" i="1"/>
  <c r="S356" i="1"/>
  <c r="X356" i="1"/>
  <c r="S357" i="1"/>
  <c r="X357" i="1"/>
  <c r="S358" i="1"/>
  <c r="X358" i="1"/>
  <c r="S359" i="1"/>
  <c r="X359" i="1"/>
  <c r="S360" i="1"/>
  <c r="X360" i="1"/>
  <c r="S361" i="1"/>
  <c r="X361" i="1"/>
  <c r="S362" i="1"/>
  <c r="X362" i="1"/>
  <c r="S363" i="1"/>
  <c r="X363" i="1"/>
  <c r="S364" i="1"/>
  <c r="X364" i="1"/>
  <c r="S365" i="1"/>
  <c r="X365" i="1"/>
  <c r="S366" i="1"/>
  <c r="X366" i="1"/>
  <c r="S367" i="1"/>
  <c r="X367" i="1"/>
  <c r="S368" i="1"/>
  <c r="X368" i="1"/>
  <c r="S369" i="1"/>
  <c r="X369" i="1"/>
  <c r="S370" i="1"/>
  <c r="X370" i="1"/>
  <c r="S371" i="1"/>
  <c r="X371" i="1"/>
  <c r="S372" i="1"/>
  <c r="X372" i="1"/>
  <c r="S373" i="1"/>
  <c r="X373" i="1"/>
  <c r="S374" i="1"/>
  <c r="X374" i="1"/>
  <c r="S375" i="1"/>
  <c r="X375" i="1"/>
  <c r="S376" i="1"/>
  <c r="X376" i="1"/>
  <c r="S377" i="1"/>
  <c r="X377" i="1"/>
  <c r="S378" i="1"/>
  <c r="X378" i="1"/>
  <c r="S379" i="1"/>
  <c r="X379" i="1"/>
  <c r="S380" i="1"/>
  <c r="X380" i="1"/>
  <c r="S381" i="1"/>
  <c r="X381" i="1"/>
  <c r="S382" i="1"/>
  <c r="X382" i="1"/>
  <c r="S383" i="1"/>
  <c r="X383" i="1"/>
  <c r="S384" i="1"/>
  <c r="X384" i="1"/>
  <c r="S385" i="1"/>
  <c r="X385" i="1"/>
  <c r="S386" i="1"/>
  <c r="X386" i="1"/>
  <c r="S387" i="1"/>
  <c r="X387" i="1"/>
  <c r="S388" i="1"/>
  <c r="X388" i="1"/>
  <c r="S389" i="1"/>
  <c r="X389" i="1"/>
  <c r="S390" i="1"/>
  <c r="X390" i="1"/>
  <c r="S391" i="1"/>
  <c r="X391" i="1"/>
  <c r="S392" i="1"/>
  <c r="X392" i="1"/>
  <c r="S393" i="1"/>
  <c r="X393" i="1"/>
  <c r="S394" i="1"/>
  <c r="X394" i="1"/>
  <c r="S395" i="1"/>
  <c r="X395" i="1"/>
  <c r="S396" i="1"/>
  <c r="X396" i="1"/>
  <c r="S397" i="1"/>
  <c r="X397" i="1"/>
  <c r="S398" i="1"/>
  <c r="X398" i="1"/>
  <c r="S399" i="1"/>
  <c r="X399" i="1"/>
  <c r="S400" i="1"/>
  <c r="X400" i="1"/>
  <c r="S401" i="1"/>
  <c r="X401" i="1"/>
  <c r="S402" i="1"/>
  <c r="X402" i="1"/>
  <c r="S403" i="1"/>
  <c r="X403" i="1"/>
  <c r="S404" i="1"/>
  <c r="X404" i="1"/>
  <c r="S405" i="1"/>
  <c r="X405" i="1"/>
  <c r="S406" i="1"/>
  <c r="X406" i="1"/>
  <c r="S407" i="1"/>
  <c r="X407" i="1"/>
  <c r="S408" i="1"/>
  <c r="X408" i="1"/>
  <c r="S409" i="1"/>
  <c r="X409" i="1"/>
  <c r="S410" i="1"/>
  <c r="X410" i="1"/>
  <c r="S411" i="1"/>
  <c r="X411" i="1"/>
  <c r="S412" i="1"/>
  <c r="X412" i="1"/>
  <c r="S413" i="1"/>
  <c r="X413" i="1"/>
  <c r="S414" i="1"/>
  <c r="X414" i="1"/>
  <c r="S415" i="1"/>
  <c r="X415" i="1"/>
  <c r="S416" i="1"/>
  <c r="X416" i="1"/>
  <c r="S417" i="1"/>
  <c r="X417" i="1"/>
  <c r="S418" i="1"/>
  <c r="X418" i="1"/>
  <c r="S419" i="1"/>
  <c r="X419" i="1"/>
  <c r="S420" i="1"/>
  <c r="X420" i="1"/>
  <c r="S421" i="1"/>
  <c r="X421" i="1"/>
  <c r="S422" i="1"/>
  <c r="X422" i="1"/>
  <c r="S423" i="1"/>
  <c r="X423" i="1"/>
  <c r="S424" i="1"/>
  <c r="X424" i="1"/>
  <c r="S425" i="1"/>
  <c r="X425" i="1"/>
  <c r="S426" i="1"/>
  <c r="X426" i="1"/>
  <c r="S427" i="1"/>
  <c r="X427" i="1"/>
  <c r="S428" i="1"/>
  <c r="X428" i="1"/>
  <c r="S429" i="1"/>
  <c r="X429" i="1"/>
  <c r="S430" i="1"/>
  <c r="X430" i="1"/>
  <c r="S2051" i="1"/>
  <c r="X2051" i="1"/>
  <c r="S2052" i="1"/>
  <c r="X2052" i="1"/>
  <c r="S2053" i="1"/>
  <c r="X2053" i="1"/>
  <c r="S2054" i="1"/>
  <c r="X2054" i="1"/>
  <c r="S2055" i="1"/>
  <c r="X2055" i="1"/>
  <c r="S2056" i="1"/>
  <c r="X2056" i="1"/>
  <c r="S2057" i="1"/>
  <c r="X2057" i="1"/>
  <c r="S2058" i="1"/>
  <c r="X2058" i="1"/>
  <c r="S2059" i="1"/>
  <c r="X2059" i="1"/>
  <c r="S2060" i="1"/>
  <c r="X2060" i="1"/>
  <c r="S2061" i="1"/>
  <c r="X2061" i="1"/>
  <c r="S2062" i="1"/>
  <c r="X2062" i="1"/>
  <c r="S2063" i="1"/>
  <c r="X2063" i="1"/>
  <c r="S2064" i="1"/>
  <c r="X2064" i="1"/>
  <c r="S2065" i="1"/>
  <c r="X2065" i="1"/>
  <c r="S2066" i="1"/>
  <c r="X2066" i="1"/>
  <c r="S2067" i="1"/>
  <c r="X2067" i="1"/>
  <c r="S2068" i="1"/>
  <c r="X2068" i="1"/>
  <c r="S2069" i="1"/>
  <c r="X2069" i="1"/>
  <c r="S2070" i="1"/>
  <c r="X2070" i="1"/>
  <c r="S2071" i="1"/>
  <c r="X2071" i="1"/>
  <c r="S2072" i="1"/>
  <c r="X2072" i="1"/>
  <c r="S2073" i="1"/>
  <c r="X2073" i="1"/>
  <c r="S2074" i="1"/>
  <c r="X2074" i="1"/>
  <c r="S2075" i="1"/>
  <c r="X2075" i="1"/>
  <c r="S2076" i="1"/>
  <c r="X2076" i="1"/>
  <c r="S2077" i="1"/>
  <c r="X2077" i="1"/>
  <c r="S2078" i="1"/>
  <c r="X2078" i="1"/>
  <c r="S2079" i="1"/>
  <c r="X2079" i="1"/>
  <c r="S2080" i="1"/>
  <c r="X2080" i="1"/>
  <c r="S2081" i="1"/>
  <c r="X2081" i="1"/>
  <c r="S2082" i="1"/>
  <c r="X2082" i="1"/>
  <c r="S2083" i="1"/>
  <c r="X2083" i="1"/>
  <c r="S2084" i="1"/>
  <c r="X2084" i="1"/>
  <c r="S2085" i="1"/>
  <c r="X2085" i="1"/>
  <c r="S2086" i="1"/>
  <c r="X2086" i="1"/>
  <c r="S2087" i="1"/>
  <c r="X2087" i="1"/>
  <c r="S2088" i="1"/>
  <c r="X2088" i="1"/>
  <c r="S2089" i="1"/>
  <c r="X2089" i="1"/>
  <c r="S2090" i="1"/>
  <c r="X2090" i="1"/>
  <c r="S2091" i="1"/>
  <c r="X2091" i="1"/>
  <c r="S2092" i="1"/>
  <c r="X2092" i="1"/>
  <c r="S2093" i="1"/>
  <c r="X2093" i="1"/>
  <c r="S2094" i="1"/>
  <c r="X2094" i="1"/>
  <c r="S2095" i="1"/>
  <c r="X2095" i="1"/>
  <c r="S2096" i="1"/>
  <c r="X2096" i="1"/>
  <c r="S2097" i="1"/>
  <c r="X2097" i="1"/>
  <c r="S2098" i="1"/>
  <c r="X2098" i="1"/>
  <c r="S2099" i="1"/>
  <c r="X2099" i="1"/>
  <c r="S2100" i="1"/>
  <c r="X2100" i="1"/>
  <c r="S2101" i="1"/>
  <c r="X2101" i="1"/>
  <c r="S2102" i="1"/>
  <c r="X2102" i="1"/>
  <c r="S2103" i="1"/>
  <c r="X2103" i="1"/>
  <c r="S2104" i="1"/>
  <c r="X2104" i="1"/>
  <c r="S2105" i="1"/>
  <c r="X2105" i="1"/>
  <c r="S2106" i="1"/>
  <c r="X2106" i="1"/>
  <c r="S2107" i="1"/>
  <c r="X2107" i="1"/>
  <c r="S2108" i="1"/>
  <c r="X2108" i="1"/>
  <c r="S2109" i="1"/>
  <c r="X2109" i="1"/>
  <c r="S2110" i="1"/>
  <c r="X2110" i="1"/>
  <c r="S2111" i="1"/>
  <c r="X2111" i="1"/>
  <c r="S2112" i="1"/>
  <c r="X2112" i="1"/>
  <c r="S2113" i="1"/>
  <c r="X2113" i="1"/>
  <c r="S2114" i="1"/>
  <c r="X2114" i="1"/>
  <c r="S2115" i="1"/>
  <c r="X2115" i="1"/>
  <c r="S2116" i="1"/>
  <c r="X2116" i="1"/>
  <c r="S2117" i="1"/>
  <c r="X2117" i="1"/>
  <c r="S2118" i="1"/>
  <c r="X2118" i="1"/>
  <c r="S2119" i="1"/>
  <c r="X2119" i="1"/>
  <c r="S2120" i="1"/>
  <c r="X2120" i="1"/>
  <c r="S2121" i="1"/>
  <c r="X2121" i="1"/>
  <c r="S2122" i="1"/>
  <c r="X2122" i="1"/>
  <c r="S2123" i="1"/>
  <c r="X2123" i="1"/>
  <c r="S2124" i="1"/>
  <c r="X2124" i="1"/>
  <c r="S2125" i="1"/>
  <c r="X2125" i="1"/>
  <c r="S2126" i="1"/>
  <c r="X2126" i="1"/>
  <c r="S2127" i="1"/>
  <c r="X2127" i="1"/>
  <c r="S2128" i="1"/>
  <c r="X2128" i="1"/>
  <c r="S2129" i="1"/>
  <c r="X2129" i="1"/>
  <c r="S2130" i="1"/>
  <c r="X2130" i="1"/>
  <c r="S2131" i="1"/>
  <c r="X2131" i="1"/>
  <c r="S2132" i="1"/>
  <c r="X2132" i="1"/>
  <c r="S2133" i="1"/>
  <c r="X2133" i="1"/>
  <c r="S2134" i="1"/>
  <c r="X2134" i="1"/>
  <c r="S2135" i="1"/>
  <c r="X2135" i="1"/>
  <c r="S2136" i="1"/>
  <c r="X2136" i="1"/>
  <c r="S2137" i="1"/>
  <c r="X2137" i="1"/>
  <c r="S2138" i="1"/>
  <c r="X2138" i="1"/>
  <c r="S2139" i="1"/>
  <c r="X2139" i="1"/>
  <c r="S2140" i="1"/>
  <c r="X2140" i="1"/>
  <c r="S2141" i="1"/>
  <c r="X2141" i="1"/>
  <c r="S2142" i="1"/>
  <c r="X2142" i="1"/>
  <c r="S2143" i="1"/>
  <c r="X2143" i="1"/>
  <c r="S2144" i="1"/>
  <c r="X2144" i="1"/>
  <c r="S2145" i="1"/>
  <c r="X2145" i="1"/>
  <c r="S2146" i="1"/>
  <c r="X2146" i="1"/>
  <c r="S2147" i="1"/>
  <c r="X2147" i="1"/>
  <c r="S2148" i="1"/>
  <c r="X2148" i="1"/>
  <c r="S2149" i="1"/>
  <c r="X2149" i="1"/>
  <c r="S2150" i="1"/>
  <c r="X2150" i="1"/>
  <c r="S2151" i="1"/>
  <c r="X2151" i="1"/>
  <c r="S2152" i="1"/>
  <c r="X2152" i="1"/>
  <c r="S2153" i="1"/>
  <c r="X2153" i="1"/>
  <c r="S2154" i="1"/>
  <c r="X2154" i="1"/>
  <c r="S2155" i="1"/>
  <c r="X2155" i="1"/>
  <c r="S2156" i="1"/>
  <c r="X2156" i="1"/>
  <c r="S2157" i="1"/>
  <c r="X2157" i="1"/>
  <c r="S2158" i="1"/>
  <c r="X2158" i="1"/>
  <c r="S2159" i="1"/>
  <c r="X2159" i="1"/>
  <c r="S2160" i="1"/>
  <c r="X2160" i="1"/>
  <c r="S2161" i="1"/>
  <c r="X2161" i="1"/>
  <c r="S2162" i="1"/>
  <c r="X2162" i="1"/>
  <c r="S2163" i="1"/>
  <c r="X2163" i="1"/>
  <c r="S2164" i="1"/>
  <c r="X2164" i="1"/>
  <c r="S2165" i="1"/>
  <c r="X2165" i="1"/>
  <c r="S2166" i="1"/>
  <c r="X2166" i="1"/>
  <c r="S2167" i="1"/>
  <c r="X2167" i="1"/>
  <c r="S2168" i="1"/>
  <c r="X2168" i="1"/>
  <c r="S2169" i="1"/>
  <c r="X2169" i="1"/>
  <c r="S2170" i="1"/>
  <c r="X2170" i="1"/>
  <c r="S2171" i="1"/>
  <c r="X2171" i="1"/>
  <c r="S2172" i="1"/>
  <c r="X2172" i="1"/>
  <c r="S2173" i="1"/>
  <c r="X2173" i="1"/>
  <c r="S2174" i="1"/>
  <c r="X2174" i="1"/>
  <c r="S2175" i="1"/>
  <c r="X2175" i="1"/>
  <c r="S2176" i="1"/>
  <c r="X2176" i="1"/>
  <c r="S2177" i="1"/>
  <c r="X2177" i="1"/>
  <c r="S2178" i="1"/>
  <c r="X2178" i="1"/>
  <c r="S2179" i="1"/>
  <c r="X2179" i="1"/>
  <c r="S2180" i="1"/>
  <c r="X2180" i="1"/>
  <c r="S2181" i="1"/>
  <c r="X2181" i="1"/>
  <c r="S2182" i="1"/>
  <c r="X2182" i="1"/>
  <c r="S2183" i="1"/>
  <c r="X2183" i="1"/>
  <c r="S2184" i="1"/>
  <c r="X2184" i="1"/>
  <c r="S2185" i="1"/>
  <c r="X2185" i="1"/>
  <c r="S2186" i="1"/>
  <c r="X2186" i="1"/>
  <c r="S2187" i="1"/>
  <c r="X2187" i="1"/>
  <c r="S2188" i="1"/>
  <c r="X2188" i="1"/>
  <c r="S2189" i="1"/>
  <c r="X2189" i="1"/>
  <c r="S2190" i="1"/>
  <c r="X2190" i="1"/>
  <c r="S2191" i="1"/>
  <c r="X2191" i="1"/>
  <c r="S2192" i="1"/>
  <c r="X2192" i="1"/>
  <c r="S2193" i="1"/>
  <c r="X2193" i="1"/>
  <c r="S2194" i="1"/>
  <c r="X2194" i="1"/>
  <c r="S2195" i="1"/>
  <c r="X2195" i="1"/>
  <c r="S2196" i="1"/>
  <c r="X2196" i="1"/>
  <c r="S2197" i="1"/>
  <c r="X2197" i="1"/>
  <c r="S2198" i="1"/>
  <c r="X2198" i="1"/>
  <c r="S2199" i="1"/>
  <c r="X2199" i="1"/>
  <c r="S2200" i="1"/>
  <c r="X2200" i="1"/>
  <c r="S2201" i="1"/>
  <c r="X2201" i="1"/>
  <c r="S2202" i="1"/>
  <c r="X2202" i="1"/>
  <c r="S2203" i="1"/>
  <c r="X2203" i="1"/>
  <c r="S2204" i="1"/>
  <c r="X2204" i="1"/>
  <c r="S2205" i="1"/>
  <c r="X2205" i="1"/>
  <c r="S2206" i="1"/>
  <c r="X2206" i="1"/>
  <c r="S2207" i="1"/>
  <c r="X2207" i="1"/>
  <c r="S2208" i="1"/>
  <c r="X2208" i="1"/>
  <c r="S2209" i="1"/>
  <c r="X2209" i="1"/>
  <c r="S2210" i="1"/>
  <c r="X2210" i="1"/>
  <c r="S2211" i="1"/>
  <c r="X2211" i="1"/>
  <c r="S2212" i="1"/>
  <c r="X2212" i="1"/>
  <c r="S2213" i="1"/>
  <c r="X2213" i="1"/>
  <c r="S2214" i="1"/>
  <c r="X2214" i="1"/>
  <c r="S2215" i="1"/>
  <c r="X2215" i="1"/>
  <c r="S2216" i="1"/>
  <c r="X2216" i="1"/>
  <c r="S2217" i="1"/>
  <c r="X2217" i="1"/>
  <c r="S2218" i="1"/>
  <c r="X2218" i="1"/>
  <c r="S2219" i="1"/>
  <c r="X2219" i="1"/>
  <c r="S2220" i="1"/>
  <c r="X2220" i="1"/>
  <c r="S2221" i="1"/>
  <c r="X2221" i="1"/>
  <c r="S2222" i="1"/>
  <c r="X2222" i="1"/>
  <c r="S2223" i="1"/>
  <c r="X2223" i="1"/>
  <c r="S2224" i="1"/>
  <c r="X2224" i="1"/>
  <c r="S2225" i="1"/>
  <c r="X2225" i="1"/>
  <c r="S2226" i="1"/>
  <c r="X2226" i="1"/>
  <c r="S2227" i="1"/>
  <c r="X2227" i="1"/>
  <c r="S2228" i="1"/>
  <c r="X2228" i="1"/>
  <c r="S2229" i="1"/>
  <c r="X2229" i="1"/>
  <c r="S2230" i="1"/>
  <c r="X2230" i="1"/>
  <c r="S431" i="1"/>
  <c r="X431" i="1"/>
  <c r="S432" i="1"/>
  <c r="X432" i="1"/>
  <c r="S433" i="1"/>
  <c r="X433" i="1"/>
  <c r="S434" i="1"/>
  <c r="X434" i="1"/>
  <c r="S435" i="1"/>
  <c r="X435" i="1"/>
  <c r="S436" i="1"/>
  <c r="X436" i="1"/>
  <c r="S437" i="1"/>
  <c r="X437" i="1"/>
  <c r="S438" i="1"/>
  <c r="X438" i="1"/>
  <c r="S439" i="1"/>
  <c r="X439" i="1"/>
  <c r="S440" i="1"/>
  <c r="X440" i="1"/>
  <c r="S441" i="1"/>
  <c r="X441" i="1"/>
  <c r="S442" i="1"/>
  <c r="X442" i="1"/>
  <c r="S443" i="1"/>
  <c r="X443" i="1"/>
  <c r="S444" i="1"/>
  <c r="X444" i="1"/>
  <c r="S445" i="1"/>
  <c r="X445" i="1"/>
  <c r="S446" i="1"/>
  <c r="X446" i="1"/>
  <c r="S447" i="1"/>
  <c r="X447" i="1"/>
  <c r="S448" i="1"/>
  <c r="X448" i="1"/>
  <c r="S449" i="1"/>
  <c r="X449" i="1"/>
  <c r="S450" i="1"/>
  <c r="X450" i="1"/>
  <c r="S451" i="1"/>
  <c r="X451" i="1"/>
  <c r="S452" i="1"/>
  <c r="X452" i="1"/>
  <c r="S453" i="1"/>
  <c r="X453" i="1"/>
  <c r="S454" i="1"/>
  <c r="X454" i="1"/>
  <c r="S455" i="1"/>
  <c r="X455" i="1"/>
  <c r="S456" i="1"/>
  <c r="X456" i="1"/>
  <c r="S457" i="1"/>
  <c r="X457" i="1"/>
  <c r="S458" i="1"/>
  <c r="X458" i="1"/>
  <c r="S459" i="1"/>
  <c r="X459" i="1"/>
  <c r="S460" i="1"/>
  <c r="X460" i="1"/>
  <c r="S461" i="1"/>
  <c r="X461" i="1"/>
  <c r="S462" i="1"/>
  <c r="X462" i="1"/>
  <c r="S463" i="1"/>
  <c r="X463" i="1"/>
  <c r="S464" i="1"/>
  <c r="X464" i="1"/>
  <c r="S465" i="1"/>
  <c r="X465" i="1"/>
  <c r="S466" i="1"/>
  <c r="X466" i="1"/>
  <c r="S467" i="1"/>
  <c r="X467" i="1"/>
  <c r="S468" i="1"/>
  <c r="X468" i="1"/>
  <c r="S469" i="1"/>
  <c r="X469" i="1"/>
  <c r="S470" i="1"/>
  <c r="X470" i="1"/>
  <c r="S471" i="1"/>
  <c r="X471" i="1"/>
  <c r="S472" i="1"/>
  <c r="X472" i="1"/>
  <c r="S473" i="1"/>
  <c r="X473" i="1"/>
  <c r="S474" i="1"/>
  <c r="X474" i="1"/>
  <c r="S475" i="1"/>
  <c r="X475" i="1"/>
  <c r="S476" i="1"/>
  <c r="X476" i="1"/>
  <c r="S477" i="1"/>
  <c r="X477" i="1"/>
  <c r="S478" i="1"/>
  <c r="X478" i="1"/>
  <c r="S479" i="1"/>
  <c r="X479" i="1"/>
  <c r="S480" i="1"/>
  <c r="X480" i="1"/>
  <c r="S481" i="1"/>
  <c r="X481" i="1"/>
  <c r="S482" i="1"/>
  <c r="X482" i="1"/>
  <c r="S483" i="1"/>
  <c r="X483" i="1"/>
  <c r="S484" i="1"/>
  <c r="X484" i="1"/>
  <c r="S485" i="1"/>
  <c r="X485" i="1"/>
  <c r="S486" i="1"/>
  <c r="X486" i="1"/>
  <c r="S487" i="1"/>
  <c r="X487" i="1"/>
  <c r="S488" i="1"/>
  <c r="X488" i="1"/>
  <c r="S489" i="1"/>
  <c r="X489" i="1"/>
  <c r="S490" i="1"/>
  <c r="X490" i="1"/>
  <c r="S491" i="1"/>
  <c r="X491" i="1"/>
  <c r="S492" i="1"/>
  <c r="X492" i="1"/>
  <c r="S493" i="1"/>
  <c r="X493" i="1"/>
  <c r="S494" i="1"/>
  <c r="X494" i="1"/>
  <c r="S495" i="1"/>
  <c r="X495" i="1"/>
  <c r="S496" i="1"/>
  <c r="X496" i="1"/>
  <c r="S497" i="1"/>
  <c r="X497" i="1"/>
  <c r="S498" i="1"/>
  <c r="X498" i="1"/>
  <c r="S499" i="1"/>
  <c r="X499" i="1"/>
  <c r="S500" i="1"/>
  <c r="X500" i="1"/>
  <c r="S501" i="1"/>
  <c r="X501" i="1"/>
  <c r="S502" i="1"/>
  <c r="X502" i="1"/>
  <c r="S503" i="1"/>
  <c r="X503" i="1"/>
  <c r="S504" i="1"/>
  <c r="X504" i="1"/>
  <c r="S505" i="1"/>
  <c r="X505" i="1"/>
  <c r="S506" i="1"/>
  <c r="X506" i="1"/>
  <c r="S507" i="1"/>
  <c r="X507" i="1"/>
  <c r="S508" i="1"/>
  <c r="X508" i="1"/>
  <c r="S509" i="1"/>
  <c r="X509" i="1"/>
  <c r="S510" i="1"/>
  <c r="X510" i="1"/>
  <c r="S511" i="1"/>
  <c r="X511" i="1"/>
  <c r="S512" i="1"/>
  <c r="X512" i="1"/>
  <c r="S513" i="1"/>
  <c r="X513" i="1"/>
  <c r="S514" i="1"/>
  <c r="X514" i="1"/>
  <c r="S515" i="1"/>
  <c r="X515" i="1"/>
  <c r="S516" i="1"/>
  <c r="X516" i="1"/>
  <c r="S517" i="1"/>
  <c r="X517" i="1"/>
  <c r="S518" i="1"/>
  <c r="X518" i="1"/>
  <c r="S519" i="1"/>
  <c r="X519" i="1"/>
  <c r="S520" i="1"/>
  <c r="X520" i="1"/>
  <c r="S521" i="1"/>
  <c r="X521" i="1"/>
  <c r="S522" i="1"/>
  <c r="X522" i="1"/>
  <c r="S523" i="1"/>
  <c r="X523" i="1"/>
  <c r="S524" i="1"/>
  <c r="X524" i="1"/>
  <c r="S525" i="1"/>
  <c r="X525" i="1"/>
  <c r="S526" i="1"/>
  <c r="X526" i="1"/>
  <c r="S527" i="1"/>
  <c r="X527" i="1"/>
  <c r="S528" i="1"/>
  <c r="X528" i="1"/>
  <c r="S529" i="1"/>
  <c r="X529" i="1"/>
  <c r="S530" i="1"/>
  <c r="X530" i="1"/>
  <c r="S2231" i="1"/>
  <c r="X2231" i="1"/>
  <c r="S2232" i="1"/>
  <c r="X2232" i="1"/>
  <c r="S2233" i="1"/>
  <c r="X2233" i="1"/>
  <c r="S2234" i="1"/>
  <c r="X2234" i="1"/>
  <c r="S2235" i="1"/>
  <c r="X2235" i="1"/>
  <c r="S2236" i="1"/>
  <c r="X2236" i="1"/>
  <c r="S2237" i="1"/>
  <c r="X2237" i="1"/>
  <c r="S2238" i="1"/>
  <c r="X2238" i="1"/>
  <c r="S2239" i="1"/>
  <c r="X2239" i="1"/>
  <c r="S2240" i="1"/>
  <c r="X2240" i="1"/>
  <c r="S2241" i="1"/>
  <c r="X2241" i="1"/>
  <c r="S2242" i="1"/>
  <c r="X2242" i="1"/>
  <c r="S2243" i="1"/>
  <c r="X2243" i="1"/>
  <c r="S2244" i="1"/>
  <c r="X2244" i="1"/>
  <c r="S2245" i="1"/>
  <c r="X2245" i="1"/>
  <c r="S2246" i="1"/>
  <c r="X2246" i="1"/>
  <c r="S2247" i="1"/>
  <c r="X2247" i="1"/>
  <c r="S2248" i="1"/>
  <c r="X2248" i="1"/>
  <c r="S2249" i="1"/>
  <c r="X2249" i="1"/>
  <c r="S2250" i="1"/>
  <c r="X2250" i="1"/>
  <c r="S531" i="1"/>
  <c r="X531" i="1"/>
  <c r="S532" i="1"/>
  <c r="X532" i="1"/>
  <c r="S533" i="1"/>
  <c r="X533" i="1"/>
  <c r="S534" i="1"/>
  <c r="X534" i="1"/>
  <c r="S535" i="1"/>
  <c r="X535" i="1"/>
  <c r="S536" i="1"/>
  <c r="X536" i="1"/>
  <c r="S537" i="1"/>
  <c r="X537" i="1"/>
  <c r="S538" i="1"/>
  <c r="X538" i="1"/>
  <c r="S539" i="1"/>
  <c r="X539" i="1"/>
  <c r="S540" i="1"/>
  <c r="X540" i="1"/>
  <c r="S541" i="1"/>
  <c r="X541" i="1"/>
  <c r="S542" i="1"/>
  <c r="X542" i="1"/>
  <c r="S543" i="1"/>
  <c r="X543" i="1"/>
  <c r="S544" i="1"/>
  <c r="X544" i="1"/>
  <c r="S545" i="1"/>
  <c r="X545" i="1"/>
  <c r="S546" i="1"/>
  <c r="X546" i="1"/>
  <c r="S547" i="1"/>
  <c r="X547" i="1"/>
  <c r="S548" i="1"/>
  <c r="X548" i="1"/>
  <c r="S549" i="1"/>
  <c r="X549" i="1"/>
  <c r="S550" i="1"/>
  <c r="X550" i="1"/>
  <c r="S551" i="1"/>
  <c r="X551" i="1"/>
  <c r="S552" i="1"/>
  <c r="X552" i="1"/>
  <c r="S553" i="1"/>
  <c r="X553" i="1"/>
  <c r="S554" i="1"/>
  <c r="X554" i="1"/>
  <c r="S555" i="1"/>
  <c r="X555" i="1"/>
  <c r="S556" i="1"/>
  <c r="X556" i="1"/>
  <c r="S557" i="1"/>
  <c r="X557" i="1"/>
  <c r="S558" i="1"/>
  <c r="X558" i="1"/>
  <c r="S559" i="1"/>
  <c r="X559" i="1"/>
  <c r="S560" i="1"/>
  <c r="X560" i="1"/>
  <c r="S561" i="1"/>
  <c r="X561" i="1"/>
  <c r="S562" i="1"/>
  <c r="X562" i="1"/>
  <c r="S563" i="1"/>
  <c r="X563" i="1"/>
  <c r="S564" i="1"/>
  <c r="X564" i="1"/>
  <c r="S565" i="1"/>
  <c r="X565" i="1"/>
  <c r="S566" i="1"/>
  <c r="X566" i="1"/>
  <c r="S567" i="1"/>
  <c r="X567" i="1"/>
  <c r="S568" i="1"/>
  <c r="X568" i="1"/>
  <c r="S569" i="1"/>
  <c r="X569" i="1"/>
  <c r="S570" i="1"/>
  <c r="X570" i="1"/>
  <c r="S571" i="1"/>
  <c r="X571" i="1"/>
  <c r="S572" i="1"/>
  <c r="X572" i="1"/>
  <c r="S573" i="1"/>
  <c r="X573" i="1"/>
  <c r="S574" i="1"/>
  <c r="X574" i="1"/>
  <c r="S575" i="1"/>
  <c r="X575" i="1"/>
  <c r="S576" i="1"/>
  <c r="X576" i="1"/>
  <c r="S577" i="1"/>
  <c r="X577" i="1"/>
  <c r="S578" i="1"/>
  <c r="X578" i="1"/>
  <c r="S579" i="1"/>
  <c r="X579" i="1"/>
  <c r="S580" i="1"/>
  <c r="X580" i="1"/>
  <c r="S581" i="1"/>
  <c r="X581" i="1"/>
  <c r="S582" i="1"/>
  <c r="X582" i="1"/>
  <c r="S583" i="1"/>
  <c r="X583" i="1"/>
  <c r="S584" i="1"/>
  <c r="X584" i="1"/>
  <c r="S585" i="1"/>
  <c r="X585" i="1"/>
  <c r="S586" i="1"/>
  <c r="X586" i="1"/>
  <c r="S587" i="1"/>
  <c r="X587" i="1"/>
  <c r="S588" i="1"/>
  <c r="X588" i="1"/>
  <c r="S589" i="1"/>
  <c r="X589" i="1"/>
  <c r="S590" i="1"/>
  <c r="X590" i="1"/>
  <c r="S42" i="1"/>
  <c r="X42" i="1"/>
  <c r="S43" i="1"/>
  <c r="X43" i="1"/>
  <c r="S44" i="1"/>
  <c r="X44" i="1"/>
  <c r="S45" i="1"/>
  <c r="X45" i="1"/>
  <c r="S46" i="1"/>
  <c r="X46" i="1"/>
  <c r="S47" i="1"/>
  <c r="X47" i="1"/>
  <c r="S48" i="1"/>
  <c r="X48" i="1"/>
  <c r="S49" i="1"/>
  <c r="X49" i="1"/>
  <c r="S50" i="1"/>
  <c r="X50" i="1"/>
  <c r="S51" i="1"/>
  <c r="X51" i="1"/>
  <c r="S52" i="1"/>
  <c r="X52" i="1"/>
  <c r="S53" i="1"/>
  <c r="X53" i="1"/>
  <c r="S54" i="1"/>
  <c r="X54" i="1"/>
  <c r="S55" i="1"/>
  <c r="X55" i="1"/>
  <c r="S56" i="1"/>
  <c r="X56" i="1"/>
  <c r="S57" i="1"/>
  <c r="X57" i="1"/>
  <c r="S58" i="1"/>
  <c r="X58" i="1"/>
  <c r="S59" i="1"/>
  <c r="X59" i="1"/>
  <c r="S60" i="1"/>
  <c r="X60" i="1"/>
  <c r="S61" i="1"/>
  <c r="X61" i="1"/>
  <c r="S62" i="1"/>
  <c r="X62" i="1"/>
  <c r="S63" i="1"/>
  <c r="X63" i="1"/>
  <c r="S64" i="1"/>
  <c r="X64" i="1"/>
  <c r="S65" i="1"/>
  <c r="X65" i="1"/>
  <c r="S66" i="1"/>
  <c r="X66" i="1"/>
  <c r="S67" i="1"/>
  <c r="X67" i="1"/>
  <c r="S68" i="1"/>
  <c r="X68" i="1"/>
  <c r="S69" i="1"/>
  <c r="X69" i="1"/>
  <c r="S70" i="1"/>
  <c r="X70" i="1"/>
  <c r="S71" i="1"/>
  <c r="X71" i="1"/>
  <c r="S72" i="1"/>
  <c r="X72" i="1"/>
  <c r="S73" i="1"/>
  <c r="X73" i="1"/>
  <c r="S74" i="1"/>
  <c r="X74" i="1"/>
  <c r="S75" i="1"/>
  <c r="X75" i="1"/>
  <c r="S76" i="1"/>
  <c r="X76" i="1"/>
  <c r="S77" i="1"/>
  <c r="X77" i="1"/>
  <c r="S78" i="1"/>
  <c r="X78" i="1"/>
  <c r="S79" i="1"/>
  <c r="X79" i="1"/>
  <c r="S80" i="1"/>
  <c r="X80" i="1"/>
  <c r="S81" i="1"/>
  <c r="X81" i="1"/>
  <c r="S2251" i="1"/>
  <c r="X2251" i="1"/>
  <c r="S2252" i="1"/>
  <c r="X2252" i="1"/>
  <c r="S2253" i="1"/>
  <c r="X2253" i="1"/>
  <c r="S2254" i="1"/>
  <c r="X2254" i="1"/>
  <c r="S2255" i="1"/>
  <c r="X2255" i="1"/>
  <c r="S2256" i="1"/>
  <c r="X2256" i="1"/>
  <c r="S2257" i="1"/>
  <c r="X2257" i="1"/>
  <c r="S2258" i="1"/>
  <c r="X2258" i="1"/>
  <c r="S2259" i="1"/>
  <c r="X2259" i="1"/>
  <c r="S2260" i="1"/>
  <c r="X2260" i="1"/>
  <c r="S2261" i="1"/>
  <c r="X2261" i="1"/>
  <c r="S2262" i="1"/>
  <c r="X2262" i="1"/>
  <c r="S2263" i="1"/>
  <c r="X2263" i="1"/>
  <c r="S2264" i="1"/>
  <c r="X2264" i="1"/>
  <c r="S2265" i="1"/>
  <c r="X2265" i="1"/>
  <c r="S2266" i="1"/>
  <c r="X2266" i="1"/>
  <c r="S2267" i="1"/>
  <c r="X2267" i="1"/>
  <c r="S2268" i="1"/>
  <c r="X2268" i="1"/>
  <c r="S2269" i="1"/>
  <c r="X2269" i="1"/>
  <c r="S2270" i="1"/>
  <c r="X2270" i="1"/>
  <c r="S591" i="1"/>
  <c r="X591" i="1"/>
  <c r="S592" i="1"/>
  <c r="X592" i="1"/>
  <c r="S593" i="1"/>
  <c r="X593" i="1"/>
  <c r="S594" i="1"/>
  <c r="X594" i="1"/>
  <c r="S595" i="1"/>
  <c r="X595" i="1"/>
  <c r="S596" i="1"/>
  <c r="X596" i="1"/>
  <c r="S597" i="1"/>
  <c r="X597" i="1"/>
  <c r="S598" i="1"/>
  <c r="X598" i="1"/>
  <c r="S599" i="1"/>
  <c r="X599" i="1"/>
  <c r="S600" i="1"/>
  <c r="X600" i="1"/>
  <c r="S601" i="1"/>
  <c r="X601" i="1"/>
  <c r="S602" i="1"/>
  <c r="X602" i="1"/>
  <c r="S603" i="1"/>
  <c r="X603" i="1"/>
  <c r="S604" i="1"/>
  <c r="X604" i="1"/>
  <c r="S605" i="1"/>
  <c r="X605" i="1"/>
  <c r="S606" i="1"/>
  <c r="X606" i="1"/>
  <c r="S607" i="1"/>
  <c r="X607" i="1"/>
  <c r="S608" i="1"/>
  <c r="X608" i="1"/>
  <c r="S609" i="1"/>
  <c r="X609" i="1"/>
  <c r="S610" i="1"/>
  <c r="X610" i="1"/>
  <c r="S611" i="1"/>
  <c r="X611" i="1"/>
  <c r="S612" i="1"/>
  <c r="X612" i="1"/>
  <c r="S613" i="1"/>
  <c r="X613" i="1"/>
  <c r="S614" i="1"/>
  <c r="X614" i="1"/>
  <c r="S615" i="1"/>
  <c r="X615" i="1"/>
  <c r="S616" i="1"/>
  <c r="X616" i="1"/>
  <c r="S617" i="1"/>
  <c r="X617" i="1"/>
  <c r="S618" i="1"/>
  <c r="X618" i="1"/>
  <c r="S619" i="1"/>
  <c r="X619" i="1"/>
  <c r="S620" i="1"/>
  <c r="X620" i="1"/>
  <c r="S621" i="1"/>
  <c r="X621" i="1"/>
  <c r="S622" i="1"/>
  <c r="X622" i="1"/>
  <c r="S623" i="1"/>
  <c r="X623" i="1"/>
  <c r="S624" i="1"/>
  <c r="X624" i="1"/>
  <c r="S625" i="1"/>
  <c r="X625" i="1"/>
  <c r="S626" i="1"/>
  <c r="X626" i="1"/>
  <c r="S627" i="1"/>
  <c r="X627" i="1"/>
  <c r="S628" i="1"/>
  <c r="X628" i="1"/>
  <c r="S629" i="1"/>
  <c r="X629" i="1"/>
  <c r="S630" i="1"/>
  <c r="X630" i="1"/>
  <c r="S631" i="1"/>
  <c r="X631" i="1"/>
  <c r="S632" i="1"/>
  <c r="X632" i="1"/>
  <c r="S633" i="1"/>
  <c r="X633" i="1"/>
  <c r="S634" i="1"/>
  <c r="X634" i="1"/>
  <c r="S635" i="1"/>
  <c r="X635" i="1"/>
  <c r="S636" i="1"/>
  <c r="X636" i="1"/>
  <c r="S637" i="1"/>
  <c r="X637" i="1"/>
  <c r="S638" i="1"/>
  <c r="X638" i="1"/>
  <c r="S639" i="1"/>
  <c r="X639" i="1"/>
  <c r="S640" i="1"/>
  <c r="X640" i="1"/>
  <c r="S641" i="1"/>
  <c r="X641" i="1"/>
  <c r="S642" i="1"/>
  <c r="X642" i="1"/>
  <c r="S643" i="1"/>
  <c r="X643" i="1"/>
  <c r="S644" i="1"/>
  <c r="X644" i="1"/>
  <c r="S645" i="1"/>
  <c r="X645" i="1"/>
  <c r="S646" i="1"/>
  <c r="X646" i="1"/>
  <c r="S647" i="1"/>
  <c r="X647" i="1"/>
  <c r="S648" i="1"/>
  <c r="X648" i="1"/>
  <c r="S649" i="1"/>
  <c r="X649" i="1"/>
  <c r="S650" i="1"/>
  <c r="X650" i="1"/>
  <c r="S2271" i="1"/>
  <c r="X2271" i="1"/>
  <c r="S2272" i="1"/>
  <c r="X2272" i="1"/>
  <c r="S2273" i="1"/>
  <c r="X2273" i="1"/>
  <c r="S2274" i="1"/>
  <c r="X2274" i="1"/>
  <c r="S2275" i="1"/>
  <c r="X2275" i="1"/>
  <c r="S2276" i="1"/>
  <c r="X2276" i="1"/>
  <c r="S2277" i="1"/>
  <c r="X2277" i="1"/>
  <c r="S2278" i="1"/>
  <c r="X2278" i="1"/>
  <c r="S2279" i="1"/>
  <c r="X2279" i="1"/>
  <c r="S2280" i="1"/>
  <c r="X2280" i="1"/>
  <c r="S2281" i="1"/>
  <c r="X2281" i="1"/>
  <c r="S2282" i="1"/>
  <c r="X2282" i="1"/>
  <c r="S2283" i="1"/>
  <c r="X2283" i="1"/>
  <c r="S2284" i="1"/>
  <c r="X2284" i="1"/>
  <c r="S2285" i="1"/>
  <c r="X2285" i="1"/>
  <c r="S2286" i="1"/>
  <c r="X2286" i="1"/>
  <c r="S2287" i="1"/>
  <c r="X2287" i="1"/>
  <c r="S2288" i="1"/>
  <c r="X2288" i="1"/>
  <c r="S2289" i="1"/>
  <c r="X2289" i="1"/>
  <c r="S2290" i="1"/>
  <c r="X2290" i="1"/>
  <c r="S2291" i="1"/>
  <c r="X2291" i="1"/>
  <c r="S2292" i="1"/>
  <c r="X2292" i="1"/>
  <c r="S2293" i="1"/>
  <c r="X2293" i="1"/>
  <c r="S2294" i="1"/>
  <c r="X2294" i="1"/>
  <c r="S2295" i="1"/>
  <c r="X2295" i="1"/>
  <c r="S2296" i="1"/>
  <c r="X2296" i="1"/>
  <c r="S2297" i="1"/>
  <c r="X2297" i="1"/>
  <c r="S2298" i="1"/>
  <c r="X2298" i="1"/>
  <c r="S2299" i="1"/>
  <c r="X2299" i="1"/>
  <c r="S2300" i="1"/>
  <c r="X2300" i="1"/>
  <c r="S2301" i="1"/>
  <c r="X2301" i="1"/>
  <c r="S2302" i="1"/>
  <c r="X2302" i="1"/>
  <c r="S2303" i="1"/>
  <c r="X2303" i="1"/>
  <c r="S2304" i="1"/>
  <c r="X2304" i="1"/>
  <c r="S2305" i="1"/>
  <c r="X2305" i="1"/>
  <c r="S2306" i="1"/>
  <c r="X2306" i="1"/>
  <c r="S2307" i="1"/>
  <c r="X2307" i="1"/>
  <c r="S2308" i="1"/>
  <c r="X2308" i="1"/>
  <c r="S2309" i="1"/>
  <c r="X2309" i="1"/>
  <c r="S2310" i="1"/>
  <c r="X2310" i="1"/>
  <c r="S651" i="1"/>
  <c r="X651" i="1"/>
  <c r="S652" i="1"/>
  <c r="X652" i="1"/>
  <c r="S653" i="1"/>
  <c r="X653" i="1"/>
  <c r="S654" i="1"/>
  <c r="X654" i="1"/>
  <c r="S655" i="1"/>
  <c r="X655" i="1"/>
  <c r="S656" i="1"/>
  <c r="X656" i="1"/>
  <c r="S657" i="1"/>
  <c r="X657" i="1"/>
  <c r="S658" i="1"/>
  <c r="X658" i="1"/>
  <c r="S659" i="1"/>
  <c r="X659" i="1"/>
  <c r="S660" i="1"/>
  <c r="X660" i="1"/>
  <c r="S661" i="1"/>
  <c r="X661" i="1"/>
  <c r="S662" i="1"/>
  <c r="X662" i="1"/>
  <c r="S663" i="1"/>
  <c r="X663" i="1"/>
  <c r="S664" i="1"/>
  <c r="X664" i="1"/>
  <c r="S665" i="1"/>
  <c r="X665" i="1"/>
  <c r="S666" i="1"/>
  <c r="X666" i="1"/>
  <c r="S667" i="1"/>
  <c r="X667" i="1"/>
  <c r="S668" i="1"/>
  <c r="X668" i="1"/>
  <c r="S669" i="1"/>
  <c r="X669" i="1"/>
  <c r="S670" i="1"/>
  <c r="X670" i="1"/>
  <c r="S2311" i="1"/>
  <c r="X2311" i="1"/>
  <c r="S2312" i="1"/>
  <c r="X2312" i="1"/>
  <c r="S2313" i="1"/>
  <c r="X2313" i="1"/>
  <c r="S2314" i="1"/>
  <c r="X2314" i="1"/>
  <c r="S2315" i="1"/>
  <c r="X2315" i="1"/>
  <c r="S2316" i="1"/>
  <c r="X2316" i="1"/>
  <c r="S2317" i="1"/>
  <c r="X2317" i="1"/>
  <c r="S2318" i="1"/>
  <c r="X2318" i="1"/>
  <c r="S2319" i="1"/>
  <c r="X2319" i="1"/>
  <c r="S2320" i="1"/>
  <c r="X2320" i="1"/>
  <c r="S2321" i="1"/>
  <c r="X2321" i="1"/>
  <c r="S2322" i="1"/>
  <c r="X2322" i="1"/>
  <c r="S2323" i="1"/>
  <c r="X2323" i="1"/>
  <c r="S2324" i="1"/>
  <c r="X2324" i="1"/>
  <c r="S2325" i="1"/>
  <c r="X2325" i="1"/>
  <c r="S2326" i="1"/>
  <c r="X2326" i="1"/>
  <c r="S2327" i="1"/>
  <c r="X2327" i="1"/>
  <c r="S2328" i="1"/>
  <c r="X2328" i="1"/>
  <c r="S2329" i="1"/>
  <c r="X2329" i="1"/>
  <c r="S2330" i="1"/>
  <c r="X2330" i="1"/>
  <c r="S2331" i="1"/>
  <c r="X2331" i="1"/>
  <c r="S2332" i="1"/>
  <c r="X2332" i="1"/>
  <c r="S2333" i="1"/>
  <c r="X2333" i="1"/>
  <c r="S2334" i="1"/>
  <c r="X2334" i="1"/>
  <c r="S2335" i="1"/>
  <c r="X2335" i="1"/>
  <c r="S2336" i="1"/>
  <c r="X2336" i="1"/>
  <c r="S2337" i="1"/>
  <c r="X2337" i="1"/>
  <c r="S2338" i="1"/>
  <c r="X2338" i="1"/>
  <c r="S2339" i="1"/>
  <c r="X2339" i="1"/>
  <c r="S2340" i="1"/>
  <c r="X2340" i="1"/>
  <c r="S2341" i="1"/>
  <c r="X2341" i="1"/>
  <c r="S2342" i="1"/>
  <c r="X2342" i="1"/>
  <c r="S2343" i="1"/>
  <c r="X2343" i="1"/>
  <c r="S2344" i="1"/>
  <c r="X2344" i="1"/>
  <c r="S2345" i="1"/>
  <c r="X2345" i="1"/>
  <c r="S2346" i="1"/>
  <c r="X2346" i="1"/>
  <c r="S2347" i="1"/>
  <c r="X2347" i="1"/>
  <c r="S2348" i="1"/>
  <c r="X2348" i="1"/>
  <c r="S2349" i="1"/>
  <c r="X2349" i="1"/>
  <c r="S2350" i="1"/>
  <c r="X2350" i="1"/>
  <c r="S2351" i="1"/>
  <c r="X2351" i="1"/>
  <c r="S2352" i="1"/>
  <c r="X2352" i="1"/>
  <c r="S2353" i="1"/>
  <c r="X2353" i="1"/>
  <c r="S2354" i="1"/>
  <c r="X2354" i="1"/>
  <c r="S2355" i="1"/>
  <c r="X2355" i="1"/>
  <c r="S2356" i="1"/>
  <c r="X2356" i="1"/>
  <c r="S2357" i="1"/>
  <c r="X2357" i="1"/>
  <c r="S2358" i="1"/>
  <c r="X2358" i="1"/>
  <c r="S2359" i="1"/>
  <c r="X2359" i="1"/>
  <c r="S2360" i="1"/>
  <c r="X2360" i="1"/>
  <c r="S2361" i="1"/>
  <c r="X2361" i="1"/>
  <c r="S2362" i="1"/>
  <c r="X2362" i="1"/>
  <c r="S2363" i="1"/>
  <c r="X2363" i="1"/>
  <c r="S2364" i="1"/>
  <c r="X2364" i="1"/>
  <c r="S2365" i="1"/>
  <c r="X2365" i="1"/>
  <c r="S2366" i="1"/>
  <c r="X2366" i="1"/>
  <c r="S2367" i="1"/>
  <c r="X2367" i="1"/>
  <c r="S2368" i="1"/>
  <c r="X2368" i="1"/>
  <c r="S2369" i="1"/>
  <c r="X2369" i="1"/>
  <c r="S2370" i="1"/>
  <c r="X2370" i="1"/>
  <c r="S2371" i="1"/>
  <c r="X2371" i="1"/>
  <c r="S2372" i="1"/>
  <c r="X2372" i="1"/>
  <c r="S2373" i="1"/>
  <c r="X2373" i="1"/>
  <c r="S2374" i="1"/>
  <c r="X2374" i="1"/>
  <c r="S2375" i="1"/>
  <c r="X2375" i="1"/>
  <c r="S2376" i="1"/>
  <c r="X2376" i="1"/>
  <c r="S2377" i="1"/>
  <c r="X2377" i="1"/>
  <c r="S2378" i="1"/>
  <c r="X2378" i="1"/>
  <c r="S2379" i="1"/>
  <c r="X2379" i="1"/>
  <c r="S2380" i="1"/>
  <c r="X2380" i="1"/>
  <c r="S2381" i="1"/>
  <c r="X2381" i="1"/>
  <c r="S2382" i="1"/>
  <c r="X2382" i="1"/>
  <c r="S2383" i="1"/>
  <c r="X2383" i="1"/>
  <c r="S2384" i="1"/>
  <c r="X2384" i="1"/>
  <c r="S2385" i="1"/>
  <c r="X2385" i="1"/>
  <c r="S2386" i="1"/>
  <c r="X2386" i="1"/>
  <c r="S2387" i="1"/>
  <c r="X2387" i="1"/>
  <c r="S2388" i="1"/>
  <c r="X2388" i="1"/>
  <c r="S2389" i="1"/>
  <c r="X2389" i="1"/>
  <c r="S2390" i="1"/>
  <c r="X2390" i="1"/>
  <c r="S671" i="1"/>
  <c r="X671" i="1"/>
  <c r="S672" i="1"/>
  <c r="X672" i="1"/>
  <c r="S673" i="1"/>
  <c r="X673" i="1"/>
  <c r="S674" i="1"/>
  <c r="X674" i="1"/>
  <c r="S675" i="1"/>
  <c r="X675" i="1"/>
  <c r="S676" i="1"/>
  <c r="X676" i="1"/>
  <c r="S677" i="1"/>
  <c r="X677" i="1"/>
  <c r="S678" i="1"/>
  <c r="X678" i="1"/>
  <c r="S679" i="1"/>
  <c r="X679" i="1"/>
  <c r="S680" i="1"/>
  <c r="X680" i="1"/>
  <c r="S681" i="1"/>
  <c r="X681" i="1"/>
  <c r="S682" i="1"/>
  <c r="X682" i="1"/>
  <c r="S683" i="1"/>
  <c r="X683" i="1"/>
  <c r="S684" i="1"/>
  <c r="X684" i="1"/>
  <c r="S685" i="1"/>
  <c r="X685" i="1"/>
  <c r="S686" i="1"/>
  <c r="X686" i="1"/>
  <c r="S687" i="1"/>
  <c r="X687" i="1"/>
  <c r="S688" i="1"/>
  <c r="X688" i="1"/>
  <c r="S689" i="1"/>
  <c r="X689" i="1"/>
  <c r="S690" i="1"/>
  <c r="X690" i="1"/>
  <c r="S691" i="1"/>
  <c r="X691" i="1"/>
  <c r="S692" i="1"/>
  <c r="X692" i="1"/>
  <c r="S693" i="1"/>
  <c r="X693" i="1"/>
  <c r="S694" i="1"/>
  <c r="X694" i="1"/>
  <c r="S695" i="1"/>
  <c r="X695" i="1"/>
  <c r="S696" i="1"/>
  <c r="X696" i="1"/>
  <c r="S697" i="1"/>
  <c r="X697" i="1"/>
  <c r="S698" i="1"/>
  <c r="X698" i="1"/>
  <c r="S699" i="1"/>
  <c r="X699" i="1"/>
  <c r="S700" i="1"/>
  <c r="X700" i="1"/>
  <c r="S701" i="1"/>
  <c r="X701" i="1"/>
  <c r="S702" i="1"/>
  <c r="X702" i="1"/>
  <c r="S703" i="1"/>
  <c r="X703" i="1"/>
  <c r="S704" i="1"/>
  <c r="X704" i="1"/>
  <c r="S705" i="1"/>
  <c r="X705" i="1"/>
  <c r="S706" i="1"/>
  <c r="X706" i="1"/>
  <c r="S707" i="1"/>
  <c r="X707" i="1"/>
  <c r="S708" i="1"/>
  <c r="X708" i="1"/>
  <c r="S709" i="1"/>
  <c r="X709" i="1"/>
  <c r="S710" i="1"/>
  <c r="X710" i="1"/>
  <c r="S711" i="1"/>
  <c r="X711" i="1"/>
  <c r="S712" i="1"/>
  <c r="X712" i="1"/>
  <c r="S713" i="1"/>
  <c r="X713" i="1"/>
  <c r="S714" i="1"/>
  <c r="X714" i="1"/>
  <c r="S715" i="1"/>
  <c r="X715" i="1"/>
  <c r="S716" i="1"/>
  <c r="X716" i="1"/>
  <c r="S717" i="1"/>
  <c r="X717" i="1"/>
  <c r="S718" i="1"/>
  <c r="X718" i="1"/>
  <c r="S719" i="1"/>
  <c r="X719" i="1"/>
  <c r="S720" i="1"/>
  <c r="X720" i="1"/>
  <c r="S721" i="1"/>
  <c r="X721" i="1"/>
  <c r="S722" i="1"/>
  <c r="X722" i="1"/>
  <c r="S723" i="1"/>
  <c r="X723" i="1"/>
  <c r="S724" i="1"/>
  <c r="X724" i="1"/>
  <c r="S725" i="1"/>
  <c r="X725" i="1"/>
  <c r="S726" i="1"/>
  <c r="X726" i="1"/>
  <c r="S727" i="1"/>
  <c r="X727" i="1"/>
  <c r="S728" i="1"/>
  <c r="X728" i="1"/>
  <c r="S729" i="1"/>
  <c r="X729" i="1"/>
  <c r="S730" i="1"/>
  <c r="X730" i="1"/>
  <c r="S731" i="1"/>
  <c r="X731" i="1"/>
  <c r="S732" i="1"/>
  <c r="X732" i="1"/>
  <c r="S733" i="1"/>
  <c r="X733" i="1"/>
  <c r="S734" i="1"/>
  <c r="X734" i="1"/>
  <c r="S735" i="1"/>
  <c r="X735" i="1"/>
  <c r="S736" i="1"/>
  <c r="X736" i="1"/>
  <c r="S737" i="1"/>
  <c r="X737" i="1"/>
  <c r="S738" i="1"/>
  <c r="X738" i="1"/>
  <c r="S739" i="1"/>
  <c r="X739" i="1"/>
  <c r="S740" i="1"/>
  <c r="X740" i="1"/>
  <c r="S741" i="1"/>
  <c r="X741" i="1"/>
  <c r="S742" i="1"/>
  <c r="X742" i="1"/>
  <c r="S743" i="1"/>
  <c r="X743" i="1"/>
  <c r="S744" i="1"/>
  <c r="X744" i="1"/>
  <c r="S745" i="1"/>
  <c r="X745" i="1"/>
  <c r="S746" i="1"/>
  <c r="X746" i="1"/>
  <c r="S747" i="1"/>
  <c r="X747" i="1"/>
  <c r="S748" i="1"/>
  <c r="X748" i="1"/>
  <c r="S749" i="1"/>
  <c r="X749" i="1"/>
  <c r="S750" i="1"/>
  <c r="X750" i="1"/>
  <c r="S751" i="1"/>
  <c r="X751" i="1"/>
  <c r="S752" i="1"/>
  <c r="X752" i="1"/>
  <c r="S753" i="1"/>
  <c r="X753" i="1"/>
  <c r="S754" i="1"/>
  <c r="X754" i="1"/>
  <c r="S755" i="1"/>
  <c r="X755" i="1"/>
  <c r="S756" i="1"/>
  <c r="X756" i="1"/>
  <c r="S757" i="1"/>
  <c r="X757" i="1"/>
  <c r="S758" i="1"/>
  <c r="X758" i="1"/>
  <c r="S759" i="1"/>
  <c r="X759" i="1"/>
  <c r="S760" i="1"/>
  <c r="X760" i="1"/>
  <c r="S761" i="1"/>
  <c r="X761" i="1"/>
  <c r="S762" i="1"/>
  <c r="X762" i="1"/>
  <c r="S763" i="1"/>
  <c r="X763" i="1"/>
  <c r="S764" i="1"/>
  <c r="X764" i="1"/>
  <c r="S765" i="1"/>
  <c r="X765" i="1"/>
  <c r="S766" i="1"/>
  <c r="X766" i="1"/>
  <c r="S767" i="1"/>
  <c r="X767" i="1"/>
  <c r="S768" i="1"/>
  <c r="X768" i="1"/>
  <c r="S769" i="1"/>
  <c r="X769" i="1"/>
  <c r="S770" i="1"/>
  <c r="X770" i="1"/>
  <c r="S771" i="1"/>
  <c r="X771" i="1"/>
  <c r="S772" i="1"/>
  <c r="X772" i="1"/>
  <c r="S773" i="1"/>
  <c r="X773" i="1"/>
  <c r="S774" i="1"/>
  <c r="X774" i="1"/>
  <c r="S775" i="1"/>
  <c r="X775" i="1"/>
  <c r="S776" i="1"/>
  <c r="X776" i="1"/>
  <c r="S777" i="1"/>
  <c r="X777" i="1"/>
  <c r="S778" i="1"/>
  <c r="X778" i="1"/>
  <c r="S779" i="1"/>
  <c r="X779" i="1"/>
  <c r="S780" i="1"/>
  <c r="X780" i="1"/>
  <c r="S781" i="1"/>
  <c r="X781" i="1"/>
  <c r="S782" i="1"/>
  <c r="X782" i="1"/>
  <c r="S783" i="1"/>
  <c r="X783" i="1"/>
  <c r="S784" i="1"/>
  <c r="X784" i="1"/>
  <c r="S785" i="1"/>
  <c r="X785" i="1"/>
  <c r="S786" i="1"/>
  <c r="X786" i="1"/>
  <c r="S787" i="1"/>
  <c r="X787" i="1"/>
  <c r="S788" i="1"/>
  <c r="X788" i="1"/>
  <c r="S789" i="1"/>
  <c r="X789" i="1"/>
  <c r="S790" i="1"/>
  <c r="X790" i="1"/>
  <c r="S791" i="1"/>
  <c r="X791" i="1"/>
  <c r="S792" i="1"/>
  <c r="X792" i="1"/>
  <c r="S793" i="1"/>
  <c r="X793" i="1"/>
  <c r="S794" i="1"/>
  <c r="X794" i="1"/>
  <c r="S795" i="1"/>
  <c r="X795" i="1"/>
  <c r="S796" i="1"/>
  <c r="X796" i="1"/>
  <c r="S797" i="1"/>
  <c r="X797" i="1"/>
  <c r="S798" i="1"/>
  <c r="X798" i="1"/>
  <c r="S799" i="1"/>
  <c r="X799" i="1"/>
  <c r="S800" i="1"/>
  <c r="X800" i="1"/>
  <c r="S801" i="1"/>
  <c r="X801" i="1"/>
  <c r="S802" i="1"/>
  <c r="X802" i="1"/>
  <c r="S803" i="1"/>
  <c r="X803" i="1"/>
  <c r="S804" i="1"/>
  <c r="X804" i="1"/>
  <c r="S805" i="1"/>
  <c r="X805" i="1"/>
  <c r="S806" i="1"/>
  <c r="X806" i="1"/>
  <c r="S807" i="1"/>
  <c r="X807" i="1"/>
  <c r="S808" i="1"/>
  <c r="X808" i="1"/>
  <c r="S809" i="1"/>
  <c r="X809" i="1"/>
  <c r="S810" i="1"/>
  <c r="X810" i="1"/>
  <c r="S82" i="1"/>
  <c r="X82" i="1"/>
  <c r="S83" i="1"/>
  <c r="X83" i="1"/>
  <c r="S84" i="1"/>
  <c r="X84" i="1"/>
  <c r="S85" i="1"/>
  <c r="X85" i="1"/>
  <c r="S86" i="1"/>
  <c r="X86" i="1"/>
  <c r="S87" i="1"/>
  <c r="X87" i="1"/>
  <c r="S88" i="1"/>
  <c r="X88" i="1"/>
  <c r="S89" i="1"/>
  <c r="X89" i="1"/>
  <c r="S90" i="1"/>
  <c r="X90" i="1"/>
  <c r="S91" i="1"/>
  <c r="X91" i="1"/>
  <c r="S92" i="1"/>
  <c r="X92" i="1"/>
  <c r="S93" i="1"/>
  <c r="X93" i="1"/>
  <c r="S94" i="1"/>
  <c r="X94" i="1"/>
  <c r="S95" i="1"/>
  <c r="X95" i="1"/>
  <c r="S96" i="1"/>
  <c r="X96" i="1"/>
  <c r="S97" i="1"/>
  <c r="X97" i="1"/>
  <c r="S98" i="1"/>
  <c r="X98" i="1"/>
  <c r="S99" i="1"/>
  <c r="X99" i="1"/>
  <c r="S100" i="1"/>
  <c r="X100" i="1"/>
  <c r="S101" i="1"/>
  <c r="X101" i="1"/>
  <c r="S2391" i="1"/>
  <c r="X2391" i="1"/>
  <c r="S2392" i="1"/>
  <c r="X2392" i="1"/>
  <c r="S2393" i="1"/>
  <c r="X2393" i="1"/>
  <c r="S2394" i="1"/>
  <c r="X2394" i="1"/>
  <c r="S2395" i="1"/>
  <c r="X2395" i="1"/>
  <c r="S2396" i="1"/>
  <c r="X2396" i="1"/>
  <c r="S2397" i="1"/>
  <c r="X2397" i="1"/>
  <c r="S2398" i="1"/>
  <c r="X2398" i="1"/>
  <c r="S2399" i="1"/>
  <c r="X2399" i="1"/>
  <c r="S2400" i="1"/>
  <c r="X2400" i="1"/>
  <c r="S2401" i="1"/>
  <c r="X2401" i="1"/>
  <c r="S2402" i="1"/>
  <c r="X2402" i="1"/>
  <c r="S2403" i="1"/>
  <c r="X2403" i="1"/>
  <c r="S2404" i="1"/>
  <c r="X2404" i="1"/>
  <c r="S2405" i="1"/>
  <c r="X2405" i="1"/>
  <c r="S2406" i="1"/>
  <c r="X2406" i="1"/>
  <c r="S2407" i="1"/>
  <c r="X2407" i="1"/>
  <c r="S2408" i="1"/>
  <c r="X2408" i="1"/>
  <c r="S2409" i="1"/>
  <c r="X2409" i="1"/>
  <c r="S2410" i="1"/>
  <c r="X2410" i="1"/>
  <c r="S102" i="1"/>
  <c r="X102" i="1"/>
  <c r="S103" i="1"/>
  <c r="X103" i="1"/>
  <c r="S104" i="1"/>
  <c r="X104" i="1"/>
  <c r="S105" i="1"/>
  <c r="X105" i="1"/>
  <c r="S106" i="1"/>
  <c r="X106" i="1"/>
  <c r="S107" i="1"/>
  <c r="X107" i="1"/>
  <c r="S108" i="1"/>
  <c r="X108" i="1"/>
  <c r="S109" i="1"/>
  <c r="X109" i="1"/>
  <c r="S110" i="1"/>
  <c r="X110" i="1"/>
  <c r="S111" i="1"/>
  <c r="X111" i="1"/>
  <c r="S112" i="1"/>
  <c r="X112" i="1"/>
  <c r="S113" i="1"/>
  <c r="X113" i="1"/>
  <c r="S114" i="1"/>
  <c r="X114" i="1"/>
  <c r="S115" i="1"/>
  <c r="X115" i="1"/>
  <c r="S116" i="1"/>
  <c r="X116" i="1"/>
  <c r="S117" i="1"/>
  <c r="X117" i="1"/>
  <c r="S118" i="1"/>
  <c r="X118" i="1"/>
  <c r="S119" i="1"/>
  <c r="X119" i="1"/>
  <c r="S120" i="1"/>
  <c r="X120" i="1"/>
  <c r="S121" i="1"/>
  <c r="X121" i="1"/>
  <c r="S122" i="1"/>
  <c r="X122" i="1"/>
  <c r="S123" i="1"/>
  <c r="X123" i="1"/>
  <c r="S124" i="1"/>
  <c r="X124" i="1"/>
  <c r="S125" i="1"/>
  <c r="X125" i="1"/>
  <c r="S811" i="1"/>
  <c r="X811" i="1"/>
  <c r="S812" i="1"/>
  <c r="X812" i="1"/>
  <c r="S813" i="1"/>
  <c r="X813" i="1"/>
  <c r="S814" i="1"/>
  <c r="X814" i="1"/>
  <c r="S815" i="1"/>
  <c r="X815" i="1"/>
  <c r="S816" i="1"/>
  <c r="X816" i="1"/>
  <c r="S817" i="1"/>
  <c r="X817" i="1"/>
  <c r="S818" i="1"/>
  <c r="X818" i="1"/>
  <c r="S819" i="1"/>
  <c r="X819" i="1"/>
  <c r="S820" i="1"/>
  <c r="X820" i="1"/>
  <c r="S821" i="1"/>
  <c r="X821" i="1"/>
  <c r="S822" i="1"/>
  <c r="X822" i="1"/>
  <c r="S823" i="1"/>
  <c r="X823" i="1"/>
  <c r="S824" i="1"/>
  <c r="X824" i="1"/>
  <c r="S825" i="1"/>
  <c r="X825" i="1"/>
  <c r="S826" i="1"/>
  <c r="X826" i="1"/>
  <c r="S827" i="1"/>
  <c r="X827" i="1"/>
  <c r="S828" i="1"/>
  <c r="X828" i="1"/>
  <c r="S829" i="1"/>
  <c r="X829" i="1"/>
  <c r="S830" i="1"/>
  <c r="X830" i="1"/>
  <c r="S831" i="1"/>
  <c r="X831" i="1"/>
  <c r="S832" i="1"/>
  <c r="X832" i="1"/>
  <c r="S833" i="1"/>
  <c r="X833" i="1"/>
  <c r="S834" i="1"/>
  <c r="X834" i="1"/>
  <c r="S835" i="1"/>
  <c r="X835" i="1"/>
  <c r="S836" i="1"/>
  <c r="X836" i="1"/>
  <c r="S837" i="1"/>
  <c r="X837" i="1"/>
  <c r="S838" i="1"/>
  <c r="X838" i="1"/>
  <c r="S839" i="1"/>
  <c r="X839" i="1"/>
  <c r="S840" i="1"/>
  <c r="X840" i="1"/>
  <c r="S841" i="1"/>
  <c r="X841" i="1"/>
  <c r="S842" i="1"/>
  <c r="X842" i="1"/>
  <c r="S843" i="1"/>
  <c r="X843" i="1"/>
  <c r="S844" i="1"/>
  <c r="X844" i="1"/>
  <c r="S845" i="1"/>
  <c r="X845" i="1"/>
  <c r="S846" i="1"/>
  <c r="X846" i="1"/>
  <c r="S847" i="1"/>
  <c r="X847" i="1"/>
  <c r="S848" i="1"/>
  <c r="X848" i="1"/>
  <c r="S849" i="1"/>
  <c r="X849" i="1"/>
  <c r="S850" i="1"/>
  <c r="X850" i="1"/>
  <c r="S851" i="1"/>
  <c r="X851" i="1"/>
  <c r="S852" i="1"/>
  <c r="X852" i="1"/>
  <c r="S853" i="1"/>
  <c r="X853" i="1"/>
  <c r="S854" i="1"/>
  <c r="X854" i="1"/>
  <c r="S855" i="1"/>
  <c r="X855" i="1"/>
  <c r="S856" i="1"/>
  <c r="X856" i="1"/>
  <c r="S857" i="1"/>
  <c r="X857" i="1"/>
  <c r="S858" i="1"/>
  <c r="X858" i="1"/>
  <c r="S859" i="1"/>
  <c r="X859" i="1"/>
  <c r="S860" i="1"/>
  <c r="X860" i="1"/>
  <c r="S861" i="1"/>
  <c r="X861" i="1"/>
  <c r="S862" i="1"/>
  <c r="X862" i="1"/>
  <c r="S863" i="1"/>
  <c r="X863" i="1"/>
  <c r="S864" i="1"/>
  <c r="X864" i="1"/>
  <c r="S865" i="1"/>
  <c r="X865" i="1"/>
  <c r="S866" i="1"/>
  <c r="X866" i="1"/>
  <c r="S867" i="1"/>
  <c r="X867" i="1"/>
  <c r="S868" i="1"/>
  <c r="X868" i="1"/>
  <c r="S869" i="1"/>
  <c r="X869" i="1"/>
  <c r="S870" i="1"/>
  <c r="X870" i="1"/>
  <c r="S871" i="1"/>
  <c r="X871" i="1"/>
  <c r="S872" i="1"/>
  <c r="X872" i="1"/>
  <c r="S873" i="1"/>
  <c r="X873" i="1"/>
  <c r="S874" i="1"/>
  <c r="X874" i="1"/>
  <c r="S875" i="1"/>
  <c r="X875" i="1"/>
  <c r="S876" i="1"/>
  <c r="X876" i="1"/>
  <c r="S877" i="1"/>
  <c r="X877" i="1"/>
  <c r="S878" i="1"/>
  <c r="X878" i="1"/>
  <c r="S879" i="1"/>
  <c r="X879" i="1"/>
  <c r="S880" i="1"/>
  <c r="X880" i="1"/>
  <c r="S881" i="1"/>
  <c r="X881" i="1"/>
  <c r="S882" i="1"/>
  <c r="X882" i="1"/>
  <c r="S883" i="1"/>
  <c r="X883" i="1"/>
  <c r="S884" i="1"/>
  <c r="X884" i="1"/>
  <c r="S885" i="1"/>
  <c r="X885" i="1"/>
  <c r="S886" i="1"/>
  <c r="X886" i="1"/>
  <c r="S887" i="1"/>
  <c r="X887" i="1"/>
  <c r="S888" i="1"/>
  <c r="X888" i="1"/>
  <c r="S889" i="1"/>
  <c r="X889" i="1"/>
  <c r="S890" i="1"/>
  <c r="X890" i="1"/>
  <c r="S891" i="1"/>
  <c r="X891" i="1"/>
  <c r="S892" i="1"/>
  <c r="X892" i="1"/>
  <c r="S893" i="1"/>
  <c r="X893" i="1"/>
  <c r="S894" i="1"/>
  <c r="X894" i="1"/>
  <c r="S895" i="1"/>
  <c r="X895" i="1"/>
  <c r="S896" i="1"/>
  <c r="X896" i="1"/>
  <c r="S897" i="1"/>
  <c r="X897" i="1"/>
  <c r="S898" i="1"/>
  <c r="X898" i="1"/>
  <c r="S899" i="1"/>
  <c r="X899" i="1"/>
  <c r="S900" i="1"/>
  <c r="X900" i="1"/>
  <c r="S901" i="1"/>
  <c r="X901" i="1"/>
  <c r="S902" i="1"/>
  <c r="X902" i="1"/>
  <c r="S903" i="1"/>
  <c r="X903" i="1"/>
  <c r="S904" i="1"/>
  <c r="X904" i="1"/>
  <c r="S905" i="1"/>
  <c r="X905" i="1"/>
  <c r="S906" i="1"/>
  <c r="X906" i="1"/>
  <c r="S907" i="1"/>
  <c r="X907" i="1"/>
  <c r="S908" i="1"/>
  <c r="X908" i="1"/>
  <c r="S909" i="1"/>
  <c r="X909" i="1"/>
  <c r="S910" i="1"/>
  <c r="X910" i="1"/>
  <c r="S911" i="1"/>
  <c r="X911" i="1"/>
  <c r="S912" i="1"/>
  <c r="X912" i="1"/>
  <c r="S913" i="1"/>
  <c r="X913" i="1"/>
  <c r="S914" i="1"/>
  <c r="X914" i="1"/>
  <c r="S915" i="1"/>
  <c r="X915" i="1"/>
  <c r="S916" i="1"/>
  <c r="X916" i="1"/>
  <c r="S917" i="1"/>
  <c r="X917" i="1"/>
  <c r="S918" i="1"/>
  <c r="X918" i="1"/>
  <c r="S919" i="1"/>
  <c r="X919" i="1"/>
  <c r="S920" i="1"/>
  <c r="X920" i="1"/>
  <c r="S921" i="1"/>
  <c r="X921" i="1"/>
  <c r="S922" i="1"/>
  <c r="X922" i="1"/>
  <c r="S923" i="1"/>
  <c r="X923" i="1"/>
  <c r="S924" i="1"/>
  <c r="X924" i="1"/>
  <c r="S925" i="1"/>
  <c r="X925" i="1"/>
  <c r="S926" i="1"/>
  <c r="X926" i="1"/>
  <c r="S927" i="1"/>
  <c r="X927" i="1"/>
  <c r="S928" i="1"/>
  <c r="X928" i="1"/>
  <c r="S929" i="1"/>
  <c r="X929" i="1"/>
  <c r="S930" i="1"/>
  <c r="X930" i="1"/>
  <c r="S2411" i="1"/>
  <c r="X2411" i="1"/>
  <c r="S2412" i="1"/>
  <c r="X2412" i="1"/>
  <c r="S2413" i="1"/>
  <c r="X2413" i="1"/>
  <c r="S2414" i="1"/>
  <c r="X2414" i="1"/>
  <c r="S2415" i="1"/>
  <c r="X2415" i="1"/>
  <c r="S2416" i="1"/>
  <c r="X2416" i="1"/>
  <c r="S2417" i="1"/>
  <c r="X2417" i="1"/>
  <c r="S2418" i="1"/>
  <c r="X2418" i="1"/>
  <c r="S2419" i="1"/>
  <c r="X2419" i="1"/>
  <c r="S2420" i="1"/>
  <c r="X2420" i="1"/>
  <c r="S2421" i="1"/>
  <c r="X2421" i="1"/>
  <c r="S2422" i="1"/>
  <c r="X2422" i="1"/>
  <c r="S2423" i="1"/>
  <c r="X2423" i="1"/>
  <c r="S2424" i="1"/>
  <c r="X2424" i="1"/>
  <c r="S2425" i="1"/>
  <c r="X2425" i="1"/>
  <c r="S2426" i="1"/>
  <c r="X2426" i="1"/>
  <c r="S2427" i="1"/>
  <c r="X2427" i="1"/>
  <c r="S2428" i="1"/>
  <c r="X2428" i="1"/>
  <c r="S2429" i="1"/>
  <c r="X2429" i="1"/>
  <c r="S2430" i="1"/>
  <c r="X2430" i="1"/>
  <c r="S2431" i="1"/>
  <c r="X2431" i="1"/>
  <c r="S2432" i="1"/>
  <c r="X2432" i="1"/>
  <c r="S2433" i="1"/>
  <c r="X2433" i="1"/>
  <c r="S2434" i="1"/>
  <c r="X2434" i="1"/>
  <c r="S2435" i="1"/>
  <c r="X2435" i="1"/>
  <c r="S2436" i="1"/>
  <c r="X2436" i="1"/>
  <c r="S2437" i="1"/>
  <c r="X2437" i="1"/>
  <c r="S2438" i="1"/>
  <c r="X2438" i="1"/>
  <c r="S2439" i="1"/>
  <c r="X2439" i="1"/>
  <c r="S2440" i="1"/>
  <c r="X2440" i="1"/>
  <c r="S2441" i="1"/>
  <c r="X2441" i="1"/>
  <c r="S2442" i="1"/>
  <c r="X2442" i="1"/>
  <c r="S2443" i="1"/>
  <c r="X2443" i="1"/>
  <c r="S2444" i="1"/>
  <c r="X2444" i="1"/>
  <c r="S2445" i="1"/>
  <c r="X2445" i="1"/>
  <c r="S2446" i="1"/>
  <c r="X2446" i="1"/>
  <c r="S2447" i="1"/>
  <c r="X2447" i="1"/>
  <c r="S2448" i="1"/>
  <c r="X2448" i="1"/>
  <c r="S2449" i="1"/>
  <c r="X2449" i="1"/>
  <c r="S2450" i="1"/>
  <c r="X2450" i="1"/>
  <c r="S126" i="1"/>
  <c r="X126" i="1"/>
  <c r="S127" i="1"/>
  <c r="X127" i="1"/>
  <c r="S128" i="1"/>
  <c r="X128" i="1"/>
  <c r="S129" i="1"/>
  <c r="X129" i="1"/>
  <c r="S130" i="1"/>
  <c r="X130" i="1"/>
  <c r="S131" i="1"/>
  <c r="X131" i="1"/>
  <c r="S132" i="1"/>
  <c r="X132" i="1"/>
  <c r="S133" i="1"/>
  <c r="X133" i="1"/>
  <c r="S134" i="1"/>
  <c r="X134" i="1"/>
  <c r="S135" i="1"/>
  <c r="X135" i="1"/>
  <c r="S136" i="1"/>
  <c r="X136" i="1"/>
  <c r="S137" i="1"/>
  <c r="X137" i="1"/>
  <c r="S138" i="1"/>
  <c r="X138" i="1"/>
  <c r="S139" i="1"/>
  <c r="X139" i="1"/>
  <c r="S140" i="1"/>
  <c r="X140" i="1"/>
  <c r="S141" i="1"/>
  <c r="X141" i="1"/>
  <c r="S142" i="1"/>
  <c r="X142" i="1"/>
  <c r="S143" i="1"/>
  <c r="X143" i="1"/>
  <c r="S144" i="1"/>
  <c r="X144" i="1"/>
  <c r="S145" i="1"/>
  <c r="X145" i="1"/>
  <c r="S2451" i="1"/>
  <c r="X2451" i="1"/>
  <c r="S2452" i="1"/>
  <c r="X2452" i="1"/>
  <c r="S2453" i="1"/>
  <c r="X2453" i="1"/>
  <c r="S2454" i="1"/>
  <c r="X2454" i="1"/>
  <c r="S2455" i="1"/>
  <c r="X2455" i="1"/>
  <c r="S2456" i="1"/>
  <c r="X2456" i="1"/>
  <c r="S2457" i="1"/>
  <c r="X2457" i="1"/>
  <c r="S2458" i="1"/>
  <c r="X2458" i="1"/>
  <c r="S2459" i="1"/>
  <c r="X2459" i="1"/>
  <c r="S2460" i="1"/>
  <c r="X2460" i="1"/>
  <c r="S2461" i="1"/>
  <c r="X2461" i="1"/>
  <c r="S2462" i="1"/>
  <c r="X2462" i="1"/>
  <c r="S2463" i="1"/>
  <c r="X2463" i="1"/>
  <c r="S2464" i="1"/>
  <c r="X2464" i="1"/>
  <c r="S2465" i="1"/>
  <c r="X2465" i="1"/>
  <c r="S2466" i="1"/>
  <c r="X2466" i="1"/>
  <c r="S2467" i="1"/>
  <c r="X2467" i="1"/>
  <c r="S2468" i="1"/>
  <c r="X2468" i="1"/>
  <c r="S2469" i="1"/>
  <c r="X2469" i="1"/>
  <c r="S2470" i="1"/>
  <c r="X2470" i="1"/>
  <c r="S2471" i="1"/>
  <c r="X2471" i="1"/>
  <c r="S2472" i="1"/>
  <c r="X2472" i="1"/>
  <c r="S2473" i="1"/>
  <c r="X2473" i="1"/>
  <c r="S2474" i="1"/>
  <c r="X2474" i="1"/>
  <c r="S2475" i="1"/>
  <c r="X2475" i="1"/>
  <c r="S2476" i="1"/>
  <c r="X2476" i="1"/>
  <c r="S2477" i="1"/>
  <c r="X2477" i="1"/>
  <c r="S2478" i="1"/>
  <c r="X2478" i="1"/>
  <c r="S2479" i="1"/>
  <c r="X2479" i="1"/>
  <c r="S2480" i="1"/>
  <c r="X2480" i="1"/>
  <c r="S2481" i="1"/>
  <c r="X2481" i="1"/>
  <c r="S2482" i="1"/>
  <c r="X2482" i="1"/>
  <c r="S2483" i="1"/>
  <c r="X2483" i="1"/>
  <c r="S2484" i="1"/>
  <c r="X2484" i="1"/>
  <c r="S2485" i="1"/>
  <c r="X2485" i="1"/>
  <c r="S2486" i="1"/>
  <c r="X2486" i="1"/>
  <c r="S2487" i="1"/>
  <c r="X2487" i="1"/>
  <c r="S2488" i="1"/>
  <c r="X2488" i="1"/>
  <c r="S2489" i="1"/>
  <c r="X2489" i="1"/>
  <c r="S2490" i="1"/>
  <c r="X2490" i="1"/>
  <c r="S2491" i="1"/>
  <c r="X2491" i="1"/>
  <c r="S2492" i="1"/>
  <c r="X2492" i="1"/>
  <c r="S2493" i="1"/>
  <c r="X2493" i="1"/>
  <c r="S2494" i="1"/>
  <c r="X2494" i="1"/>
  <c r="S2495" i="1"/>
  <c r="X2495" i="1"/>
  <c r="S2496" i="1"/>
  <c r="X2496" i="1"/>
  <c r="S2497" i="1"/>
  <c r="X2497" i="1"/>
  <c r="S2498" i="1"/>
  <c r="X2498" i="1"/>
  <c r="S2499" i="1"/>
  <c r="X2499" i="1"/>
  <c r="S2500" i="1"/>
  <c r="X2500" i="1"/>
  <c r="S2501" i="1"/>
  <c r="X2501" i="1"/>
  <c r="S2502" i="1"/>
  <c r="X2502" i="1"/>
  <c r="S2503" i="1"/>
  <c r="X2503" i="1"/>
  <c r="S2504" i="1"/>
  <c r="X2504" i="1"/>
  <c r="S2505" i="1"/>
  <c r="X2505" i="1"/>
  <c r="S2506" i="1"/>
  <c r="X2506" i="1"/>
  <c r="S2507" i="1"/>
  <c r="X2507" i="1"/>
  <c r="S2508" i="1"/>
  <c r="X2508" i="1"/>
  <c r="S2509" i="1"/>
  <c r="X2509" i="1"/>
  <c r="S2510" i="1"/>
  <c r="X2510" i="1"/>
  <c r="S146" i="1"/>
  <c r="X146" i="1"/>
  <c r="S147" i="1"/>
  <c r="X147" i="1"/>
  <c r="S148" i="1"/>
  <c r="X148" i="1"/>
  <c r="S149" i="1"/>
  <c r="X149" i="1"/>
  <c r="S150" i="1"/>
  <c r="X150" i="1"/>
  <c r="S151" i="1"/>
  <c r="X151" i="1"/>
  <c r="S152" i="1"/>
  <c r="X152" i="1"/>
  <c r="S153" i="1"/>
  <c r="X153" i="1"/>
  <c r="S154" i="1"/>
  <c r="X154" i="1"/>
  <c r="S155" i="1"/>
  <c r="X155" i="1"/>
  <c r="S156" i="1"/>
  <c r="X156" i="1"/>
  <c r="S157" i="1"/>
  <c r="X157" i="1"/>
  <c r="S158" i="1"/>
  <c r="X158" i="1"/>
  <c r="S159" i="1"/>
  <c r="X159" i="1"/>
  <c r="S160" i="1"/>
  <c r="X160" i="1"/>
  <c r="S161" i="1"/>
  <c r="X161" i="1"/>
  <c r="S162" i="1"/>
  <c r="X162" i="1"/>
  <c r="S163" i="1"/>
  <c r="X163" i="1"/>
  <c r="S164" i="1"/>
  <c r="X164" i="1"/>
  <c r="S165" i="1"/>
  <c r="X165" i="1"/>
  <c r="S166" i="1"/>
  <c r="X166" i="1"/>
  <c r="S167" i="1"/>
  <c r="X167" i="1"/>
  <c r="S168" i="1"/>
  <c r="X168" i="1"/>
  <c r="S169" i="1"/>
  <c r="X169" i="1"/>
  <c r="S170" i="1"/>
  <c r="X170" i="1"/>
  <c r="S171" i="1"/>
  <c r="X171" i="1"/>
  <c r="S172" i="1"/>
  <c r="X172" i="1"/>
  <c r="S173" i="1"/>
  <c r="X173" i="1"/>
  <c r="S174" i="1"/>
  <c r="X174" i="1"/>
  <c r="S175" i="1"/>
  <c r="X175" i="1"/>
  <c r="S176" i="1"/>
  <c r="X176" i="1"/>
  <c r="S177" i="1"/>
  <c r="X177" i="1"/>
  <c r="S178" i="1"/>
  <c r="X178" i="1"/>
  <c r="S179" i="1"/>
  <c r="X179" i="1"/>
  <c r="S180" i="1"/>
  <c r="X180" i="1"/>
  <c r="S181" i="1"/>
  <c r="X181" i="1"/>
  <c r="S182" i="1"/>
  <c r="X182" i="1"/>
  <c r="S183" i="1"/>
  <c r="X183" i="1"/>
  <c r="S184" i="1"/>
  <c r="X184" i="1"/>
  <c r="S185" i="1"/>
  <c r="X185" i="1"/>
  <c r="S2511" i="1"/>
  <c r="X2511" i="1"/>
  <c r="S2512" i="1"/>
  <c r="X2512" i="1"/>
  <c r="S2513" i="1"/>
  <c r="X2513" i="1"/>
  <c r="S2514" i="1"/>
  <c r="X2514" i="1"/>
  <c r="S2515" i="1"/>
  <c r="X2515" i="1"/>
  <c r="S2516" i="1"/>
  <c r="X2516" i="1"/>
  <c r="S2517" i="1"/>
  <c r="X2517" i="1"/>
  <c r="S2518" i="1"/>
  <c r="X2518" i="1"/>
  <c r="S2519" i="1"/>
  <c r="X2519" i="1"/>
  <c r="S2520" i="1"/>
  <c r="X2520" i="1"/>
  <c r="S2521" i="1"/>
  <c r="X2521" i="1"/>
  <c r="S2522" i="1"/>
  <c r="X2522" i="1"/>
  <c r="S2523" i="1"/>
  <c r="X2523" i="1"/>
  <c r="S2524" i="1"/>
  <c r="X2524" i="1"/>
  <c r="S2525" i="1"/>
  <c r="X2525" i="1"/>
  <c r="S2526" i="1"/>
  <c r="X2526" i="1"/>
  <c r="S2527" i="1"/>
  <c r="X2527" i="1"/>
  <c r="S2528" i="1"/>
  <c r="X2528" i="1"/>
  <c r="S2529" i="1"/>
  <c r="X2529" i="1"/>
  <c r="S2530" i="1"/>
  <c r="X2530" i="1"/>
  <c r="S2531" i="1"/>
  <c r="X2531" i="1"/>
  <c r="S2532" i="1"/>
  <c r="X2532" i="1"/>
  <c r="S2533" i="1"/>
  <c r="X2533" i="1"/>
  <c r="S2534" i="1"/>
  <c r="X2534" i="1"/>
  <c r="S2535" i="1"/>
  <c r="X2535" i="1"/>
  <c r="S2536" i="1"/>
  <c r="X2536" i="1"/>
  <c r="S2537" i="1"/>
  <c r="X2537" i="1"/>
  <c r="S2538" i="1"/>
  <c r="X2538" i="1"/>
  <c r="S2539" i="1"/>
  <c r="X2539" i="1"/>
  <c r="S2540" i="1"/>
  <c r="X2540" i="1"/>
  <c r="S2541" i="1"/>
  <c r="X2541" i="1"/>
  <c r="S2542" i="1"/>
  <c r="X2542" i="1"/>
  <c r="S2543" i="1"/>
  <c r="X2543" i="1"/>
  <c r="S2544" i="1"/>
  <c r="X2544" i="1"/>
  <c r="S2545" i="1"/>
  <c r="X2545" i="1"/>
  <c r="S2546" i="1"/>
  <c r="X2546" i="1"/>
  <c r="S2547" i="1"/>
  <c r="X2547" i="1"/>
  <c r="S2548" i="1"/>
  <c r="X2548" i="1"/>
  <c r="S2549" i="1"/>
  <c r="X2549" i="1"/>
  <c r="S2550" i="1"/>
  <c r="X2550" i="1"/>
  <c r="S2551" i="1"/>
  <c r="X2551" i="1"/>
  <c r="S2552" i="1"/>
  <c r="X2552" i="1"/>
  <c r="S2553" i="1"/>
  <c r="X2553" i="1"/>
  <c r="S2554" i="1"/>
  <c r="X2554" i="1"/>
  <c r="S2555" i="1"/>
  <c r="X2555" i="1"/>
  <c r="S2556" i="1"/>
  <c r="X2556" i="1"/>
  <c r="S2557" i="1"/>
  <c r="X2557" i="1"/>
  <c r="S2558" i="1"/>
  <c r="X2558" i="1"/>
  <c r="S2559" i="1"/>
  <c r="X2559" i="1"/>
  <c r="S2560" i="1"/>
  <c r="X2560" i="1"/>
  <c r="S2561" i="1"/>
  <c r="X2561" i="1"/>
  <c r="S2562" i="1"/>
  <c r="X2562" i="1"/>
  <c r="S2563" i="1"/>
  <c r="X2563" i="1"/>
  <c r="S2564" i="1"/>
  <c r="X2564" i="1"/>
  <c r="S2565" i="1"/>
  <c r="X2565" i="1"/>
  <c r="S2566" i="1"/>
  <c r="X2566" i="1"/>
  <c r="S2567" i="1"/>
  <c r="X2567" i="1"/>
  <c r="S2568" i="1"/>
  <c r="X2568" i="1"/>
  <c r="S2569" i="1"/>
  <c r="X2569" i="1"/>
  <c r="S2570" i="1"/>
  <c r="X2570" i="1"/>
  <c r="S931" i="1"/>
  <c r="X931" i="1"/>
  <c r="S932" i="1"/>
  <c r="X932" i="1"/>
  <c r="S933" i="1"/>
  <c r="X933" i="1"/>
  <c r="S934" i="1"/>
  <c r="X934" i="1"/>
  <c r="S935" i="1"/>
  <c r="X935" i="1"/>
  <c r="S936" i="1"/>
  <c r="X936" i="1"/>
  <c r="S937" i="1"/>
  <c r="X937" i="1"/>
  <c r="S938" i="1"/>
  <c r="X938" i="1"/>
  <c r="S939" i="1"/>
  <c r="X939" i="1"/>
  <c r="S940" i="1"/>
  <c r="X940" i="1"/>
  <c r="S941" i="1"/>
  <c r="X941" i="1"/>
  <c r="S942" i="1"/>
  <c r="X942" i="1"/>
  <c r="S943" i="1"/>
  <c r="X943" i="1"/>
  <c r="S944" i="1"/>
  <c r="X944" i="1"/>
  <c r="S945" i="1"/>
  <c r="X945" i="1"/>
  <c r="S946" i="1"/>
  <c r="X946" i="1"/>
  <c r="S947" i="1"/>
  <c r="X947" i="1"/>
  <c r="S948" i="1"/>
  <c r="X948" i="1"/>
  <c r="S949" i="1"/>
  <c r="X949" i="1"/>
  <c r="S950" i="1"/>
  <c r="X950" i="1"/>
  <c r="S951" i="1"/>
  <c r="X951" i="1"/>
  <c r="S952" i="1"/>
  <c r="X952" i="1"/>
  <c r="S953" i="1"/>
  <c r="X953" i="1"/>
  <c r="S954" i="1"/>
  <c r="X954" i="1"/>
  <c r="S955" i="1"/>
  <c r="X955" i="1"/>
  <c r="S956" i="1"/>
  <c r="X956" i="1"/>
  <c r="S957" i="1"/>
  <c r="X957" i="1"/>
  <c r="S958" i="1"/>
  <c r="X958" i="1"/>
  <c r="S959" i="1"/>
  <c r="X959" i="1"/>
  <c r="S960" i="1"/>
  <c r="X960" i="1"/>
  <c r="S961" i="1"/>
  <c r="X961" i="1"/>
  <c r="S962" i="1"/>
  <c r="X962" i="1"/>
  <c r="S963" i="1"/>
  <c r="X963" i="1"/>
  <c r="S964" i="1"/>
  <c r="X964" i="1"/>
  <c r="S965" i="1"/>
  <c r="X965" i="1"/>
  <c r="S966" i="1"/>
  <c r="X966" i="1"/>
  <c r="S967" i="1"/>
  <c r="X967" i="1"/>
  <c r="S968" i="1"/>
  <c r="X968" i="1"/>
  <c r="S969" i="1"/>
  <c r="X969" i="1"/>
  <c r="S970" i="1"/>
  <c r="X970" i="1"/>
  <c r="S971" i="1"/>
  <c r="X971" i="1"/>
  <c r="S972" i="1"/>
  <c r="X972" i="1"/>
  <c r="S973" i="1"/>
  <c r="X973" i="1"/>
  <c r="S974" i="1"/>
  <c r="X974" i="1"/>
  <c r="S975" i="1"/>
  <c r="X975" i="1"/>
  <c r="S976" i="1"/>
  <c r="X976" i="1"/>
  <c r="S977" i="1"/>
  <c r="X977" i="1"/>
  <c r="S186" i="1"/>
  <c r="X186" i="1"/>
  <c r="S187" i="1"/>
  <c r="X187" i="1"/>
  <c r="S188" i="1"/>
  <c r="X188" i="1"/>
  <c r="S189" i="1"/>
  <c r="X189" i="1"/>
  <c r="S190" i="1"/>
  <c r="X190" i="1"/>
  <c r="S191" i="1"/>
  <c r="X191" i="1"/>
  <c r="S192" i="1"/>
  <c r="X192" i="1"/>
  <c r="S193" i="1"/>
  <c r="X193" i="1"/>
  <c r="S194" i="1"/>
  <c r="X194" i="1"/>
  <c r="S195" i="1"/>
  <c r="X195" i="1"/>
  <c r="S2571" i="1"/>
  <c r="X2571" i="1"/>
  <c r="S2572" i="1"/>
  <c r="X2572" i="1"/>
  <c r="S2573" i="1"/>
  <c r="X2573" i="1"/>
  <c r="S2574" i="1"/>
  <c r="X2574" i="1"/>
  <c r="S2575" i="1"/>
  <c r="X2575" i="1"/>
  <c r="S2576" i="1"/>
  <c r="X2576" i="1"/>
  <c r="S2577" i="1"/>
  <c r="X2577" i="1"/>
  <c r="S2578" i="1"/>
  <c r="X2578" i="1"/>
  <c r="S2579" i="1"/>
  <c r="X2579" i="1"/>
  <c r="S2580" i="1"/>
  <c r="X2580" i="1"/>
  <c r="S2581" i="1"/>
  <c r="X2581" i="1"/>
  <c r="S2582" i="1"/>
  <c r="X2582" i="1"/>
  <c r="S2583" i="1"/>
  <c r="X2583" i="1"/>
  <c r="S2584" i="1"/>
  <c r="X2584" i="1"/>
  <c r="S2585" i="1"/>
  <c r="X2585" i="1"/>
  <c r="S2586" i="1"/>
  <c r="X2586" i="1"/>
  <c r="S2587" i="1"/>
  <c r="X2587" i="1"/>
  <c r="S2588" i="1"/>
  <c r="X2588" i="1"/>
  <c r="S2589" i="1"/>
  <c r="X2589" i="1"/>
  <c r="S2590" i="1"/>
  <c r="X2590" i="1"/>
  <c r="S978" i="1"/>
  <c r="X978" i="1"/>
  <c r="S979" i="1"/>
  <c r="X979" i="1"/>
  <c r="S980" i="1"/>
  <c r="X980" i="1"/>
  <c r="S981" i="1"/>
  <c r="X981" i="1"/>
  <c r="S982" i="1"/>
  <c r="X982" i="1"/>
  <c r="S983" i="1"/>
  <c r="X983" i="1"/>
  <c r="S984" i="1"/>
  <c r="X984" i="1"/>
  <c r="S985" i="1"/>
  <c r="X985" i="1"/>
  <c r="S986" i="1"/>
  <c r="X986" i="1"/>
  <c r="S987" i="1"/>
  <c r="X987" i="1"/>
  <c r="S988" i="1"/>
  <c r="X988" i="1"/>
  <c r="S989" i="1"/>
  <c r="X989" i="1"/>
  <c r="S990" i="1"/>
  <c r="X990" i="1"/>
  <c r="S991" i="1"/>
  <c r="X991" i="1"/>
  <c r="S992" i="1"/>
  <c r="X992" i="1"/>
  <c r="S993" i="1"/>
  <c r="X993" i="1"/>
  <c r="S994" i="1"/>
  <c r="X994" i="1"/>
  <c r="S995" i="1"/>
  <c r="X995" i="1"/>
  <c r="S996" i="1"/>
  <c r="X996" i="1"/>
  <c r="S997" i="1"/>
  <c r="X997" i="1"/>
  <c r="S2591" i="1"/>
  <c r="X2591" i="1"/>
  <c r="S2592" i="1"/>
  <c r="X2592" i="1"/>
  <c r="S2593" i="1"/>
  <c r="X2593" i="1"/>
  <c r="S2594" i="1"/>
  <c r="X2594" i="1"/>
  <c r="S2595" i="1"/>
  <c r="X2595" i="1"/>
  <c r="S2596" i="1"/>
  <c r="X2596" i="1"/>
  <c r="S2597" i="1"/>
  <c r="X2597" i="1"/>
  <c r="S2598" i="1"/>
  <c r="X2598" i="1"/>
  <c r="S2599" i="1"/>
  <c r="X2599" i="1"/>
  <c r="S2600" i="1"/>
  <c r="X2600" i="1"/>
  <c r="S2601" i="1"/>
  <c r="X2601" i="1"/>
  <c r="S2602" i="1"/>
  <c r="X2602" i="1"/>
  <c r="S2603" i="1"/>
  <c r="X2603" i="1"/>
  <c r="S2604" i="1"/>
  <c r="X2604" i="1"/>
  <c r="S2605" i="1"/>
  <c r="X2605" i="1"/>
  <c r="S2606" i="1"/>
  <c r="X2606" i="1"/>
  <c r="S2607" i="1"/>
  <c r="X2607" i="1"/>
  <c r="S2608" i="1"/>
  <c r="X2608" i="1"/>
  <c r="S2609" i="1"/>
  <c r="X2609" i="1"/>
  <c r="S2610" i="1"/>
  <c r="X2610" i="1"/>
  <c r="S2611" i="1"/>
  <c r="X2611" i="1"/>
  <c r="S2612" i="1"/>
  <c r="X2612" i="1"/>
  <c r="S2613" i="1"/>
  <c r="X2613" i="1"/>
  <c r="S2614" i="1"/>
  <c r="X2614" i="1"/>
  <c r="S2615" i="1"/>
  <c r="X2615" i="1"/>
  <c r="S2616" i="1"/>
  <c r="X2616" i="1"/>
  <c r="S2617" i="1"/>
  <c r="X2617" i="1"/>
  <c r="S2618" i="1"/>
  <c r="X2618" i="1"/>
  <c r="S2619" i="1"/>
  <c r="X2619" i="1"/>
  <c r="S2620" i="1"/>
  <c r="X2620" i="1"/>
  <c r="S2621" i="1"/>
  <c r="X2621" i="1"/>
  <c r="S2622" i="1"/>
  <c r="X2622" i="1"/>
  <c r="S2623" i="1"/>
  <c r="X2623" i="1"/>
  <c r="S2624" i="1"/>
  <c r="X2624" i="1"/>
  <c r="S2625" i="1"/>
  <c r="X2625" i="1"/>
  <c r="S2626" i="1"/>
  <c r="X2626" i="1"/>
  <c r="S2627" i="1"/>
  <c r="X2627" i="1"/>
  <c r="S2628" i="1"/>
  <c r="X2628" i="1"/>
  <c r="S2629" i="1"/>
  <c r="X2629" i="1"/>
  <c r="S2630" i="1"/>
  <c r="X2630" i="1"/>
  <c r="S998" i="1"/>
  <c r="X998" i="1"/>
  <c r="S999" i="1"/>
  <c r="X999" i="1"/>
  <c r="S1000" i="1"/>
  <c r="X1000" i="1"/>
  <c r="S1001" i="1"/>
  <c r="X1001" i="1"/>
  <c r="S1002" i="1"/>
  <c r="X1002" i="1"/>
  <c r="S1003" i="1"/>
  <c r="X1003" i="1"/>
  <c r="S1004" i="1"/>
  <c r="X1004" i="1"/>
  <c r="S1005" i="1"/>
  <c r="X1005" i="1"/>
  <c r="S1006" i="1"/>
  <c r="X1006" i="1"/>
  <c r="S1007" i="1"/>
  <c r="X1007" i="1"/>
  <c r="S1008" i="1"/>
  <c r="X1008" i="1"/>
  <c r="S1009" i="1"/>
  <c r="X1009" i="1"/>
  <c r="S1010" i="1"/>
  <c r="X1010" i="1"/>
  <c r="S1011" i="1"/>
  <c r="X1011" i="1"/>
  <c r="S1012" i="1"/>
  <c r="X1012" i="1"/>
  <c r="S1013" i="1"/>
  <c r="X1013" i="1"/>
  <c r="S1014" i="1"/>
  <c r="X1014" i="1"/>
  <c r="S1015" i="1"/>
  <c r="X1015" i="1"/>
  <c r="S1016" i="1"/>
  <c r="X1016" i="1"/>
  <c r="S1017" i="1"/>
  <c r="X1017" i="1"/>
  <c r="S196" i="1"/>
  <c r="X196" i="1"/>
  <c r="S197" i="1"/>
  <c r="X197" i="1"/>
  <c r="S198" i="1"/>
  <c r="X198" i="1"/>
  <c r="S199" i="1"/>
  <c r="X199" i="1"/>
  <c r="S200" i="1"/>
  <c r="X200" i="1"/>
  <c r="S201" i="1"/>
  <c r="X201" i="1"/>
  <c r="S202" i="1"/>
  <c r="X202" i="1"/>
  <c r="S203" i="1"/>
  <c r="X203" i="1"/>
  <c r="S204" i="1"/>
  <c r="X204" i="1"/>
  <c r="S205" i="1"/>
  <c r="X205" i="1"/>
  <c r="S206" i="1"/>
  <c r="X206" i="1"/>
  <c r="S207" i="1"/>
  <c r="X207" i="1"/>
  <c r="S208" i="1"/>
  <c r="X208" i="1"/>
  <c r="S209" i="1"/>
  <c r="X209" i="1"/>
  <c r="S210" i="1"/>
  <c r="X210" i="1"/>
  <c r="S211" i="1"/>
  <c r="X211" i="1"/>
  <c r="S212" i="1"/>
  <c r="X212" i="1"/>
  <c r="S213" i="1"/>
  <c r="X213" i="1"/>
  <c r="S214" i="1"/>
  <c r="X214" i="1"/>
  <c r="S215" i="1"/>
  <c r="X215" i="1"/>
  <c r="S1018" i="1"/>
  <c r="X1018" i="1"/>
  <c r="S1019" i="1"/>
  <c r="X1019" i="1"/>
  <c r="S1020" i="1"/>
  <c r="X1020" i="1"/>
  <c r="S1021" i="1"/>
  <c r="X1021" i="1"/>
  <c r="S1022" i="1"/>
  <c r="X1022" i="1"/>
  <c r="S1023" i="1"/>
  <c r="X1023" i="1"/>
  <c r="S1024" i="1"/>
  <c r="X1024" i="1"/>
  <c r="S1025" i="1"/>
  <c r="X1025" i="1"/>
  <c r="S1026" i="1"/>
  <c r="X1026" i="1"/>
  <c r="S1027" i="1"/>
  <c r="X1027" i="1"/>
  <c r="S1028" i="1"/>
  <c r="X1028" i="1"/>
  <c r="S1029" i="1"/>
  <c r="X1029" i="1"/>
  <c r="S1030" i="1"/>
  <c r="X1030" i="1"/>
  <c r="S1031" i="1"/>
  <c r="X1031" i="1"/>
  <c r="S1032" i="1"/>
  <c r="X1032" i="1"/>
  <c r="S1033" i="1"/>
  <c r="X1033" i="1"/>
  <c r="S1034" i="1"/>
  <c r="X1034" i="1"/>
  <c r="S1035" i="1"/>
  <c r="X1035" i="1"/>
  <c r="S1036" i="1"/>
  <c r="X1036" i="1"/>
  <c r="S1037" i="1"/>
  <c r="X1037" i="1"/>
  <c r="S2631" i="1"/>
  <c r="X2631" i="1"/>
  <c r="S2632" i="1"/>
  <c r="X2632" i="1"/>
  <c r="S2633" i="1"/>
  <c r="X2633" i="1"/>
  <c r="S2634" i="1"/>
  <c r="X2634" i="1"/>
  <c r="S2635" i="1"/>
  <c r="X2635" i="1"/>
  <c r="S2636" i="1"/>
  <c r="X2636" i="1"/>
  <c r="S2637" i="1"/>
  <c r="X2637" i="1"/>
  <c r="S2638" i="1"/>
  <c r="X2638" i="1"/>
  <c r="S2639" i="1"/>
  <c r="X2639" i="1"/>
  <c r="S2640" i="1"/>
  <c r="X2640" i="1"/>
  <c r="S2641" i="1"/>
  <c r="X2641" i="1"/>
  <c r="S2642" i="1"/>
  <c r="X2642" i="1"/>
  <c r="S2643" i="1"/>
  <c r="X2643" i="1"/>
  <c r="S2644" i="1"/>
  <c r="X2644" i="1"/>
  <c r="S2645" i="1"/>
  <c r="X2645" i="1"/>
  <c r="S2646" i="1"/>
  <c r="X2646" i="1"/>
  <c r="S2647" i="1"/>
  <c r="X2647" i="1"/>
  <c r="S2648" i="1"/>
  <c r="X2648" i="1"/>
  <c r="S2649" i="1"/>
  <c r="X2649" i="1"/>
  <c r="S2650" i="1"/>
  <c r="X2650" i="1"/>
  <c r="S2651" i="1"/>
  <c r="X2651" i="1"/>
  <c r="S2652" i="1"/>
  <c r="X2652" i="1"/>
  <c r="S2653" i="1"/>
  <c r="X2653" i="1"/>
  <c r="S2654" i="1"/>
  <c r="X2654" i="1"/>
  <c r="S2655" i="1"/>
  <c r="X2655" i="1"/>
  <c r="S2656" i="1"/>
  <c r="X2656" i="1"/>
  <c r="S2657" i="1"/>
  <c r="X2657" i="1"/>
  <c r="S2658" i="1"/>
  <c r="X2658" i="1"/>
  <c r="S2659" i="1"/>
  <c r="X2659" i="1"/>
  <c r="S2660" i="1"/>
  <c r="X2660" i="1"/>
  <c r="S2661" i="1"/>
  <c r="X2661" i="1"/>
  <c r="S2662" i="1"/>
  <c r="X2662" i="1"/>
  <c r="S2663" i="1"/>
  <c r="X2663" i="1"/>
  <c r="S2664" i="1"/>
  <c r="X2664" i="1"/>
  <c r="S2665" i="1"/>
  <c r="X2665" i="1"/>
  <c r="S2666" i="1"/>
  <c r="X2666" i="1"/>
  <c r="S2667" i="1"/>
  <c r="X2667" i="1"/>
  <c r="S2668" i="1"/>
  <c r="X2668" i="1"/>
  <c r="S2669" i="1"/>
  <c r="X2669" i="1"/>
  <c r="S2670" i="1"/>
  <c r="X2670" i="1"/>
  <c r="S2671" i="1"/>
  <c r="X2671" i="1"/>
  <c r="S2672" i="1"/>
  <c r="X2672" i="1"/>
  <c r="S2673" i="1"/>
  <c r="X2673" i="1"/>
  <c r="S2674" i="1"/>
  <c r="X2674" i="1"/>
  <c r="S2675" i="1"/>
  <c r="X2675" i="1"/>
  <c r="S2676" i="1"/>
  <c r="X2676" i="1"/>
  <c r="S2677" i="1"/>
  <c r="X2677" i="1"/>
  <c r="S2678" i="1"/>
  <c r="X2678" i="1"/>
  <c r="S2679" i="1"/>
  <c r="X2679" i="1"/>
  <c r="S2680" i="1"/>
  <c r="X2680" i="1"/>
  <c r="S2681" i="1"/>
  <c r="X2681" i="1"/>
  <c r="S2682" i="1"/>
  <c r="X2682" i="1"/>
  <c r="S2683" i="1"/>
  <c r="X2683" i="1"/>
  <c r="S2684" i="1"/>
  <c r="X2684" i="1"/>
  <c r="S2685" i="1"/>
  <c r="X2685" i="1"/>
  <c r="S2686" i="1"/>
  <c r="X2686" i="1"/>
  <c r="S2687" i="1"/>
  <c r="X2687" i="1"/>
  <c r="S2688" i="1"/>
  <c r="X2688" i="1"/>
  <c r="S2689" i="1"/>
  <c r="X2689" i="1"/>
  <c r="S2690" i="1"/>
  <c r="X2690" i="1"/>
  <c r="S2691" i="1"/>
  <c r="X2691" i="1"/>
  <c r="S2692" i="1"/>
  <c r="X2692" i="1"/>
  <c r="S2693" i="1"/>
  <c r="X2693" i="1"/>
  <c r="S2694" i="1"/>
  <c r="X2694" i="1"/>
  <c r="S2695" i="1"/>
  <c r="X2695" i="1"/>
  <c r="S2696" i="1"/>
  <c r="X2696" i="1"/>
  <c r="S2697" i="1"/>
  <c r="X2697" i="1"/>
  <c r="S2698" i="1"/>
  <c r="X2698" i="1"/>
  <c r="S2699" i="1"/>
  <c r="X2699" i="1"/>
  <c r="S2700" i="1"/>
  <c r="X2700" i="1"/>
  <c r="S2701" i="1"/>
  <c r="X2701" i="1"/>
  <c r="S2702" i="1"/>
  <c r="X2702" i="1"/>
  <c r="S2703" i="1"/>
  <c r="X2703" i="1"/>
  <c r="S2704" i="1"/>
  <c r="X2704" i="1"/>
  <c r="S2705" i="1"/>
  <c r="X2705" i="1"/>
  <c r="S2706" i="1"/>
  <c r="X2706" i="1"/>
  <c r="S2707" i="1"/>
  <c r="X2707" i="1"/>
  <c r="S2708" i="1"/>
  <c r="X2708" i="1"/>
  <c r="S2709" i="1"/>
  <c r="X2709" i="1"/>
  <c r="S2710" i="1"/>
  <c r="X2710" i="1"/>
  <c r="S1881" i="1"/>
  <c r="X1881" i="1"/>
  <c r="S1882" i="1"/>
  <c r="X1882" i="1"/>
  <c r="S1883" i="1"/>
  <c r="X1883" i="1"/>
  <c r="S1884" i="1"/>
  <c r="X1884" i="1"/>
  <c r="S1885" i="1"/>
  <c r="X1885" i="1"/>
  <c r="S1886" i="1"/>
  <c r="X1886" i="1"/>
  <c r="S1887" i="1"/>
  <c r="X1887" i="1"/>
  <c r="S1888" i="1"/>
  <c r="X1888" i="1"/>
  <c r="S1889" i="1"/>
  <c r="X1889" i="1"/>
  <c r="S1890" i="1"/>
  <c r="X1890" i="1"/>
  <c r="S1891" i="1"/>
  <c r="X1891" i="1"/>
  <c r="S1892" i="1"/>
  <c r="X1892" i="1"/>
  <c r="S1893" i="1"/>
  <c r="X1893" i="1"/>
  <c r="S1894" i="1"/>
  <c r="X1894" i="1"/>
  <c r="S1895" i="1"/>
  <c r="X1895" i="1"/>
  <c r="S1896" i="1"/>
  <c r="X1896" i="1"/>
  <c r="S1897" i="1"/>
  <c r="X1897" i="1"/>
  <c r="S1898" i="1"/>
  <c r="X1898" i="1"/>
  <c r="S1899" i="1"/>
  <c r="X1899" i="1"/>
  <c r="S1900" i="1"/>
  <c r="X1900" i="1"/>
  <c r="S1038" i="1"/>
  <c r="X1038" i="1"/>
  <c r="S1039" i="1"/>
  <c r="X1039" i="1"/>
  <c r="S1040" i="1"/>
  <c r="X1040" i="1"/>
  <c r="S1041" i="1"/>
  <c r="X1041" i="1"/>
  <c r="S1042" i="1"/>
  <c r="X1042" i="1"/>
  <c r="S1043" i="1"/>
  <c r="X1043" i="1"/>
  <c r="S1044" i="1"/>
  <c r="X1044" i="1"/>
  <c r="S1045" i="1"/>
  <c r="X1045" i="1"/>
  <c r="S1046" i="1"/>
  <c r="X1046" i="1"/>
  <c r="S1047" i="1"/>
  <c r="X1047" i="1"/>
  <c r="S1048" i="1"/>
  <c r="X1048" i="1"/>
  <c r="S1049" i="1"/>
  <c r="X1049" i="1"/>
  <c r="S1050" i="1"/>
  <c r="X1050" i="1"/>
  <c r="S1051" i="1"/>
  <c r="X1051" i="1"/>
  <c r="S1052" i="1"/>
  <c r="X1052" i="1"/>
  <c r="S1053" i="1"/>
  <c r="X1053" i="1"/>
  <c r="S1054" i="1"/>
  <c r="X1054" i="1"/>
  <c r="S1055" i="1"/>
  <c r="X1055" i="1"/>
  <c r="S1056" i="1"/>
  <c r="X1056" i="1"/>
  <c r="S1057" i="1"/>
  <c r="X1057" i="1"/>
  <c r="S1058" i="1"/>
  <c r="X1058" i="1"/>
  <c r="S1059" i="1"/>
  <c r="X1059" i="1"/>
  <c r="S1060" i="1"/>
  <c r="X1060" i="1"/>
  <c r="S1061" i="1"/>
  <c r="X1061" i="1"/>
  <c r="S1062" i="1"/>
  <c r="X1062" i="1"/>
  <c r="S1063" i="1"/>
  <c r="X1063" i="1"/>
  <c r="S1064" i="1"/>
  <c r="X1064" i="1"/>
  <c r="S1065" i="1"/>
  <c r="X1065" i="1"/>
  <c r="S1066" i="1"/>
  <c r="X1066" i="1"/>
  <c r="S1067" i="1"/>
  <c r="X1067" i="1"/>
  <c r="S1068" i="1"/>
  <c r="X1068" i="1"/>
  <c r="S1069" i="1"/>
  <c r="X1069" i="1"/>
  <c r="S1070" i="1"/>
  <c r="X1070" i="1"/>
  <c r="S1071" i="1"/>
  <c r="X1071" i="1"/>
  <c r="S1072" i="1"/>
  <c r="X1072" i="1"/>
  <c r="S1073" i="1"/>
  <c r="X1073" i="1"/>
  <c r="S1074" i="1"/>
  <c r="X1074" i="1"/>
  <c r="S1075" i="1"/>
  <c r="X1075" i="1"/>
  <c r="S1076" i="1"/>
  <c r="X1076" i="1"/>
  <c r="S1077" i="1"/>
  <c r="X1077" i="1"/>
  <c r="S2711" i="1"/>
  <c r="X2711" i="1"/>
  <c r="S2712" i="1"/>
  <c r="X2712" i="1"/>
  <c r="S2713" i="1"/>
  <c r="X2713" i="1"/>
  <c r="S2714" i="1"/>
  <c r="X2714" i="1"/>
  <c r="S2715" i="1"/>
  <c r="X2715" i="1"/>
  <c r="S2716" i="1"/>
  <c r="X2716" i="1"/>
  <c r="S2717" i="1"/>
  <c r="X2717" i="1"/>
  <c r="S2718" i="1"/>
  <c r="X2718" i="1"/>
  <c r="S2719" i="1"/>
  <c r="X2719" i="1"/>
  <c r="S2720" i="1"/>
  <c r="X2720" i="1"/>
  <c r="S2721" i="1"/>
  <c r="X2721" i="1"/>
  <c r="S2722" i="1"/>
  <c r="X2722" i="1"/>
  <c r="S2723" i="1"/>
  <c r="X2723" i="1"/>
  <c r="S2724" i="1"/>
  <c r="X2724" i="1"/>
  <c r="S2725" i="1"/>
  <c r="X2725" i="1"/>
  <c r="S2726" i="1"/>
  <c r="X2726" i="1"/>
  <c r="S2727" i="1"/>
  <c r="X2727" i="1"/>
  <c r="S2728" i="1"/>
  <c r="X2728" i="1"/>
  <c r="S2729" i="1"/>
  <c r="X2729" i="1"/>
  <c r="S2730" i="1"/>
  <c r="X2730" i="1"/>
  <c r="S2731" i="1"/>
  <c r="X2731" i="1"/>
  <c r="S2732" i="1"/>
  <c r="X2732" i="1"/>
  <c r="S2733" i="1"/>
  <c r="X2733" i="1"/>
  <c r="S1078" i="1"/>
  <c r="X1078" i="1"/>
  <c r="S1079" i="1"/>
  <c r="X1079" i="1"/>
  <c r="S1080" i="1"/>
  <c r="X1080" i="1"/>
  <c r="S1081" i="1"/>
  <c r="X1081" i="1"/>
  <c r="S1082" i="1"/>
  <c r="X1082" i="1"/>
  <c r="S1083" i="1"/>
  <c r="X1083" i="1"/>
  <c r="S1084" i="1"/>
  <c r="X1084" i="1"/>
  <c r="S1085" i="1"/>
  <c r="X1085" i="1"/>
  <c r="S1086" i="1"/>
  <c r="X1086" i="1"/>
  <c r="S1087" i="1"/>
  <c r="X1087" i="1"/>
  <c r="S1088" i="1"/>
  <c r="X1088" i="1"/>
  <c r="S1089" i="1"/>
  <c r="X1089" i="1"/>
  <c r="S1090" i="1"/>
  <c r="X1090" i="1"/>
  <c r="S1091" i="1"/>
  <c r="X1091" i="1"/>
  <c r="S1092" i="1"/>
  <c r="X1092" i="1"/>
  <c r="S1093" i="1"/>
  <c r="X1093" i="1"/>
  <c r="S1094" i="1"/>
  <c r="X1094" i="1"/>
  <c r="S1095" i="1"/>
  <c r="X1095" i="1"/>
  <c r="S1096" i="1"/>
  <c r="X1096" i="1"/>
  <c r="S1097" i="1"/>
  <c r="X1097" i="1"/>
  <c r="S1098" i="1"/>
  <c r="X1098" i="1"/>
  <c r="S1099" i="1"/>
  <c r="X1099" i="1"/>
  <c r="S1100" i="1"/>
  <c r="X1100" i="1"/>
  <c r="S1101" i="1"/>
  <c r="X1101" i="1"/>
  <c r="S1102" i="1"/>
  <c r="X1102" i="1"/>
  <c r="S1103" i="1"/>
  <c r="X1103" i="1"/>
  <c r="S1104" i="1"/>
  <c r="X1104" i="1"/>
  <c r="S1105" i="1"/>
  <c r="X1105" i="1"/>
  <c r="S1106" i="1"/>
  <c r="X1106" i="1"/>
  <c r="S1107" i="1"/>
  <c r="X1107" i="1"/>
  <c r="S1108" i="1"/>
  <c r="X1108" i="1"/>
  <c r="S1109" i="1"/>
  <c r="X1109" i="1"/>
  <c r="S1110" i="1"/>
  <c r="X1110" i="1"/>
  <c r="S1111" i="1"/>
  <c r="X1111" i="1"/>
  <c r="S1112" i="1"/>
  <c r="X1112" i="1"/>
  <c r="S1113" i="1"/>
  <c r="X1113" i="1"/>
  <c r="S1114" i="1"/>
  <c r="X1114" i="1"/>
  <c r="S1115" i="1"/>
  <c r="X1115" i="1"/>
  <c r="S1116" i="1"/>
  <c r="X1116" i="1"/>
  <c r="S1117" i="1"/>
  <c r="X1117" i="1"/>
  <c r="S1118" i="1"/>
  <c r="X1118" i="1"/>
  <c r="S1119" i="1"/>
  <c r="X1119" i="1"/>
  <c r="S1120" i="1"/>
  <c r="X1120" i="1"/>
  <c r="S1121" i="1"/>
  <c r="X1121" i="1"/>
  <c r="S1122" i="1"/>
  <c r="X1122" i="1"/>
  <c r="S1123" i="1"/>
  <c r="X1123" i="1"/>
  <c r="S1124" i="1"/>
  <c r="X1124" i="1"/>
  <c r="S1125" i="1"/>
  <c r="X1125" i="1"/>
  <c r="S1126" i="1"/>
  <c r="X1126" i="1"/>
  <c r="S1127" i="1"/>
  <c r="X1127" i="1"/>
  <c r="S1128" i="1"/>
  <c r="X1128" i="1"/>
  <c r="S1129" i="1"/>
  <c r="X1129" i="1"/>
  <c r="S1130" i="1"/>
  <c r="X1130" i="1"/>
  <c r="S1131" i="1"/>
  <c r="X1131" i="1"/>
  <c r="S1132" i="1"/>
  <c r="X1132" i="1"/>
  <c r="S1133" i="1"/>
  <c r="X1133" i="1"/>
  <c r="S1134" i="1"/>
  <c r="X1134" i="1"/>
  <c r="S2734" i="1"/>
  <c r="X2734" i="1"/>
  <c r="S2735" i="1"/>
  <c r="X2735" i="1"/>
  <c r="S2736" i="1"/>
  <c r="X2736" i="1"/>
  <c r="S2737" i="1"/>
  <c r="X2737" i="1"/>
  <c r="S2738" i="1"/>
  <c r="X2738" i="1"/>
  <c r="S2739" i="1"/>
  <c r="X2739" i="1"/>
  <c r="S2740" i="1"/>
  <c r="X2740" i="1"/>
  <c r="S2741" i="1"/>
  <c r="X2741" i="1"/>
  <c r="S2742" i="1"/>
  <c r="X2742" i="1"/>
  <c r="S2743" i="1"/>
  <c r="X2743" i="1"/>
  <c r="S2744" i="1"/>
  <c r="X2744" i="1"/>
  <c r="S2745" i="1"/>
  <c r="X2745" i="1"/>
  <c r="S2746" i="1"/>
  <c r="X2746" i="1"/>
  <c r="S2747" i="1"/>
  <c r="X2747" i="1"/>
  <c r="S2748" i="1"/>
  <c r="X2748" i="1"/>
  <c r="S2749" i="1"/>
  <c r="X2749" i="1"/>
  <c r="S2750" i="1"/>
  <c r="X2750" i="1"/>
  <c r="S2751" i="1"/>
  <c r="X2751" i="1"/>
  <c r="S2752" i="1"/>
  <c r="X2752" i="1"/>
  <c r="S2753" i="1"/>
  <c r="X2753" i="1"/>
  <c r="S2754" i="1"/>
  <c r="X2754" i="1"/>
  <c r="S2755" i="1"/>
  <c r="X2755" i="1"/>
  <c r="S2756" i="1"/>
  <c r="X2756" i="1"/>
  <c r="S2757" i="1"/>
  <c r="X2757" i="1"/>
  <c r="S2758" i="1"/>
  <c r="X2758" i="1"/>
  <c r="S2759" i="1"/>
  <c r="X2759" i="1"/>
  <c r="S2760" i="1"/>
  <c r="X2760" i="1"/>
  <c r="S2761" i="1"/>
  <c r="X2761" i="1"/>
  <c r="S2762" i="1"/>
  <c r="X2762" i="1"/>
  <c r="S2763" i="1"/>
  <c r="X2763" i="1"/>
  <c r="S2764" i="1"/>
  <c r="X2764" i="1"/>
  <c r="S2765" i="1"/>
  <c r="X2765" i="1"/>
  <c r="S2766" i="1"/>
  <c r="X2766" i="1"/>
  <c r="S2767" i="1"/>
  <c r="X2767" i="1"/>
  <c r="S2768" i="1"/>
  <c r="X2768" i="1"/>
  <c r="S2769" i="1"/>
  <c r="X2769" i="1"/>
  <c r="S2770" i="1"/>
  <c r="X2770" i="1"/>
  <c r="S2771" i="1"/>
  <c r="X2771" i="1"/>
  <c r="S2772" i="1"/>
  <c r="X2772" i="1"/>
  <c r="S2773" i="1"/>
  <c r="X2773" i="1"/>
  <c r="S1135" i="1"/>
  <c r="X1135" i="1"/>
  <c r="S1136" i="1"/>
  <c r="X1136" i="1"/>
  <c r="S1137" i="1"/>
  <c r="X1137" i="1"/>
  <c r="S1138" i="1"/>
  <c r="X1138" i="1"/>
  <c r="S1139" i="1"/>
  <c r="X1139" i="1"/>
  <c r="S1140" i="1"/>
  <c r="X1140" i="1"/>
  <c r="S1141" i="1"/>
  <c r="X1141" i="1"/>
  <c r="S1142" i="1"/>
  <c r="X1142" i="1"/>
  <c r="S1143" i="1"/>
  <c r="X1143" i="1"/>
  <c r="S1144" i="1"/>
  <c r="X1144" i="1"/>
  <c r="S1145" i="1"/>
  <c r="X1145" i="1"/>
  <c r="S1146" i="1"/>
  <c r="X1146" i="1"/>
  <c r="S1147" i="1"/>
  <c r="X1147" i="1"/>
  <c r="S1148" i="1"/>
  <c r="X1148" i="1"/>
  <c r="S1149" i="1"/>
  <c r="X1149" i="1"/>
  <c r="S1150" i="1"/>
  <c r="X1150" i="1"/>
  <c r="S1151" i="1"/>
  <c r="X1151" i="1"/>
  <c r="S1152" i="1"/>
  <c r="X1152" i="1"/>
  <c r="S1153" i="1"/>
  <c r="X1153" i="1"/>
  <c r="S1154" i="1"/>
  <c r="X1154" i="1"/>
  <c r="S2774" i="1"/>
  <c r="X2774" i="1"/>
  <c r="S2775" i="1"/>
  <c r="X2775" i="1"/>
  <c r="S2776" i="1"/>
  <c r="X2776" i="1"/>
  <c r="S2777" i="1"/>
  <c r="X2777" i="1"/>
  <c r="S2778" i="1"/>
  <c r="X2778" i="1"/>
  <c r="S2779" i="1"/>
  <c r="X2779" i="1"/>
  <c r="S2780" i="1"/>
  <c r="X2780" i="1"/>
  <c r="S2781" i="1"/>
  <c r="X2781" i="1"/>
  <c r="S2782" i="1"/>
  <c r="X2782" i="1"/>
  <c r="S2783" i="1"/>
  <c r="X2783" i="1"/>
  <c r="S2784" i="1"/>
  <c r="X2784" i="1"/>
  <c r="S2785" i="1"/>
  <c r="X2785" i="1"/>
  <c r="S2786" i="1"/>
  <c r="X2786" i="1"/>
  <c r="S2787" i="1"/>
  <c r="X2787" i="1"/>
  <c r="S2788" i="1"/>
  <c r="X2788" i="1"/>
  <c r="S2789" i="1"/>
  <c r="X2789" i="1"/>
  <c r="S2790" i="1"/>
  <c r="X2790" i="1"/>
  <c r="S2791" i="1"/>
  <c r="X2791" i="1"/>
  <c r="S2792" i="1"/>
  <c r="X2792" i="1"/>
  <c r="S2793" i="1"/>
  <c r="X2793" i="1"/>
  <c r="S1155" i="1"/>
  <c r="X1155" i="1"/>
  <c r="S1156" i="1"/>
  <c r="X1156" i="1"/>
  <c r="S1157" i="1"/>
  <c r="X1157" i="1"/>
  <c r="S1158" i="1"/>
  <c r="X1158" i="1"/>
  <c r="S1159" i="1"/>
  <c r="X1159" i="1"/>
  <c r="S1160" i="1"/>
  <c r="X1160" i="1"/>
  <c r="S1161" i="1"/>
  <c r="X1161" i="1"/>
  <c r="S1162" i="1"/>
  <c r="X1162" i="1"/>
  <c r="S1163" i="1"/>
  <c r="X1163" i="1"/>
  <c r="S1164" i="1"/>
  <c r="X1164" i="1"/>
  <c r="S1165" i="1"/>
  <c r="X1165" i="1"/>
  <c r="S1166" i="1"/>
  <c r="X1166" i="1"/>
  <c r="S1167" i="1"/>
  <c r="X1167" i="1"/>
  <c r="S1168" i="1"/>
  <c r="X1168" i="1"/>
  <c r="S1169" i="1"/>
  <c r="X1169" i="1"/>
  <c r="S1170" i="1"/>
  <c r="X1170" i="1"/>
  <c r="S1171" i="1"/>
  <c r="X1171" i="1"/>
  <c r="S1172" i="1"/>
  <c r="X1172" i="1"/>
  <c r="S1173" i="1"/>
  <c r="X1173" i="1"/>
  <c r="S1174" i="1"/>
  <c r="X1174" i="1"/>
  <c r="S2794" i="1"/>
  <c r="X2794" i="1"/>
  <c r="S2795" i="1"/>
  <c r="X2795" i="1"/>
  <c r="S2796" i="1"/>
  <c r="X2796" i="1"/>
  <c r="S2797" i="1"/>
  <c r="X2797" i="1"/>
  <c r="S2798" i="1"/>
  <c r="X2798" i="1"/>
  <c r="S2799" i="1"/>
  <c r="X2799" i="1"/>
  <c r="S2800" i="1"/>
  <c r="X2800" i="1"/>
  <c r="S2801" i="1"/>
  <c r="X2801" i="1"/>
  <c r="S2802" i="1"/>
  <c r="X2802" i="1"/>
  <c r="S2803" i="1"/>
  <c r="X2803" i="1"/>
  <c r="S2804" i="1"/>
  <c r="X2804" i="1"/>
  <c r="S2805" i="1"/>
  <c r="X2805" i="1"/>
  <c r="S2806" i="1"/>
  <c r="X2806" i="1"/>
  <c r="S2807" i="1"/>
  <c r="X2807" i="1"/>
  <c r="S2808" i="1"/>
  <c r="X2808" i="1"/>
  <c r="S2809" i="1"/>
  <c r="X2809" i="1"/>
  <c r="S2810" i="1"/>
  <c r="X2810" i="1"/>
  <c r="S2811" i="1"/>
  <c r="X2811" i="1"/>
  <c r="S2812" i="1"/>
  <c r="X2812" i="1"/>
  <c r="S2813" i="1"/>
  <c r="X2813" i="1"/>
  <c r="S2814" i="1"/>
  <c r="X2814" i="1"/>
  <c r="S2815" i="1"/>
  <c r="X2815" i="1"/>
  <c r="S2816" i="1"/>
  <c r="X2816" i="1"/>
  <c r="S2817" i="1"/>
  <c r="X2817" i="1"/>
  <c r="S2818" i="1"/>
  <c r="X2818" i="1"/>
  <c r="S2819" i="1"/>
  <c r="X2819" i="1"/>
  <c r="S2820" i="1"/>
  <c r="X2820" i="1"/>
  <c r="S2821" i="1"/>
  <c r="X2821" i="1"/>
  <c r="S2822" i="1"/>
  <c r="X2822" i="1"/>
  <c r="S2823" i="1"/>
  <c r="X2823" i="1"/>
  <c r="S2824" i="1"/>
  <c r="X2824" i="1"/>
  <c r="S2825" i="1"/>
  <c r="X2825" i="1"/>
  <c r="S2826" i="1"/>
  <c r="X2826" i="1"/>
  <c r="S2827" i="1"/>
  <c r="X2827" i="1"/>
  <c r="S2828" i="1"/>
  <c r="X2828" i="1"/>
  <c r="S2829" i="1"/>
  <c r="X2829" i="1"/>
  <c r="S2830" i="1"/>
  <c r="X2830" i="1"/>
  <c r="S2831" i="1"/>
  <c r="X2831" i="1"/>
  <c r="S2832" i="1"/>
  <c r="X2832" i="1"/>
  <c r="S2833" i="1"/>
  <c r="X2833" i="1"/>
  <c r="S2834" i="1"/>
  <c r="X2834" i="1"/>
  <c r="S2835" i="1"/>
  <c r="X2835" i="1"/>
  <c r="S2836" i="1"/>
  <c r="X2836" i="1"/>
  <c r="S2837" i="1"/>
  <c r="X2837" i="1"/>
  <c r="S2838" i="1"/>
  <c r="X2838" i="1"/>
  <c r="S2839" i="1"/>
  <c r="X2839" i="1"/>
  <c r="S2840" i="1"/>
  <c r="X2840" i="1"/>
  <c r="S2841" i="1"/>
  <c r="X2841" i="1"/>
  <c r="S2842" i="1"/>
  <c r="X2842" i="1"/>
  <c r="S2843" i="1"/>
  <c r="X2843" i="1"/>
  <c r="S2844" i="1"/>
  <c r="X2844" i="1"/>
  <c r="S2845" i="1"/>
  <c r="X2845" i="1"/>
  <c r="S2846" i="1"/>
  <c r="X2846" i="1"/>
  <c r="S2847" i="1"/>
  <c r="X2847" i="1"/>
  <c r="S2848" i="1"/>
  <c r="X2848" i="1"/>
  <c r="S2849" i="1"/>
  <c r="X2849" i="1"/>
  <c r="S2850" i="1"/>
  <c r="X2850" i="1"/>
  <c r="S2851" i="1"/>
  <c r="X2851" i="1"/>
  <c r="S2852" i="1"/>
  <c r="X2852" i="1"/>
  <c r="S2853" i="1"/>
  <c r="X2853" i="1"/>
  <c r="S1175" i="1"/>
  <c r="X1175" i="1"/>
  <c r="S1176" i="1"/>
  <c r="X1176" i="1"/>
  <c r="S1177" i="1"/>
  <c r="X1177" i="1"/>
  <c r="S1178" i="1"/>
  <c r="X1178" i="1"/>
  <c r="S1179" i="1"/>
  <c r="X1179" i="1"/>
  <c r="S1180" i="1"/>
  <c r="X1180" i="1"/>
  <c r="S1181" i="1"/>
  <c r="X1181" i="1"/>
  <c r="S1182" i="1"/>
  <c r="X1182" i="1"/>
  <c r="S1183" i="1"/>
  <c r="X1183" i="1"/>
  <c r="S1184" i="1"/>
  <c r="X1184" i="1"/>
  <c r="S1185" i="1"/>
  <c r="X1185" i="1"/>
  <c r="S1186" i="1"/>
  <c r="X1186" i="1"/>
  <c r="S1187" i="1"/>
  <c r="X1187" i="1"/>
  <c r="S1188" i="1"/>
  <c r="X1188" i="1"/>
  <c r="S1189" i="1"/>
  <c r="X1189" i="1"/>
  <c r="S1190" i="1"/>
  <c r="X1190" i="1"/>
  <c r="S1191" i="1"/>
  <c r="X1191" i="1"/>
  <c r="S1192" i="1"/>
  <c r="X1192" i="1"/>
  <c r="S1193" i="1"/>
  <c r="X1193" i="1"/>
  <c r="S1194" i="1"/>
  <c r="X1194" i="1"/>
  <c r="S2854" i="1"/>
  <c r="X2854" i="1"/>
  <c r="S2855" i="1"/>
  <c r="X2855" i="1"/>
  <c r="S2856" i="1"/>
  <c r="X2856" i="1"/>
  <c r="S2857" i="1"/>
  <c r="X2857" i="1"/>
  <c r="S2858" i="1"/>
  <c r="X2858" i="1"/>
  <c r="S2859" i="1"/>
  <c r="X2859" i="1"/>
  <c r="S2860" i="1"/>
  <c r="X2860" i="1"/>
  <c r="S2861" i="1"/>
  <c r="X2861" i="1"/>
  <c r="S2862" i="1"/>
  <c r="X2862" i="1"/>
  <c r="S2863" i="1"/>
  <c r="X2863" i="1"/>
  <c r="S2864" i="1"/>
  <c r="X2864" i="1"/>
  <c r="S2865" i="1"/>
  <c r="X2865" i="1"/>
  <c r="S2866" i="1"/>
  <c r="X2866" i="1"/>
  <c r="S2867" i="1"/>
  <c r="X2867" i="1"/>
  <c r="S2868" i="1"/>
  <c r="X2868" i="1"/>
  <c r="S2869" i="1"/>
  <c r="X2869" i="1"/>
  <c r="S2870" i="1"/>
  <c r="X2870" i="1"/>
  <c r="S2871" i="1"/>
  <c r="X2871" i="1"/>
  <c r="S2872" i="1"/>
  <c r="X2872" i="1"/>
  <c r="S2873" i="1"/>
  <c r="X2873" i="1"/>
  <c r="S2874" i="1"/>
  <c r="X2874" i="1"/>
  <c r="S2875" i="1"/>
  <c r="X2875" i="1"/>
  <c r="S2876" i="1"/>
  <c r="X2876" i="1"/>
  <c r="S2877" i="1"/>
  <c r="X2877" i="1"/>
  <c r="S2878" i="1"/>
  <c r="X2878" i="1"/>
  <c r="S2879" i="1"/>
  <c r="X2879" i="1"/>
  <c r="S2880" i="1"/>
  <c r="X2880" i="1"/>
  <c r="S2881" i="1"/>
  <c r="X2881" i="1"/>
  <c r="S2882" i="1"/>
  <c r="X2882" i="1"/>
  <c r="S2883" i="1"/>
  <c r="X2883" i="1"/>
  <c r="S2884" i="1"/>
  <c r="X2884" i="1"/>
  <c r="S2885" i="1"/>
  <c r="X2885" i="1"/>
  <c r="S2886" i="1"/>
  <c r="X2886" i="1"/>
  <c r="S2887" i="1"/>
  <c r="X2887" i="1"/>
  <c r="S2888" i="1"/>
  <c r="X2888" i="1"/>
  <c r="S2889" i="1"/>
  <c r="X2889" i="1"/>
  <c r="S2890" i="1"/>
  <c r="X2890" i="1"/>
  <c r="S2891" i="1"/>
  <c r="X2891" i="1"/>
  <c r="S2892" i="1"/>
  <c r="X2892" i="1"/>
  <c r="S2893" i="1"/>
  <c r="X2893" i="1"/>
  <c r="S2894" i="1"/>
  <c r="X2894" i="1"/>
  <c r="S2895" i="1"/>
  <c r="X2895" i="1"/>
  <c r="S2896" i="1"/>
  <c r="X2896" i="1"/>
  <c r="S2897" i="1"/>
  <c r="X2897" i="1"/>
  <c r="S2898" i="1"/>
  <c r="X2898" i="1"/>
  <c r="S2899" i="1"/>
  <c r="X2899" i="1"/>
  <c r="S2900" i="1"/>
  <c r="X2900" i="1"/>
  <c r="S2901" i="1"/>
  <c r="X2901" i="1"/>
  <c r="S2902" i="1"/>
  <c r="X2902" i="1"/>
  <c r="S2903" i="1"/>
  <c r="X2903" i="1"/>
  <c r="S2904" i="1"/>
  <c r="X2904" i="1"/>
  <c r="S2905" i="1"/>
  <c r="X2905" i="1"/>
  <c r="S2906" i="1"/>
  <c r="X2906" i="1"/>
  <c r="S2907" i="1"/>
  <c r="X2907" i="1"/>
  <c r="S2908" i="1"/>
  <c r="X2908" i="1"/>
  <c r="S2909" i="1"/>
  <c r="X2909" i="1"/>
  <c r="S2910" i="1"/>
  <c r="X2910" i="1"/>
  <c r="S2911" i="1"/>
  <c r="X2911" i="1"/>
  <c r="S2912" i="1"/>
  <c r="X2912" i="1"/>
  <c r="S2913" i="1"/>
  <c r="X2913" i="1"/>
  <c r="S2914" i="1"/>
  <c r="X2914" i="1"/>
  <c r="S2915" i="1"/>
  <c r="X2915" i="1"/>
  <c r="S2916" i="1"/>
  <c r="X2916" i="1"/>
  <c r="S2917" i="1"/>
  <c r="X2917" i="1"/>
  <c r="S2918" i="1"/>
  <c r="X2918" i="1"/>
  <c r="S2919" i="1"/>
  <c r="X2919" i="1"/>
  <c r="S2920" i="1"/>
  <c r="X2920" i="1"/>
  <c r="S2921" i="1"/>
  <c r="X2921" i="1"/>
  <c r="S2922" i="1"/>
  <c r="X2922" i="1"/>
  <c r="S2923" i="1"/>
  <c r="X2923" i="1"/>
  <c r="S2924" i="1"/>
  <c r="X2924" i="1"/>
  <c r="S2925" i="1"/>
  <c r="X2925" i="1"/>
  <c r="S2926" i="1"/>
  <c r="X2926" i="1"/>
  <c r="S2927" i="1"/>
  <c r="X2927" i="1"/>
  <c r="S2928" i="1"/>
  <c r="X2928" i="1"/>
  <c r="S2929" i="1"/>
  <c r="X2929" i="1"/>
  <c r="S2930" i="1"/>
  <c r="X2930" i="1"/>
  <c r="S2931" i="1"/>
  <c r="X2931" i="1"/>
  <c r="S2932" i="1"/>
  <c r="X2932" i="1"/>
  <c r="S2933" i="1"/>
  <c r="X2933" i="1"/>
  <c r="S2934" i="1"/>
  <c r="X2934" i="1"/>
  <c r="S2935" i="1"/>
  <c r="X2935" i="1"/>
  <c r="S2936" i="1"/>
  <c r="X2936" i="1"/>
  <c r="S2937" i="1"/>
  <c r="X2937" i="1"/>
  <c r="S2938" i="1"/>
  <c r="X2938" i="1"/>
  <c r="S2939" i="1"/>
  <c r="X2939" i="1"/>
  <c r="S2940" i="1"/>
  <c r="X2940" i="1"/>
  <c r="S2941" i="1"/>
  <c r="X2941" i="1"/>
  <c r="S2942" i="1"/>
  <c r="X2942" i="1"/>
  <c r="S2943" i="1"/>
  <c r="X2943" i="1"/>
  <c r="S2944" i="1"/>
  <c r="X2944" i="1"/>
  <c r="S2945" i="1"/>
  <c r="X2945" i="1"/>
  <c r="S2946" i="1"/>
  <c r="X2946" i="1"/>
  <c r="S2947" i="1"/>
  <c r="X2947" i="1"/>
  <c r="S2948" i="1"/>
  <c r="X2948" i="1"/>
  <c r="S2949" i="1"/>
  <c r="X2949" i="1"/>
  <c r="S2950" i="1"/>
  <c r="X2950" i="1"/>
  <c r="S2951" i="1"/>
  <c r="X2951" i="1"/>
  <c r="S2952" i="1"/>
  <c r="X2952" i="1"/>
  <c r="S2953" i="1"/>
  <c r="X2953" i="1"/>
  <c r="S2954" i="1"/>
  <c r="X2954" i="1"/>
  <c r="S2955" i="1"/>
  <c r="X2955" i="1"/>
  <c r="S2956" i="1"/>
  <c r="X2956" i="1"/>
  <c r="S2957" i="1"/>
  <c r="X2957" i="1"/>
  <c r="S2958" i="1"/>
  <c r="X2958" i="1"/>
  <c r="S2959" i="1"/>
  <c r="X2959" i="1"/>
  <c r="S2960" i="1"/>
  <c r="X2960" i="1"/>
  <c r="S2961" i="1"/>
  <c r="X2961" i="1"/>
  <c r="S2962" i="1"/>
  <c r="X2962" i="1"/>
  <c r="S2963" i="1"/>
  <c r="X2963" i="1"/>
  <c r="S2964" i="1"/>
  <c r="X2964" i="1"/>
  <c r="S2965" i="1"/>
  <c r="X2965" i="1"/>
  <c r="S2966" i="1"/>
  <c r="X2966" i="1"/>
  <c r="S2967" i="1"/>
  <c r="X2967" i="1"/>
  <c r="S2968" i="1"/>
  <c r="X2968" i="1"/>
  <c r="S2969" i="1"/>
  <c r="X2969" i="1"/>
  <c r="S2970" i="1"/>
  <c r="X2970" i="1"/>
  <c r="S2971" i="1"/>
  <c r="X2971" i="1"/>
  <c r="S2972" i="1"/>
  <c r="X2972" i="1"/>
  <c r="S2973" i="1"/>
  <c r="X2973" i="1"/>
  <c r="S1195" i="1"/>
  <c r="X1195" i="1"/>
  <c r="S1196" i="1"/>
  <c r="X1196" i="1"/>
  <c r="S1197" i="1"/>
  <c r="X1197" i="1"/>
  <c r="S1198" i="1"/>
  <c r="X1198" i="1"/>
  <c r="S1199" i="1"/>
  <c r="X1199" i="1"/>
  <c r="S1200" i="1"/>
  <c r="X1200" i="1"/>
  <c r="S1201" i="1"/>
  <c r="X1201" i="1"/>
  <c r="S1202" i="1"/>
  <c r="X1202" i="1"/>
  <c r="S1203" i="1"/>
  <c r="X1203" i="1"/>
  <c r="S1204" i="1"/>
  <c r="X1204" i="1"/>
  <c r="S1205" i="1"/>
  <c r="X1205" i="1"/>
  <c r="S1206" i="1"/>
  <c r="X1206" i="1"/>
  <c r="S1207" i="1"/>
  <c r="X1207" i="1"/>
  <c r="S1208" i="1"/>
  <c r="X1208" i="1"/>
  <c r="S1209" i="1"/>
  <c r="X1209" i="1"/>
  <c r="S1210" i="1"/>
  <c r="X1210" i="1"/>
  <c r="S1211" i="1"/>
  <c r="X1211" i="1"/>
  <c r="S1212" i="1"/>
  <c r="X1212" i="1"/>
  <c r="S1213" i="1"/>
  <c r="X1213" i="1"/>
  <c r="S1214" i="1"/>
  <c r="X1214" i="1"/>
  <c r="S1215" i="1"/>
  <c r="X1215" i="1"/>
  <c r="S1216" i="1"/>
  <c r="X1216" i="1"/>
  <c r="S1217" i="1"/>
  <c r="X1217" i="1"/>
  <c r="S1218" i="1"/>
  <c r="X1218" i="1"/>
  <c r="S1219" i="1"/>
  <c r="X1219" i="1"/>
  <c r="S1220" i="1"/>
  <c r="X1220" i="1"/>
  <c r="S1221" i="1"/>
  <c r="X1221" i="1"/>
  <c r="S1222" i="1"/>
  <c r="X1222" i="1"/>
  <c r="S1223" i="1"/>
  <c r="X1223" i="1"/>
  <c r="S1224" i="1"/>
  <c r="X1224" i="1"/>
  <c r="S1225" i="1"/>
  <c r="X1225" i="1"/>
  <c r="S1226" i="1"/>
  <c r="X1226" i="1"/>
  <c r="S1227" i="1"/>
  <c r="X1227" i="1"/>
  <c r="S1228" i="1"/>
  <c r="X1228" i="1"/>
  <c r="S1229" i="1"/>
  <c r="X1229" i="1"/>
  <c r="S1230" i="1"/>
  <c r="X1230" i="1"/>
  <c r="S1231" i="1"/>
  <c r="X1231" i="1"/>
  <c r="S1232" i="1"/>
  <c r="X1232" i="1"/>
  <c r="S1233" i="1"/>
  <c r="X1233" i="1"/>
  <c r="S1234" i="1"/>
  <c r="X1234" i="1"/>
  <c r="S2974" i="1"/>
  <c r="X2974" i="1"/>
  <c r="S2975" i="1"/>
  <c r="X2975" i="1"/>
  <c r="S2976" i="1"/>
  <c r="X2976" i="1"/>
  <c r="S2977" i="1"/>
  <c r="X2977" i="1"/>
  <c r="S2978" i="1"/>
  <c r="X2978" i="1"/>
  <c r="S2979" i="1"/>
  <c r="X2979" i="1"/>
  <c r="S2980" i="1"/>
  <c r="X2980" i="1"/>
  <c r="S2981" i="1"/>
  <c r="X2981" i="1"/>
  <c r="S2982" i="1"/>
  <c r="X2982" i="1"/>
  <c r="S2983" i="1"/>
  <c r="X2983" i="1"/>
  <c r="S2984" i="1"/>
  <c r="X2984" i="1"/>
  <c r="S2985" i="1"/>
  <c r="X2985" i="1"/>
  <c r="S2986" i="1"/>
  <c r="X2986" i="1"/>
  <c r="S2987" i="1"/>
  <c r="X2987" i="1"/>
  <c r="S2988" i="1"/>
  <c r="X2988" i="1"/>
  <c r="S2989" i="1"/>
  <c r="X2989" i="1"/>
  <c r="S2990" i="1"/>
  <c r="X2990" i="1"/>
  <c r="S2991" i="1"/>
  <c r="X2991" i="1"/>
  <c r="S2992" i="1"/>
  <c r="X2992" i="1"/>
  <c r="S2993" i="1"/>
  <c r="X2993" i="1"/>
  <c r="S2994" i="1"/>
  <c r="X2994" i="1"/>
  <c r="S2995" i="1"/>
  <c r="X2995" i="1"/>
  <c r="S2996" i="1"/>
  <c r="X2996" i="1"/>
  <c r="S2997" i="1"/>
  <c r="X2997" i="1"/>
  <c r="S2998" i="1"/>
  <c r="X2998" i="1"/>
  <c r="S2999" i="1"/>
  <c r="X2999" i="1"/>
  <c r="S3000" i="1"/>
  <c r="X3000" i="1"/>
  <c r="S3001" i="1"/>
  <c r="X3001" i="1"/>
  <c r="S3002" i="1"/>
  <c r="X3002" i="1"/>
  <c r="S3003" i="1"/>
  <c r="X3003" i="1"/>
  <c r="S3004" i="1"/>
  <c r="X3004" i="1"/>
  <c r="S3005" i="1"/>
  <c r="X3005" i="1"/>
  <c r="S3006" i="1"/>
  <c r="X3006" i="1"/>
  <c r="S3007" i="1"/>
  <c r="X3007" i="1"/>
  <c r="S3008" i="1"/>
  <c r="X3008" i="1"/>
  <c r="S3009" i="1"/>
  <c r="X3009" i="1"/>
  <c r="S3010" i="1"/>
  <c r="X3010" i="1"/>
  <c r="S3011" i="1"/>
  <c r="X3011" i="1"/>
  <c r="S3012" i="1"/>
  <c r="X3012" i="1"/>
  <c r="S3013" i="1"/>
  <c r="X3013" i="1"/>
  <c r="S3014" i="1"/>
  <c r="X3014" i="1"/>
  <c r="S3015" i="1"/>
  <c r="X3015" i="1"/>
  <c r="S3016" i="1"/>
  <c r="X3016" i="1"/>
  <c r="S3017" i="1"/>
  <c r="X3017" i="1"/>
  <c r="S3018" i="1"/>
  <c r="X3018" i="1"/>
  <c r="S3019" i="1"/>
  <c r="X3019" i="1"/>
  <c r="S3020" i="1"/>
  <c r="X3020" i="1"/>
  <c r="S3021" i="1"/>
  <c r="X3021" i="1"/>
  <c r="S3022" i="1"/>
  <c r="X3022" i="1"/>
  <c r="S3023" i="1"/>
  <c r="X3023" i="1"/>
  <c r="S3024" i="1"/>
  <c r="X3024" i="1"/>
  <c r="S3025" i="1"/>
  <c r="X3025" i="1"/>
  <c r="S3026" i="1"/>
  <c r="X3026" i="1"/>
  <c r="S3027" i="1"/>
  <c r="X3027" i="1"/>
  <c r="S3028" i="1"/>
  <c r="X3028" i="1"/>
  <c r="S3029" i="1"/>
  <c r="X3029" i="1"/>
  <c r="S3030" i="1"/>
  <c r="X3030" i="1"/>
  <c r="S3031" i="1"/>
  <c r="X3031" i="1"/>
  <c r="S3032" i="1"/>
  <c r="X3032" i="1"/>
  <c r="S3033" i="1"/>
  <c r="X3033" i="1"/>
  <c r="S3034" i="1"/>
  <c r="X3034" i="1"/>
  <c r="S3035" i="1"/>
  <c r="X3035" i="1"/>
  <c r="S3036" i="1"/>
  <c r="X3036" i="1"/>
  <c r="S3037" i="1"/>
  <c r="X3037" i="1"/>
  <c r="S3038" i="1"/>
  <c r="X3038" i="1"/>
  <c r="S3039" i="1"/>
  <c r="X3039" i="1"/>
  <c r="S3040" i="1"/>
  <c r="X3040" i="1"/>
  <c r="S3041" i="1"/>
  <c r="X3041" i="1"/>
  <c r="S3042" i="1"/>
  <c r="X3042" i="1"/>
  <c r="S3043" i="1"/>
  <c r="X3043" i="1"/>
  <c r="S3044" i="1"/>
  <c r="X3044" i="1"/>
  <c r="S3045" i="1"/>
  <c r="X3045" i="1"/>
  <c r="S3046" i="1"/>
  <c r="X3046" i="1"/>
  <c r="S3047" i="1"/>
  <c r="X3047" i="1"/>
  <c r="S3048" i="1"/>
  <c r="X3048" i="1"/>
  <c r="S3049" i="1"/>
  <c r="X3049" i="1"/>
  <c r="S3050" i="1"/>
  <c r="X3050" i="1"/>
  <c r="S3051" i="1"/>
  <c r="X3051" i="1"/>
  <c r="S3052" i="1"/>
  <c r="X3052" i="1"/>
  <c r="S3053" i="1"/>
  <c r="X3053" i="1"/>
  <c r="S3054" i="1"/>
  <c r="X3054" i="1"/>
  <c r="S3055" i="1"/>
  <c r="X3055" i="1"/>
  <c r="S3056" i="1"/>
  <c r="X3056" i="1"/>
  <c r="S3057" i="1"/>
  <c r="X3057" i="1"/>
  <c r="S3058" i="1"/>
  <c r="X3058" i="1"/>
  <c r="S3059" i="1"/>
  <c r="X3059" i="1"/>
  <c r="S3060" i="1"/>
  <c r="X3060" i="1"/>
  <c r="S3061" i="1"/>
  <c r="X3061" i="1"/>
  <c r="S3062" i="1"/>
  <c r="X3062" i="1"/>
  <c r="S3063" i="1"/>
  <c r="X3063" i="1"/>
  <c r="S3064" i="1"/>
  <c r="X3064" i="1"/>
  <c r="S3065" i="1"/>
  <c r="X3065" i="1"/>
  <c r="S3066" i="1"/>
  <c r="X3066" i="1"/>
  <c r="S3067" i="1"/>
  <c r="X3067" i="1"/>
  <c r="S3068" i="1"/>
  <c r="X3068" i="1"/>
  <c r="S3069" i="1"/>
  <c r="X3069" i="1"/>
  <c r="S3070" i="1"/>
  <c r="X3070" i="1"/>
  <c r="S3071" i="1"/>
  <c r="X3071" i="1"/>
  <c r="S3072" i="1"/>
  <c r="X3072" i="1"/>
  <c r="S3073" i="1"/>
  <c r="X3073" i="1"/>
  <c r="S3074" i="1"/>
  <c r="X3074" i="1"/>
  <c r="S3075" i="1"/>
  <c r="X3075" i="1"/>
  <c r="S3076" i="1"/>
  <c r="X3076" i="1"/>
  <c r="S3077" i="1"/>
  <c r="X3077" i="1"/>
  <c r="S3078" i="1"/>
  <c r="X3078" i="1"/>
  <c r="S3079" i="1"/>
  <c r="X3079" i="1"/>
  <c r="S3080" i="1"/>
  <c r="X3080" i="1"/>
  <c r="S3081" i="1"/>
  <c r="X3081" i="1"/>
  <c r="S3082" i="1"/>
  <c r="X3082" i="1"/>
  <c r="S3083" i="1"/>
  <c r="X3083" i="1"/>
  <c r="S3084" i="1"/>
  <c r="X3084" i="1"/>
  <c r="S3085" i="1"/>
  <c r="X3085" i="1"/>
  <c r="S3086" i="1"/>
  <c r="X3086" i="1"/>
  <c r="S3087" i="1"/>
  <c r="X3087" i="1"/>
  <c r="S3088" i="1"/>
  <c r="X3088" i="1"/>
  <c r="S3089" i="1"/>
  <c r="X3089" i="1"/>
  <c r="S3090" i="1"/>
  <c r="X3090" i="1"/>
  <c r="S3091" i="1"/>
  <c r="X3091" i="1"/>
  <c r="S3092" i="1"/>
  <c r="X3092" i="1"/>
  <c r="S3093" i="1"/>
  <c r="X3093" i="1"/>
  <c r="S3094" i="1"/>
  <c r="X3094" i="1"/>
  <c r="S3095" i="1"/>
  <c r="X3095" i="1"/>
  <c r="S3096" i="1"/>
  <c r="X3096" i="1"/>
  <c r="S3097" i="1"/>
  <c r="X3097" i="1"/>
  <c r="S3098" i="1"/>
  <c r="X3098" i="1"/>
  <c r="S3099" i="1"/>
  <c r="X3099" i="1"/>
  <c r="S3100" i="1"/>
  <c r="X3100" i="1"/>
  <c r="S3101" i="1"/>
  <c r="X3101" i="1"/>
  <c r="S3102" i="1"/>
  <c r="X3102" i="1"/>
  <c r="S3103" i="1"/>
  <c r="X3103" i="1"/>
  <c r="S3104" i="1"/>
  <c r="X3104" i="1"/>
  <c r="S3105" i="1"/>
  <c r="X3105" i="1"/>
  <c r="S3106" i="1"/>
  <c r="X3106" i="1"/>
  <c r="S3107" i="1"/>
  <c r="X3107" i="1"/>
  <c r="S3108" i="1"/>
  <c r="X3108" i="1"/>
  <c r="S3109" i="1"/>
  <c r="X3109" i="1"/>
  <c r="S3110" i="1"/>
  <c r="X3110" i="1"/>
  <c r="S3111" i="1"/>
  <c r="X3111" i="1"/>
  <c r="S3112" i="1"/>
  <c r="X3112" i="1"/>
  <c r="S3113" i="1"/>
  <c r="X3113" i="1"/>
  <c r="S3114" i="1"/>
  <c r="X3114" i="1"/>
  <c r="S3115" i="1"/>
  <c r="X3115" i="1"/>
  <c r="S3116" i="1"/>
  <c r="X3116" i="1"/>
  <c r="S3117" i="1"/>
  <c r="X3117" i="1"/>
  <c r="S3118" i="1"/>
  <c r="X3118" i="1"/>
  <c r="S3119" i="1"/>
  <c r="X3119" i="1"/>
  <c r="S3120" i="1"/>
  <c r="X3120" i="1"/>
  <c r="S3121" i="1"/>
  <c r="X3121" i="1"/>
  <c r="S3122" i="1"/>
  <c r="X3122" i="1"/>
  <c r="S3123" i="1"/>
  <c r="X3123" i="1"/>
  <c r="S3124" i="1"/>
  <c r="X3124" i="1"/>
  <c r="S3125" i="1"/>
  <c r="X3125" i="1"/>
  <c r="S3126" i="1"/>
  <c r="X3126" i="1"/>
  <c r="S3127" i="1"/>
  <c r="X3127" i="1"/>
  <c r="S3128" i="1"/>
  <c r="X3128" i="1"/>
  <c r="S3129" i="1"/>
  <c r="X3129" i="1"/>
  <c r="S3130" i="1"/>
  <c r="X3130" i="1"/>
  <c r="S3131" i="1"/>
  <c r="X3131" i="1"/>
  <c r="S3132" i="1"/>
  <c r="X3132" i="1"/>
  <c r="S3133" i="1"/>
  <c r="X3133" i="1"/>
  <c r="S1901" i="1"/>
  <c r="X1901" i="1"/>
  <c r="S1902" i="1"/>
  <c r="X1902" i="1"/>
  <c r="S1903" i="1"/>
  <c r="X1903" i="1"/>
  <c r="S1904" i="1"/>
  <c r="X1904" i="1"/>
  <c r="S1905" i="1"/>
  <c r="X1905" i="1"/>
  <c r="S1906" i="1"/>
  <c r="X1906" i="1"/>
  <c r="S3134" i="1"/>
  <c r="X3134" i="1"/>
  <c r="S3135" i="1"/>
  <c r="X3135" i="1"/>
  <c r="S3136" i="1"/>
  <c r="X3136" i="1"/>
  <c r="S3137" i="1"/>
  <c r="X3137" i="1"/>
  <c r="S3138" i="1"/>
  <c r="X3138" i="1"/>
  <c r="S3139" i="1"/>
  <c r="X3139" i="1"/>
  <c r="S3140" i="1"/>
  <c r="X3140" i="1"/>
  <c r="S3141" i="1"/>
  <c r="X3141" i="1"/>
  <c r="S3142" i="1"/>
  <c r="X3142" i="1"/>
  <c r="S3143" i="1"/>
  <c r="X3143" i="1"/>
  <c r="S3144" i="1"/>
  <c r="X3144" i="1"/>
  <c r="S3145" i="1"/>
  <c r="X3145" i="1"/>
  <c r="S3146" i="1"/>
  <c r="X3146" i="1"/>
  <c r="S3147" i="1"/>
  <c r="X3147" i="1"/>
  <c r="S216" i="1"/>
  <c r="X216" i="1"/>
  <c r="S217" i="1"/>
  <c r="X217" i="1"/>
  <c r="S218" i="1"/>
  <c r="X218" i="1"/>
  <c r="S219" i="1"/>
  <c r="X219" i="1"/>
  <c r="S220" i="1"/>
  <c r="X220" i="1"/>
  <c r="S221" i="1"/>
  <c r="X221" i="1"/>
  <c r="S222" i="1"/>
  <c r="X222" i="1"/>
  <c r="S223" i="1"/>
  <c r="X223" i="1"/>
  <c r="S224" i="1"/>
  <c r="X224" i="1"/>
  <c r="S225" i="1"/>
  <c r="X225" i="1"/>
  <c r="S226" i="1"/>
  <c r="X226" i="1"/>
  <c r="S227" i="1"/>
  <c r="X227" i="1"/>
  <c r="S228" i="1"/>
  <c r="X228" i="1"/>
  <c r="S229" i="1"/>
  <c r="X229" i="1"/>
  <c r="S230" i="1"/>
  <c r="X230" i="1"/>
  <c r="S231" i="1"/>
  <c r="X231" i="1"/>
  <c r="S232" i="1"/>
  <c r="X232" i="1"/>
  <c r="S233" i="1"/>
  <c r="X233" i="1"/>
  <c r="S234" i="1"/>
  <c r="X234" i="1"/>
  <c r="S235" i="1"/>
  <c r="X235" i="1"/>
  <c r="S236" i="1"/>
  <c r="X236" i="1"/>
  <c r="S237" i="1"/>
  <c r="X237" i="1"/>
  <c r="S238" i="1"/>
  <c r="X238" i="1"/>
  <c r="S239" i="1"/>
  <c r="X239" i="1"/>
  <c r="S240" i="1"/>
  <c r="X240" i="1"/>
  <c r="S241" i="1"/>
  <c r="X241" i="1"/>
  <c r="S242" i="1"/>
  <c r="X242" i="1"/>
  <c r="S243" i="1"/>
  <c r="X243" i="1"/>
  <c r="S244" i="1"/>
  <c r="X244" i="1"/>
  <c r="S245" i="1"/>
  <c r="X245" i="1"/>
  <c r="S246" i="1"/>
  <c r="X246" i="1"/>
  <c r="S247" i="1"/>
  <c r="X247" i="1"/>
  <c r="S248" i="1"/>
  <c r="X248" i="1"/>
  <c r="S249" i="1"/>
  <c r="X249" i="1"/>
  <c r="S250" i="1"/>
  <c r="X250" i="1"/>
  <c r="S251" i="1"/>
  <c r="X251" i="1"/>
  <c r="S252" i="1"/>
  <c r="X252" i="1"/>
  <c r="S253" i="1"/>
  <c r="X253" i="1"/>
  <c r="S254" i="1"/>
  <c r="X254" i="1"/>
  <c r="S255" i="1"/>
  <c r="X255" i="1"/>
  <c r="S256" i="1"/>
  <c r="X256" i="1"/>
  <c r="S257" i="1"/>
  <c r="X257" i="1"/>
  <c r="S258" i="1"/>
  <c r="X258" i="1"/>
  <c r="S259" i="1"/>
  <c r="X259" i="1"/>
  <c r="S260" i="1"/>
  <c r="X260" i="1"/>
  <c r="S261" i="1"/>
  <c r="X261" i="1"/>
  <c r="S262" i="1"/>
  <c r="X262" i="1"/>
  <c r="S263" i="1"/>
  <c r="X263" i="1"/>
  <c r="S264" i="1"/>
  <c r="X264" i="1"/>
  <c r="S265" i="1"/>
  <c r="X265" i="1"/>
  <c r="S266" i="1"/>
  <c r="X266" i="1"/>
  <c r="S267" i="1"/>
  <c r="X267" i="1"/>
  <c r="S268" i="1"/>
  <c r="X268" i="1"/>
  <c r="S269" i="1"/>
  <c r="X269" i="1"/>
  <c r="S270" i="1"/>
  <c r="X270" i="1"/>
  <c r="S271" i="1"/>
  <c r="X271" i="1"/>
  <c r="S272" i="1"/>
  <c r="X272" i="1"/>
  <c r="S273" i="1"/>
  <c r="X273" i="1"/>
  <c r="S274" i="1"/>
  <c r="X274" i="1"/>
  <c r="S275" i="1"/>
  <c r="X275" i="1"/>
  <c r="S1235" i="1"/>
  <c r="X1235" i="1"/>
  <c r="S1236" i="1"/>
  <c r="X1236" i="1"/>
  <c r="S1237" i="1"/>
  <c r="X1237" i="1"/>
  <c r="S1238" i="1"/>
  <c r="X1238" i="1"/>
  <c r="S1239" i="1"/>
  <c r="X1239" i="1"/>
  <c r="S1240" i="1"/>
  <c r="X1240" i="1"/>
  <c r="S1241" i="1"/>
  <c r="X1241" i="1"/>
  <c r="S1242" i="1"/>
  <c r="X1242" i="1"/>
  <c r="S1243" i="1"/>
  <c r="X1243" i="1"/>
  <c r="S1244" i="1"/>
  <c r="X1244" i="1"/>
  <c r="S1245" i="1"/>
  <c r="X1245" i="1"/>
  <c r="S1246" i="1"/>
  <c r="X1246" i="1"/>
  <c r="S1247" i="1"/>
  <c r="X1247" i="1"/>
  <c r="S1248" i="1"/>
  <c r="X1248" i="1"/>
  <c r="S1249" i="1"/>
  <c r="X1249" i="1"/>
  <c r="S1250" i="1"/>
  <c r="X1250" i="1"/>
  <c r="S1251" i="1"/>
  <c r="X1251" i="1"/>
  <c r="S1252" i="1"/>
  <c r="X1252" i="1"/>
  <c r="S1253" i="1"/>
  <c r="X1253" i="1"/>
  <c r="S1254" i="1"/>
  <c r="X1254" i="1"/>
  <c r="S1255" i="1"/>
  <c r="X1255" i="1"/>
  <c r="S1256" i="1"/>
  <c r="X1256" i="1"/>
  <c r="S1257" i="1"/>
  <c r="X1257" i="1"/>
  <c r="S1258" i="1"/>
  <c r="X1258" i="1"/>
  <c r="S1259" i="1"/>
  <c r="X1259" i="1"/>
  <c r="S1260" i="1"/>
  <c r="X1260" i="1"/>
  <c r="S1261" i="1"/>
  <c r="X1261" i="1"/>
  <c r="S1262" i="1"/>
  <c r="X1262" i="1"/>
  <c r="S1263" i="1"/>
  <c r="X1263" i="1"/>
  <c r="S1264" i="1"/>
  <c r="X1264" i="1"/>
  <c r="S1265" i="1"/>
  <c r="X1265" i="1"/>
  <c r="S1266" i="1"/>
  <c r="X1266" i="1"/>
  <c r="S1267" i="1"/>
  <c r="X1267" i="1"/>
  <c r="S1268" i="1"/>
  <c r="X1268" i="1"/>
  <c r="S1269" i="1"/>
  <c r="X1269" i="1"/>
  <c r="S1270" i="1"/>
  <c r="X1270" i="1"/>
  <c r="S1271" i="1"/>
  <c r="X1271" i="1"/>
  <c r="S1272" i="1"/>
  <c r="X1272" i="1"/>
  <c r="S1273" i="1"/>
  <c r="X1273" i="1"/>
  <c r="S1274" i="1"/>
  <c r="X1274" i="1"/>
  <c r="S3148" i="1"/>
  <c r="X3148" i="1"/>
  <c r="S3149" i="1"/>
  <c r="X3149" i="1"/>
  <c r="S3150" i="1"/>
  <c r="X3150" i="1"/>
  <c r="S3151" i="1"/>
  <c r="X3151" i="1"/>
  <c r="S3152" i="1"/>
  <c r="X3152" i="1"/>
  <c r="S3153" i="1"/>
  <c r="X3153" i="1"/>
  <c r="S3154" i="1"/>
  <c r="X3154" i="1"/>
  <c r="S3155" i="1"/>
  <c r="X3155" i="1"/>
  <c r="S3156" i="1"/>
  <c r="X3156" i="1"/>
  <c r="S3157" i="1"/>
  <c r="X3157" i="1"/>
  <c r="S3158" i="1"/>
  <c r="X3158" i="1"/>
  <c r="S3159" i="1"/>
  <c r="X3159" i="1"/>
  <c r="S3160" i="1"/>
  <c r="X3160" i="1"/>
  <c r="S3161" i="1"/>
  <c r="X3161" i="1"/>
  <c r="S3162" i="1"/>
  <c r="X3162" i="1"/>
  <c r="S3163" i="1"/>
  <c r="X3163" i="1"/>
  <c r="S3164" i="1"/>
  <c r="X3164" i="1"/>
  <c r="S3165" i="1"/>
  <c r="X3165" i="1"/>
  <c r="S3166" i="1"/>
  <c r="X3166" i="1"/>
  <c r="S3167" i="1"/>
  <c r="X3167" i="1"/>
  <c r="S3168" i="1"/>
  <c r="X3168" i="1"/>
  <c r="S3169" i="1"/>
  <c r="X3169" i="1"/>
  <c r="S3170" i="1"/>
  <c r="X3170" i="1"/>
  <c r="S3171" i="1"/>
  <c r="X3171" i="1"/>
  <c r="S3172" i="1"/>
  <c r="X3172" i="1"/>
  <c r="S3173" i="1"/>
  <c r="X3173" i="1"/>
  <c r="S3174" i="1"/>
  <c r="X3174" i="1"/>
  <c r="S3175" i="1"/>
  <c r="X3175" i="1"/>
  <c r="S3176" i="1"/>
  <c r="X3176" i="1"/>
  <c r="S3177" i="1"/>
  <c r="X3177" i="1"/>
  <c r="S3178" i="1"/>
  <c r="X3178" i="1"/>
  <c r="S3179" i="1"/>
  <c r="X3179" i="1"/>
  <c r="S3180" i="1"/>
  <c r="X3180" i="1"/>
  <c r="S3181" i="1"/>
  <c r="X3181" i="1"/>
  <c r="S3182" i="1"/>
  <c r="X3182" i="1"/>
  <c r="S3183" i="1"/>
  <c r="X3183" i="1"/>
  <c r="S3184" i="1"/>
  <c r="X3184" i="1"/>
  <c r="S3185" i="1"/>
  <c r="X3185" i="1"/>
  <c r="S3186" i="1"/>
  <c r="X3186" i="1"/>
  <c r="S3187" i="1"/>
  <c r="X3187" i="1"/>
  <c r="S3188" i="1"/>
  <c r="X3188" i="1"/>
  <c r="S3189" i="1"/>
  <c r="X3189" i="1"/>
  <c r="S3190" i="1"/>
  <c r="X3190" i="1"/>
  <c r="S3191" i="1"/>
  <c r="X3191" i="1"/>
  <c r="S3192" i="1"/>
  <c r="X3192" i="1"/>
  <c r="S3193" i="1"/>
  <c r="X3193" i="1"/>
  <c r="S3194" i="1"/>
  <c r="X3194" i="1"/>
  <c r="S3195" i="1"/>
  <c r="X3195" i="1"/>
  <c r="S3196" i="1"/>
  <c r="X3196" i="1"/>
  <c r="S3197" i="1"/>
  <c r="X3197" i="1"/>
  <c r="S3198" i="1"/>
  <c r="X3198" i="1"/>
  <c r="S3199" i="1"/>
  <c r="X3199" i="1"/>
  <c r="S3200" i="1"/>
  <c r="X3200" i="1"/>
  <c r="S3201" i="1"/>
  <c r="X3201" i="1"/>
  <c r="S3202" i="1"/>
  <c r="X3202" i="1"/>
  <c r="S3203" i="1"/>
  <c r="X3203" i="1"/>
  <c r="S3204" i="1"/>
  <c r="X3204" i="1"/>
  <c r="S3205" i="1"/>
  <c r="X3205" i="1"/>
  <c r="S3206" i="1"/>
  <c r="X3206" i="1"/>
  <c r="S3207" i="1"/>
  <c r="X3207" i="1"/>
  <c r="S1275" i="1"/>
  <c r="X1275" i="1"/>
  <c r="S1276" i="1"/>
  <c r="X1276" i="1"/>
  <c r="S1277" i="1"/>
  <c r="X1277" i="1"/>
  <c r="S1278" i="1"/>
  <c r="X1278" i="1"/>
  <c r="S1279" i="1"/>
  <c r="X1279" i="1"/>
  <c r="S1280" i="1"/>
  <c r="X1280" i="1"/>
  <c r="S1281" i="1"/>
  <c r="X1281" i="1"/>
  <c r="S1282" i="1"/>
  <c r="X1282" i="1"/>
  <c r="S1283" i="1"/>
  <c r="X1283" i="1"/>
  <c r="S1284" i="1"/>
  <c r="X1284" i="1"/>
  <c r="S1285" i="1"/>
  <c r="X1285" i="1"/>
  <c r="S1286" i="1"/>
  <c r="X1286" i="1"/>
  <c r="S1287" i="1"/>
  <c r="X1287" i="1"/>
  <c r="S1288" i="1"/>
  <c r="X1288" i="1"/>
  <c r="S1289" i="1"/>
  <c r="X1289" i="1"/>
  <c r="S1290" i="1"/>
  <c r="X1290" i="1"/>
  <c r="S1291" i="1"/>
  <c r="X1291" i="1"/>
  <c r="S1292" i="1"/>
  <c r="X1292" i="1"/>
  <c r="S1293" i="1"/>
  <c r="X1293" i="1"/>
  <c r="S1294" i="1"/>
  <c r="X1294" i="1"/>
  <c r="S3208" i="1"/>
  <c r="X3208" i="1"/>
  <c r="S3209" i="1"/>
  <c r="X3209" i="1"/>
  <c r="S3210" i="1"/>
  <c r="X3210" i="1"/>
  <c r="S3211" i="1"/>
  <c r="X3211" i="1"/>
  <c r="S3212" i="1"/>
  <c r="X3212" i="1"/>
  <c r="S3213" i="1"/>
  <c r="X3213" i="1"/>
  <c r="S3214" i="1"/>
  <c r="X3214" i="1"/>
  <c r="S3215" i="1"/>
  <c r="X3215" i="1"/>
  <c r="S3216" i="1"/>
  <c r="X3216" i="1"/>
  <c r="S3217" i="1"/>
  <c r="X3217" i="1"/>
  <c r="S3218" i="1"/>
  <c r="X3218" i="1"/>
  <c r="S3219" i="1"/>
  <c r="X3219" i="1"/>
  <c r="S3220" i="1"/>
  <c r="X3220" i="1"/>
  <c r="S3221" i="1"/>
  <c r="X3221" i="1"/>
  <c r="S3222" i="1"/>
  <c r="X3222" i="1"/>
  <c r="S3223" i="1"/>
  <c r="X3223" i="1"/>
  <c r="S3224" i="1"/>
  <c r="X3224" i="1"/>
  <c r="S3225" i="1"/>
  <c r="X3225" i="1"/>
  <c r="S3226" i="1"/>
  <c r="X3226" i="1"/>
  <c r="S3227" i="1"/>
  <c r="X3227" i="1"/>
  <c r="S3228" i="1"/>
  <c r="X3228" i="1"/>
  <c r="S3229" i="1"/>
  <c r="X3229" i="1"/>
  <c r="S3230" i="1"/>
  <c r="X3230" i="1"/>
  <c r="S3231" i="1"/>
  <c r="X3231" i="1"/>
  <c r="S3232" i="1"/>
  <c r="X3232" i="1"/>
  <c r="S3233" i="1"/>
  <c r="X3233" i="1"/>
  <c r="S3234" i="1"/>
  <c r="X3234" i="1"/>
  <c r="S3235" i="1"/>
  <c r="X3235" i="1"/>
  <c r="S3236" i="1"/>
  <c r="X3236" i="1"/>
  <c r="S3237" i="1"/>
  <c r="X3237" i="1"/>
  <c r="S3238" i="1"/>
  <c r="X3238" i="1"/>
  <c r="S3239" i="1"/>
  <c r="X3239" i="1"/>
  <c r="S3240" i="1"/>
  <c r="X3240" i="1"/>
  <c r="S3241" i="1"/>
  <c r="X3241" i="1"/>
  <c r="S3242" i="1"/>
  <c r="X3242" i="1"/>
  <c r="S3243" i="1"/>
  <c r="X3243" i="1"/>
  <c r="S3244" i="1"/>
  <c r="X3244" i="1"/>
  <c r="S3245" i="1"/>
  <c r="X3245" i="1"/>
  <c r="S3246" i="1"/>
  <c r="X3246" i="1"/>
  <c r="S3247" i="1"/>
  <c r="X3247" i="1"/>
  <c r="S276" i="1"/>
  <c r="X276" i="1"/>
  <c r="S277" i="1"/>
  <c r="X277" i="1"/>
  <c r="S278" i="1"/>
  <c r="X278" i="1"/>
  <c r="S279" i="1"/>
  <c r="X279" i="1"/>
  <c r="S280" i="1"/>
  <c r="X280" i="1"/>
  <c r="S281" i="1"/>
  <c r="X281" i="1"/>
  <c r="S282" i="1"/>
  <c r="X282" i="1"/>
  <c r="S283" i="1"/>
  <c r="X283" i="1"/>
  <c r="S284" i="1"/>
  <c r="X284" i="1"/>
  <c r="S285" i="1"/>
  <c r="X285" i="1"/>
  <c r="S286" i="1"/>
  <c r="X286" i="1"/>
  <c r="S287" i="1"/>
  <c r="X287" i="1"/>
  <c r="S288" i="1"/>
  <c r="X288" i="1"/>
  <c r="S289" i="1"/>
  <c r="X289" i="1"/>
  <c r="S290" i="1"/>
  <c r="X290" i="1"/>
  <c r="S291" i="1"/>
  <c r="X291" i="1"/>
  <c r="S292" i="1"/>
  <c r="X292" i="1"/>
  <c r="S293" i="1"/>
  <c r="X293" i="1"/>
  <c r="S294" i="1"/>
  <c r="X294" i="1"/>
  <c r="S295" i="1"/>
  <c r="X295" i="1"/>
  <c r="S1295" i="1"/>
  <c r="X1295" i="1"/>
  <c r="S1296" i="1"/>
  <c r="X1296" i="1"/>
  <c r="S1297" i="1"/>
  <c r="X1297" i="1"/>
  <c r="S1298" i="1"/>
  <c r="X1298" i="1"/>
  <c r="S1299" i="1"/>
  <c r="X1299" i="1"/>
  <c r="S1300" i="1"/>
  <c r="X1300" i="1"/>
  <c r="S1301" i="1"/>
  <c r="X1301" i="1"/>
  <c r="S1302" i="1"/>
  <c r="X1302" i="1"/>
  <c r="S1303" i="1"/>
  <c r="X1303" i="1"/>
  <c r="S1304" i="1"/>
  <c r="X1304" i="1"/>
  <c r="S1305" i="1"/>
  <c r="X1305" i="1"/>
  <c r="S1306" i="1"/>
  <c r="X1306" i="1"/>
  <c r="S1307" i="1"/>
  <c r="X1307" i="1"/>
  <c r="S1308" i="1"/>
  <c r="X1308" i="1"/>
  <c r="S1309" i="1"/>
  <c r="X1309" i="1"/>
  <c r="S1310" i="1"/>
  <c r="X1310" i="1"/>
  <c r="S1311" i="1"/>
  <c r="X1311" i="1"/>
  <c r="S1312" i="1"/>
  <c r="X1312" i="1"/>
  <c r="S1313" i="1"/>
  <c r="X1313" i="1"/>
  <c r="S1314" i="1"/>
  <c r="X1314" i="1"/>
  <c r="S3248" i="1"/>
  <c r="X3248" i="1"/>
  <c r="S3249" i="1"/>
  <c r="X3249" i="1"/>
  <c r="S3250" i="1"/>
  <c r="X3250" i="1"/>
  <c r="S3251" i="1"/>
  <c r="X3251" i="1"/>
  <c r="S3252" i="1"/>
  <c r="X3252" i="1"/>
  <c r="S3253" i="1"/>
  <c r="X3253" i="1"/>
  <c r="S3254" i="1"/>
  <c r="X3254" i="1"/>
  <c r="S3255" i="1"/>
  <c r="X3255" i="1"/>
  <c r="S3256" i="1"/>
  <c r="X3256" i="1"/>
  <c r="S3257" i="1"/>
  <c r="X3257" i="1"/>
  <c r="S3258" i="1"/>
  <c r="X3258" i="1"/>
  <c r="S3259" i="1"/>
  <c r="X3259" i="1"/>
  <c r="S3260" i="1"/>
  <c r="X3260" i="1"/>
  <c r="S3261" i="1"/>
  <c r="X3261" i="1"/>
  <c r="S3262" i="1"/>
  <c r="X3262" i="1"/>
  <c r="S3263" i="1"/>
  <c r="X3263" i="1"/>
  <c r="S3264" i="1"/>
  <c r="X3264" i="1"/>
  <c r="S3265" i="1"/>
  <c r="X3265" i="1"/>
  <c r="S3266" i="1"/>
  <c r="X3266" i="1"/>
  <c r="S3267" i="1"/>
  <c r="X3267" i="1"/>
  <c r="S3268" i="1"/>
  <c r="X3268" i="1"/>
  <c r="S3269" i="1"/>
  <c r="X3269" i="1"/>
  <c r="S3270" i="1"/>
  <c r="X3270" i="1"/>
  <c r="S3271" i="1"/>
  <c r="X3271" i="1"/>
  <c r="S3272" i="1"/>
  <c r="X3272" i="1"/>
  <c r="S3273" i="1"/>
  <c r="X3273" i="1"/>
  <c r="S3274" i="1"/>
  <c r="X3274" i="1"/>
  <c r="S3275" i="1"/>
  <c r="X3275" i="1"/>
  <c r="S3276" i="1"/>
  <c r="X3276" i="1"/>
  <c r="S3277" i="1"/>
  <c r="X3277" i="1"/>
  <c r="S3278" i="1"/>
  <c r="X3278" i="1"/>
  <c r="S3279" i="1"/>
  <c r="X3279" i="1"/>
  <c r="S3280" i="1"/>
  <c r="X3280" i="1"/>
  <c r="S3281" i="1"/>
  <c r="X3281" i="1"/>
  <c r="S3282" i="1"/>
  <c r="X3282" i="1"/>
  <c r="S3283" i="1"/>
  <c r="X3283" i="1"/>
  <c r="S3284" i="1"/>
  <c r="X3284" i="1"/>
  <c r="S3285" i="1"/>
  <c r="X3285" i="1"/>
  <c r="S3286" i="1"/>
  <c r="X3286" i="1"/>
  <c r="S3287" i="1"/>
  <c r="X3287" i="1"/>
  <c r="S1315" i="1"/>
  <c r="X1315" i="1"/>
  <c r="S1316" i="1"/>
  <c r="X1316" i="1"/>
  <c r="S296" i="1"/>
  <c r="X296" i="1"/>
  <c r="S297" i="1"/>
  <c r="X297" i="1"/>
  <c r="S298" i="1"/>
  <c r="X298" i="1"/>
  <c r="S299" i="1"/>
  <c r="X299" i="1"/>
  <c r="S300" i="1"/>
  <c r="X300" i="1"/>
  <c r="S301" i="1"/>
  <c r="X301" i="1"/>
  <c r="S302" i="1"/>
  <c r="X302" i="1"/>
  <c r="S303" i="1"/>
  <c r="X303" i="1"/>
  <c r="S304" i="1"/>
  <c r="X304" i="1"/>
  <c r="S305" i="1"/>
  <c r="X305" i="1"/>
  <c r="S306" i="1"/>
  <c r="X306" i="1"/>
  <c r="S307" i="1"/>
  <c r="X307" i="1"/>
  <c r="S308" i="1"/>
  <c r="X308" i="1"/>
  <c r="S309" i="1"/>
  <c r="X309" i="1"/>
  <c r="S310" i="1"/>
  <c r="X310" i="1"/>
  <c r="S311" i="1"/>
  <c r="X311" i="1"/>
  <c r="S312" i="1"/>
  <c r="X312" i="1"/>
  <c r="S313" i="1"/>
  <c r="X313" i="1"/>
  <c r="S3288" i="1"/>
  <c r="X3288" i="1"/>
  <c r="S3289" i="1"/>
  <c r="X3289" i="1"/>
  <c r="S3290" i="1"/>
  <c r="X3290" i="1"/>
  <c r="S3291" i="1"/>
  <c r="X3291" i="1"/>
  <c r="S3292" i="1"/>
  <c r="X3292" i="1"/>
  <c r="S3293" i="1"/>
  <c r="X3293" i="1"/>
  <c r="S3294" i="1"/>
  <c r="X3294" i="1"/>
  <c r="S3295" i="1"/>
  <c r="X3295" i="1"/>
  <c r="S3296" i="1"/>
  <c r="X3296" i="1"/>
  <c r="S1317" i="1"/>
  <c r="X1317" i="1"/>
  <c r="S1318" i="1"/>
  <c r="X1318" i="1"/>
  <c r="S1319" i="1"/>
  <c r="X1319" i="1"/>
  <c r="S1320" i="1"/>
  <c r="X1320" i="1"/>
  <c r="S1321" i="1"/>
  <c r="X1321" i="1"/>
  <c r="S1322" i="1"/>
  <c r="X1322" i="1"/>
  <c r="S1323" i="1"/>
  <c r="X1323" i="1"/>
  <c r="S1324" i="1"/>
  <c r="X1324" i="1"/>
  <c r="S1325" i="1"/>
  <c r="X1325" i="1"/>
  <c r="S1326" i="1"/>
  <c r="X1326" i="1"/>
  <c r="S1327" i="1"/>
  <c r="X1327" i="1"/>
  <c r="S1328" i="1"/>
  <c r="X1328" i="1"/>
  <c r="S1329" i="1"/>
  <c r="X1329" i="1"/>
  <c r="S1330" i="1"/>
  <c r="X1330" i="1"/>
  <c r="S1331" i="1"/>
  <c r="X1331" i="1"/>
  <c r="S1332" i="1"/>
  <c r="X1332" i="1"/>
  <c r="S1333" i="1"/>
  <c r="X1333" i="1"/>
  <c r="S1334" i="1"/>
  <c r="X1334" i="1"/>
  <c r="S1335" i="1"/>
  <c r="X1335" i="1"/>
  <c r="S1336" i="1"/>
  <c r="X1336" i="1"/>
  <c r="S1337" i="1"/>
  <c r="X1337" i="1"/>
  <c r="S1338" i="1"/>
  <c r="X1338" i="1"/>
  <c r="S1339" i="1"/>
  <c r="X1339" i="1"/>
  <c r="S1340" i="1"/>
  <c r="X1340" i="1"/>
  <c r="S1341" i="1"/>
  <c r="X1341" i="1"/>
  <c r="S1342" i="1"/>
  <c r="X1342" i="1"/>
  <c r="S1343" i="1"/>
  <c r="X1343" i="1"/>
  <c r="S1344" i="1"/>
  <c r="X1344" i="1"/>
  <c r="S1345" i="1"/>
  <c r="X1345" i="1"/>
  <c r="S1346" i="1"/>
  <c r="X1346" i="1"/>
  <c r="S1347" i="1"/>
  <c r="X1347" i="1"/>
  <c r="S1907" i="1"/>
  <c r="X1907" i="1"/>
  <c r="S1908" i="1"/>
  <c r="X1908" i="1"/>
  <c r="S1909" i="1"/>
  <c r="X1909" i="1"/>
  <c r="S1910" i="1"/>
  <c r="X1910" i="1"/>
  <c r="S1911" i="1"/>
  <c r="X1911" i="1"/>
  <c r="S3297" i="1"/>
  <c r="X3297" i="1"/>
  <c r="S3298" i="1"/>
  <c r="X3298" i="1"/>
  <c r="S3299" i="1"/>
  <c r="X3299" i="1"/>
  <c r="S3300" i="1"/>
  <c r="X3300" i="1"/>
  <c r="S3301" i="1"/>
  <c r="X3301" i="1"/>
  <c r="S3302" i="1"/>
  <c r="X3302" i="1"/>
  <c r="S3303" i="1"/>
  <c r="X3303" i="1"/>
  <c r="S3304" i="1"/>
  <c r="X3304" i="1"/>
  <c r="S3305" i="1"/>
  <c r="X3305" i="1"/>
  <c r="S3306" i="1"/>
  <c r="X3306" i="1"/>
  <c r="S3307" i="1"/>
  <c r="X3307" i="1"/>
  <c r="S3308" i="1"/>
  <c r="X3308" i="1"/>
  <c r="S3309" i="1"/>
  <c r="X3309" i="1"/>
  <c r="S3310" i="1"/>
  <c r="X3310" i="1"/>
  <c r="S3311" i="1"/>
  <c r="X3311" i="1"/>
  <c r="S3312" i="1"/>
  <c r="X3312" i="1"/>
  <c r="S3313" i="1"/>
  <c r="X3313" i="1"/>
  <c r="S3314" i="1"/>
  <c r="X3314" i="1"/>
  <c r="S3315" i="1"/>
  <c r="X3315" i="1"/>
  <c r="S3316" i="1"/>
  <c r="X3316" i="1"/>
  <c r="S3317" i="1"/>
  <c r="X3317" i="1"/>
  <c r="S3318" i="1"/>
  <c r="X3318" i="1"/>
  <c r="S3319" i="1"/>
  <c r="X3319" i="1"/>
  <c r="S3320" i="1"/>
  <c r="X3320" i="1"/>
  <c r="S3321" i="1"/>
  <c r="X3321" i="1"/>
  <c r="S3322" i="1"/>
  <c r="X3322" i="1"/>
  <c r="S3323" i="1"/>
  <c r="X3323" i="1"/>
  <c r="S3324" i="1"/>
  <c r="X3324" i="1"/>
  <c r="S3325" i="1"/>
  <c r="X3325" i="1"/>
  <c r="S3326" i="1"/>
  <c r="X3326" i="1"/>
  <c r="S3327" i="1"/>
  <c r="X3327" i="1"/>
  <c r="S3328" i="1"/>
  <c r="X3328" i="1"/>
  <c r="S3329" i="1"/>
  <c r="X3329" i="1"/>
  <c r="S3330" i="1"/>
  <c r="X3330" i="1"/>
  <c r="S3331" i="1"/>
  <c r="X3331" i="1"/>
  <c r="S1348" i="1"/>
  <c r="X1348" i="1"/>
  <c r="S1349" i="1"/>
  <c r="X1349" i="1"/>
  <c r="S1350" i="1"/>
  <c r="X1350" i="1"/>
  <c r="S1351" i="1"/>
  <c r="X1351" i="1"/>
  <c r="S1352" i="1"/>
  <c r="X1352" i="1"/>
  <c r="S1353" i="1"/>
  <c r="X1353" i="1"/>
  <c r="S1354" i="1"/>
  <c r="X1354" i="1"/>
  <c r="S1355" i="1"/>
  <c r="X1355" i="1"/>
  <c r="S1356" i="1"/>
  <c r="X1356" i="1"/>
  <c r="S1357" i="1"/>
  <c r="X1357" i="1"/>
  <c r="S1358" i="1"/>
  <c r="X1358" i="1"/>
  <c r="S1359" i="1"/>
  <c r="X1359" i="1"/>
  <c r="S1360" i="1"/>
  <c r="X1360" i="1"/>
  <c r="S1361" i="1"/>
  <c r="X1361" i="1"/>
  <c r="S1362" i="1"/>
  <c r="X1362" i="1"/>
  <c r="S1363" i="1"/>
  <c r="X1363" i="1"/>
  <c r="S1364" i="1"/>
  <c r="X1364" i="1"/>
  <c r="S1365" i="1"/>
  <c r="X1365" i="1"/>
  <c r="S1366" i="1"/>
  <c r="X1366" i="1"/>
  <c r="S1367" i="1"/>
  <c r="X1367" i="1"/>
  <c r="S1368" i="1"/>
  <c r="X1368" i="1"/>
  <c r="S1369" i="1"/>
  <c r="X1369" i="1"/>
  <c r="S1370" i="1"/>
  <c r="X1370" i="1"/>
  <c r="S1371" i="1"/>
  <c r="X1371" i="1"/>
  <c r="S1372" i="1"/>
  <c r="X1372" i="1"/>
  <c r="S1373" i="1"/>
  <c r="X1373" i="1"/>
  <c r="S1374" i="1"/>
  <c r="X1374" i="1"/>
  <c r="S1375" i="1"/>
  <c r="X1375" i="1"/>
  <c r="S1376" i="1"/>
  <c r="X1376" i="1"/>
  <c r="S1377" i="1"/>
  <c r="X1377" i="1"/>
  <c r="S1378" i="1"/>
  <c r="X1378" i="1"/>
  <c r="S1379" i="1"/>
  <c r="X1379" i="1"/>
  <c r="S1380" i="1"/>
  <c r="X1380" i="1"/>
  <c r="S1381" i="1"/>
  <c r="X1381" i="1"/>
  <c r="S1382" i="1"/>
  <c r="X1382" i="1"/>
  <c r="S1383" i="1"/>
  <c r="X1383" i="1"/>
  <c r="S1384" i="1"/>
  <c r="X1384" i="1"/>
  <c r="S1385" i="1"/>
  <c r="X1385" i="1"/>
  <c r="S1386" i="1"/>
  <c r="X1386" i="1"/>
  <c r="S1387" i="1"/>
  <c r="X1387" i="1"/>
  <c r="S3332" i="1"/>
  <c r="X3332" i="1"/>
  <c r="S3333" i="1"/>
  <c r="X3333" i="1"/>
  <c r="S3334" i="1"/>
  <c r="X3334" i="1"/>
  <c r="S3335" i="1"/>
  <c r="X3335" i="1"/>
  <c r="S3336" i="1"/>
  <c r="X3336" i="1"/>
  <c r="S3337" i="1"/>
  <c r="X3337" i="1"/>
  <c r="S3338" i="1"/>
  <c r="X3338" i="1"/>
  <c r="S3339" i="1"/>
  <c r="X3339" i="1"/>
  <c r="S3340" i="1"/>
  <c r="X3340" i="1"/>
  <c r="S3341" i="1"/>
  <c r="X3341" i="1"/>
  <c r="S3342" i="1"/>
  <c r="X3342" i="1"/>
  <c r="S3343" i="1"/>
  <c r="X3343" i="1"/>
  <c r="S3344" i="1"/>
  <c r="X3344" i="1"/>
  <c r="S3345" i="1"/>
  <c r="X3345" i="1"/>
  <c r="S3346" i="1"/>
  <c r="X3346" i="1"/>
  <c r="S3347" i="1"/>
  <c r="X3347" i="1"/>
  <c r="S3348" i="1"/>
  <c r="X3348" i="1"/>
  <c r="S3349" i="1"/>
  <c r="X3349" i="1"/>
  <c r="S3350" i="1"/>
  <c r="X3350" i="1"/>
  <c r="S3351" i="1"/>
  <c r="X3351" i="1"/>
  <c r="S3352" i="1"/>
  <c r="X3352" i="1"/>
  <c r="S3353" i="1"/>
  <c r="X3353" i="1"/>
  <c r="S3354" i="1"/>
  <c r="X3354" i="1"/>
  <c r="S3355" i="1"/>
  <c r="X3355" i="1"/>
  <c r="S3356" i="1"/>
  <c r="X3356" i="1"/>
  <c r="S3357" i="1"/>
  <c r="X3357" i="1"/>
  <c r="S3358" i="1"/>
  <c r="X3358" i="1"/>
  <c r="S3359" i="1"/>
  <c r="X3359" i="1"/>
  <c r="S3360" i="1"/>
  <c r="X3360" i="1"/>
  <c r="S3361" i="1"/>
  <c r="X3361" i="1"/>
  <c r="S3362" i="1"/>
  <c r="X3362" i="1"/>
  <c r="S3363" i="1"/>
  <c r="X3363" i="1"/>
  <c r="S3364" i="1"/>
  <c r="X3364" i="1"/>
  <c r="S3365" i="1"/>
  <c r="X3365" i="1"/>
  <c r="S3366" i="1"/>
  <c r="X3366" i="1"/>
  <c r="S3367" i="1"/>
  <c r="X3367" i="1"/>
  <c r="S3368" i="1"/>
  <c r="X3368" i="1"/>
  <c r="S3369" i="1"/>
  <c r="X3369" i="1"/>
  <c r="S3370" i="1"/>
  <c r="X3370" i="1"/>
  <c r="S3371" i="1"/>
  <c r="X3371" i="1"/>
  <c r="S3372" i="1"/>
  <c r="X3372" i="1"/>
  <c r="S3373" i="1"/>
  <c r="X3373" i="1"/>
  <c r="S3374" i="1"/>
  <c r="X3374" i="1"/>
  <c r="S3375" i="1"/>
  <c r="X3375" i="1"/>
  <c r="S3376" i="1"/>
  <c r="X3376" i="1"/>
  <c r="S3377" i="1"/>
  <c r="X3377" i="1"/>
  <c r="S3378" i="1"/>
  <c r="X3378" i="1"/>
  <c r="S3379" i="1"/>
  <c r="X3379" i="1"/>
  <c r="S3380" i="1"/>
  <c r="X3380" i="1"/>
  <c r="S3381" i="1"/>
  <c r="X3381" i="1"/>
  <c r="S3382" i="1"/>
  <c r="X3382" i="1"/>
  <c r="S3383" i="1"/>
  <c r="X3383" i="1"/>
  <c r="S3384" i="1"/>
  <c r="X3384" i="1"/>
  <c r="S3385" i="1"/>
  <c r="X3385" i="1"/>
  <c r="S3386" i="1"/>
  <c r="X3386" i="1"/>
  <c r="S3387" i="1"/>
  <c r="X3387" i="1"/>
  <c r="S3388" i="1"/>
  <c r="X3388" i="1"/>
  <c r="S3389" i="1"/>
  <c r="X3389" i="1"/>
  <c r="S3390" i="1"/>
  <c r="X3390" i="1"/>
  <c r="S3391" i="1"/>
  <c r="X3391" i="1"/>
  <c r="S1388" i="1"/>
  <c r="X1388" i="1"/>
  <c r="S1389" i="1"/>
  <c r="X1389" i="1"/>
  <c r="S1390" i="1"/>
  <c r="X1390" i="1"/>
  <c r="S1391" i="1"/>
  <c r="X1391" i="1"/>
  <c r="S1392" i="1"/>
  <c r="X1392" i="1"/>
  <c r="S1393" i="1"/>
  <c r="X1393" i="1"/>
  <c r="S1394" i="1"/>
  <c r="X1394" i="1"/>
  <c r="S1395" i="1"/>
  <c r="X1395" i="1"/>
  <c r="S1396" i="1"/>
  <c r="X1396" i="1"/>
  <c r="S1397" i="1"/>
  <c r="X1397" i="1"/>
  <c r="S1398" i="1"/>
  <c r="X1398" i="1"/>
  <c r="S1399" i="1"/>
  <c r="X1399" i="1"/>
  <c r="S1400" i="1"/>
  <c r="X1400" i="1"/>
  <c r="S1401" i="1"/>
  <c r="X1401" i="1"/>
  <c r="S1402" i="1"/>
  <c r="X1402" i="1"/>
  <c r="S1403" i="1"/>
  <c r="X1403" i="1"/>
  <c r="S1404" i="1"/>
  <c r="X1404" i="1"/>
  <c r="S1405" i="1"/>
  <c r="X1405" i="1"/>
  <c r="S1406" i="1"/>
  <c r="X1406" i="1"/>
  <c r="S1407" i="1"/>
  <c r="X1407" i="1"/>
  <c r="S1408" i="1"/>
  <c r="X1408" i="1"/>
  <c r="S1409" i="1"/>
  <c r="X1409" i="1"/>
  <c r="S1410" i="1"/>
  <c r="X1410" i="1"/>
  <c r="S1411" i="1"/>
  <c r="X1411" i="1"/>
  <c r="S1412" i="1"/>
  <c r="X1412" i="1"/>
  <c r="S1413" i="1"/>
  <c r="X1413" i="1"/>
  <c r="S1414" i="1"/>
  <c r="X1414" i="1"/>
  <c r="S1415" i="1"/>
  <c r="X1415" i="1"/>
  <c r="S1416" i="1"/>
  <c r="X1416" i="1"/>
  <c r="S1417" i="1"/>
  <c r="X1417" i="1"/>
  <c r="S1418" i="1"/>
  <c r="X1418" i="1"/>
  <c r="S1419" i="1"/>
  <c r="X1419" i="1"/>
  <c r="S1420" i="1"/>
  <c r="X1420" i="1"/>
  <c r="S1421" i="1"/>
  <c r="X1421" i="1"/>
  <c r="S1422" i="1"/>
  <c r="X1422" i="1"/>
  <c r="S1423" i="1"/>
  <c r="X1423" i="1"/>
  <c r="S1424" i="1"/>
  <c r="X1424" i="1"/>
  <c r="S1425" i="1"/>
  <c r="X1425" i="1"/>
  <c r="S1426" i="1"/>
  <c r="X1426" i="1"/>
  <c r="S1427" i="1"/>
  <c r="X1427" i="1"/>
  <c r="S1428" i="1"/>
  <c r="X1428" i="1"/>
  <c r="S1429" i="1"/>
  <c r="X1429" i="1"/>
  <c r="S1430" i="1"/>
  <c r="X1430" i="1"/>
  <c r="S1431" i="1"/>
  <c r="X1431" i="1"/>
  <c r="S1432" i="1"/>
  <c r="X1432" i="1"/>
  <c r="S1433" i="1"/>
  <c r="X1433" i="1"/>
  <c r="S1434" i="1"/>
  <c r="X1434" i="1"/>
  <c r="S1435" i="1"/>
  <c r="X1435" i="1"/>
  <c r="S1436" i="1"/>
  <c r="X1436" i="1"/>
  <c r="S1437" i="1"/>
  <c r="X1437" i="1"/>
  <c r="S1438" i="1"/>
  <c r="X1438" i="1"/>
  <c r="S1439" i="1"/>
  <c r="X1439" i="1"/>
  <c r="S1440" i="1"/>
  <c r="X1440" i="1"/>
  <c r="S1441" i="1"/>
  <c r="X1441" i="1"/>
  <c r="S1442" i="1"/>
  <c r="X1442" i="1"/>
  <c r="S1443" i="1"/>
  <c r="X1443" i="1"/>
  <c r="S1444" i="1"/>
  <c r="X1444" i="1"/>
  <c r="S1445" i="1"/>
  <c r="X1445" i="1"/>
  <c r="S1446" i="1"/>
  <c r="X1446" i="1"/>
  <c r="S1447" i="1"/>
  <c r="X1447" i="1"/>
  <c r="S1448" i="1"/>
  <c r="X1448" i="1"/>
  <c r="S1449" i="1"/>
  <c r="X1449" i="1"/>
  <c r="S1450" i="1"/>
  <c r="X1450" i="1"/>
  <c r="S1451" i="1"/>
  <c r="X1451" i="1"/>
  <c r="S1452" i="1"/>
  <c r="X1452" i="1"/>
  <c r="S1453" i="1"/>
  <c r="X1453" i="1"/>
  <c r="S1454" i="1"/>
  <c r="X1454" i="1"/>
  <c r="S1455" i="1"/>
  <c r="X1455" i="1"/>
  <c r="S1456" i="1"/>
  <c r="X1456" i="1"/>
  <c r="S1457" i="1"/>
  <c r="X1457" i="1"/>
  <c r="S1458" i="1"/>
  <c r="X1458" i="1"/>
  <c r="S1459" i="1"/>
  <c r="X1459" i="1"/>
  <c r="S1460" i="1"/>
  <c r="X1460" i="1"/>
  <c r="S1461" i="1"/>
  <c r="X1461" i="1"/>
  <c r="S1462" i="1"/>
  <c r="X1462" i="1"/>
  <c r="S1463" i="1"/>
  <c r="X1463" i="1"/>
  <c r="S1464" i="1"/>
  <c r="X1464" i="1"/>
  <c r="S1465" i="1"/>
  <c r="X1465" i="1"/>
  <c r="S1466" i="1"/>
  <c r="X1466" i="1"/>
  <c r="S1467" i="1"/>
  <c r="X1467" i="1"/>
  <c r="S3392" i="1"/>
  <c r="X3392" i="1"/>
  <c r="S3393" i="1"/>
  <c r="X3393" i="1"/>
  <c r="S3394" i="1"/>
  <c r="X3394" i="1"/>
  <c r="S3395" i="1"/>
  <c r="X3395" i="1"/>
  <c r="S3396" i="1"/>
  <c r="X3396" i="1"/>
  <c r="S3397" i="1"/>
  <c r="X3397" i="1"/>
  <c r="S3398" i="1"/>
  <c r="X3398" i="1"/>
  <c r="S3399" i="1"/>
  <c r="X3399" i="1"/>
  <c r="S3400" i="1"/>
  <c r="X3400" i="1"/>
  <c r="S3401" i="1"/>
  <c r="X3401" i="1"/>
  <c r="S3402" i="1"/>
  <c r="X3402" i="1"/>
  <c r="S3403" i="1"/>
  <c r="X3403" i="1"/>
  <c r="S3404" i="1"/>
  <c r="X3404" i="1"/>
  <c r="S3405" i="1"/>
  <c r="X3405" i="1"/>
  <c r="S3406" i="1"/>
  <c r="X3406" i="1"/>
  <c r="S3407" i="1"/>
  <c r="X3407" i="1"/>
  <c r="S3408" i="1"/>
  <c r="X3408" i="1"/>
  <c r="S3409" i="1"/>
  <c r="X3409" i="1"/>
  <c r="S3410" i="1"/>
  <c r="X3410" i="1"/>
  <c r="S3411" i="1"/>
  <c r="X3411" i="1"/>
  <c r="S1468" i="1"/>
  <c r="X1468" i="1"/>
  <c r="S1469" i="1"/>
  <c r="X1469" i="1"/>
  <c r="S1470" i="1"/>
  <c r="X1470" i="1"/>
  <c r="S1471" i="1"/>
  <c r="X1471" i="1"/>
  <c r="S1472" i="1"/>
  <c r="X1472" i="1"/>
  <c r="S1473" i="1"/>
  <c r="X1473" i="1"/>
  <c r="S1474" i="1"/>
  <c r="X1474" i="1"/>
  <c r="S1475" i="1"/>
  <c r="X1475" i="1"/>
  <c r="S1476" i="1"/>
  <c r="X1476" i="1"/>
  <c r="S1477" i="1"/>
  <c r="X1477" i="1"/>
  <c r="S314" i="1"/>
  <c r="X314" i="1"/>
  <c r="S315" i="1"/>
  <c r="X315" i="1"/>
  <c r="S316" i="1"/>
  <c r="X316" i="1"/>
  <c r="S317" i="1"/>
  <c r="X317" i="1"/>
  <c r="S318" i="1"/>
  <c r="X318" i="1"/>
  <c r="S319" i="1"/>
  <c r="X319" i="1"/>
  <c r="S320" i="1"/>
  <c r="X320" i="1"/>
  <c r="S321" i="1"/>
  <c r="X321" i="1"/>
  <c r="S322" i="1"/>
  <c r="X322" i="1"/>
  <c r="S323" i="1"/>
  <c r="X323" i="1"/>
  <c r="S3412" i="1"/>
  <c r="X3412" i="1"/>
  <c r="S3413" i="1"/>
  <c r="X3413" i="1"/>
  <c r="S3414" i="1"/>
  <c r="X3414" i="1"/>
  <c r="S3415" i="1"/>
  <c r="X3415" i="1"/>
  <c r="S3416" i="1"/>
  <c r="X3416" i="1"/>
  <c r="S3417" i="1"/>
  <c r="X3417" i="1"/>
  <c r="S3418" i="1"/>
  <c r="X3418" i="1"/>
  <c r="S3419" i="1"/>
  <c r="X3419" i="1"/>
  <c r="S3420" i="1"/>
  <c r="X3420" i="1"/>
  <c r="S3421" i="1"/>
  <c r="X3421" i="1"/>
  <c r="S3422" i="1"/>
  <c r="X3422" i="1"/>
  <c r="S3423" i="1"/>
  <c r="X3423" i="1"/>
  <c r="S3424" i="1"/>
  <c r="X3424" i="1"/>
  <c r="S3425" i="1"/>
  <c r="X3425" i="1"/>
  <c r="S3426" i="1"/>
  <c r="X3426" i="1"/>
  <c r="S3427" i="1"/>
  <c r="X3427" i="1"/>
  <c r="S3428" i="1"/>
  <c r="X3428" i="1"/>
  <c r="S3429" i="1"/>
  <c r="X3429" i="1"/>
  <c r="S3430" i="1"/>
  <c r="X3430" i="1"/>
  <c r="S3431" i="1"/>
  <c r="X3431" i="1"/>
  <c r="S3432" i="1"/>
  <c r="X3432" i="1"/>
  <c r="S3433" i="1"/>
  <c r="X3433" i="1"/>
  <c r="S3434" i="1"/>
  <c r="X3434" i="1"/>
  <c r="S3435" i="1"/>
  <c r="X3435" i="1"/>
  <c r="S3436" i="1"/>
  <c r="X3436" i="1"/>
  <c r="S3437" i="1"/>
  <c r="X3437" i="1"/>
  <c r="S3438" i="1"/>
  <c r="X3438" i="1"/>
  <c r="S3439" i="1"/>
  <c r="X3439" i="1"/>
  <c r="S3440" i="1"/>
  <c r="X3440" i="1"/>
  <c r="S3441" i="1"/>
  <c r="X3441" i="1"/>
  <c r="S3442" i="1"/>
  <c r="X3442" i="1"/>
  <c r="S3443" i="1"/>
  <c r="X3443" i="1"/>
  <c r="S3444" i="1"/>
  <c r="X3444" i="1"/>
  <c r="S3445" i="1"/>
  <c r="X3445" i="1"/>
  <c r="S3446" i="1"/>
  <c r="X3446" i="1"/>
  <c r="S3447" i="1"/>
  <c r="X3447" i="1"/>
  <c r="S3448" i="1"/>
  <c r="X3448" i="1"/>
  <c r="S3449" i="1"/>
  <c r="X3449" i="1"/>
  <c r="S3450" i="1"/>
  <c r="X3450" i="1"/>
  <c r="S3451" i="1"/>
  <c r="X3451" i="1"/>
  <c r="S3452" i="1"/>
  <c r="X3452" i="1"/>
  <c r="S3453" i="1"/>
  <c r="X3453" i="1"/>
  <c r="S3454" i="1"/>
  <c r="X3454" i="1"/>
  <c r="S3455" i="1"/>
  <c r="X3455" i="1"/>
  <c r="S3456" i="1"/>
  <c r="X3456" i="1"/>
  <c r="S3457" i="1"/>
  <c r="X3457" i="1"/>
  <c r="S3458" i="1"/>
  <c r="X3458" i="1"/>
  <c r="S3459" i="1"/>
  <c r="X3459" i="1"/>
  <c r="S3460" i="1"/>
  <c r="X3460" i="1"/>
  <c r="S3461" i="1"/>
  <c r="X3461" i="1"/>
  <c r="S3462" i="1"/>
  <c r="X3462" i="1"/>
  <c r="S3463" i="1"/>
  <c r="X3463" i="1"/>
  <c r="S3464" i="1"/>
  <c r="X3464" i="1"/>
  <c r="S3465" i="1"/>
  <c r="X3465" i="1"/>
  <c r="S3466" i="1"/>
  <c r="X3466" i="1"/>
  <c r="S3467" i="1"/>
  <c r="X3467" i="1"/>
  <c r="S3468" i="1"/>
  <c r="X3468" i="1"/>
  <c r="S3469" i="1"/>
  <c r="X3469" i="1"/>
  <c r="S3470" i="1"/>
  <c r="X3470" i="1"/>
  <c r="S3471" i="1"/>
  <c r="X3471" i="1"/>
  <c r="S3472" i="1"/>
  <c r="X3472" i="1"/>
  <c r="S3473" i="1"/>
  <c r="X3473" i="1"/>
  <c r="S3474" i="1"/>
  <c r="X3474" i="1"/>
  <c r="S3475" i="1"/>
  <c r="X3475" i="1"/>
  <c r="S3476" i="1"/>
  <c r="X3476" i="1"/>
  <c r="S3477" i="1"/>
  <c r="X3477" i="1"/>
  <c r="S3478" i="1"/>
  <c r="X3478" i="1"/>
  <c r="S3479" i="1"/>
  <c r="X3479" i="1"/>
  <c r="S3480" i="1"/>
  <c r="X3480" i="1"/>
  <c r="S3481" i="1"/>
  <c r="X3481" i="1"/>
  <c r="S3482" i="1"/>
  <c r="X3482" i="1"/>
  <c r="S3483" i="1"/>
  <c r="X3483" i="1"/>
  <c r="S3484" i="1"/>
  <c r="X3484" i="1"/>
  <c r="S3485" i="1"/>
  <c r="X3485" i="1"/>
  <c r="S3486" i="1"/>
  <c r="X3486" i="1"/>
  <c r="S3487" i="1"/>
  <c r="X3487" i="1"/>
  <c r="S3488" i="1"/>
  <c r="X3488" i="1"/>
  <c r="S3489" i="1"/>
  <c r="X3489" i="1"/>
  <c r="S3490" i="1"/>
  <c r="X3490" i="1"/>
  <c r="S3491" i="1"/>
  <c r="X3491" i="1"/>
  <c r="S3492" i="1"/>
  <c r="X3492" i="1"/>
  <c r="S3493" i="1"/>
  <c r="X3493" i="1"/>
  <c r="S3494" i="1"/>
  <c r="X3494" i="1"/>
  <c r="S3495" i="1"/>
  <c r="X3495" i="1"/>
  <c r="S3496" i="1"/>
  <c r="X3496" i="1"/>
  <c r="S3497" i="1"/>
  <c r="X3497" i="1"/>
  <c r="S3498" i="1"/>
  <c r="X3498" i="1"/>
  <c r="S3499" i="1"/>
  <c r="X3499" i="1"/>
  <c r="S3500" i="1"/>
  <c r="X3500" i="1"/>
  <c r="S3501" i="1"/>
  <c r="X3501" i="1"/>
  <c r="S1478" i="1"/>
  <c r="X1478" i="1"/>
  <c r="S1479" i="1"/>
  <c r="X1479" i="1"/>
  <c r="S1480" i="1"/>
  <c r="X1480" i="1"/>
  <c r="S1481" i="1"/>
  <c r="X1481" i="1"/>
  <c r="S1482" i="1"/>
  <c r="X1482" i="1"/>
  <c r="S1483" i="1"/>
  <c r="X1483" i="1"/>
  <c r="S1484" i="1"/>
  <c r="X1484" i="1"/>
  <c r="S1485" i="1"/>
  <c r="X1485" i="1"/>
  <c r="S1486" i="1"/>
  <c r="X1486" i="1"/>
  <c r="S1487" i="1"/>
  <c r="X1487" i="1"/>
  <c r="S1488" i="1"/>
  <c r="X1488" i="1"/>
  <c r="S1489" i="1"/>
  <c r="X1489" i="1"/>
  <c r="S1490" i="1"/>
  <c r="X1490" i="1"/>
  <c r="S1491" i="1"/>
  <c r="X1491" i="1"/>
  <c r="S1492" i="1"/>
  <c r="X1492" i="1"/>
  <c r="S1493" i="1"/>
  <c r="X1493" i="1"/>
  <c r="S1494" i="1"/>
  <c r="X1494" i="1"/>
  <c r="S1495" i="1"/>
  <c r="X1495" i="1"/>
  <c r="S1496" i="1"/>
  <c r="X1496" i="1"/>
  <c r="S1497" i="1"/>
  <c r="X1497" i="1"/>
  <c r="S1498" i="1"/>
  <c r="X1498" i="1"/>
  <c r="S1499" i="1"/>
  <c r="X1499" i="1"/>
  <c r="S1500" i="1"/>
  <c r="X1500" i="1"/>
  <c r="S1501" i="1"/>
  <c r="X1501" i="1"/>
  <c r="S1502" i="1"/>
  <c r="X1502" i="1"/>
  <c r="S1503" i="1"/>
  <c r="X1503" i="1"/>
  <c r="S1504" i="1"/>
  <c r="X1504" i="1"/>
  <c r="S1505" i="1"/>
  <c r="X1505" i="1"/>
  <c r="S1506" i="1"/>
  <c r="X1506" i="1"/>
  <c r="S1507" i="1"/>
  <c r="X1507" i="1"/>
  <c r="S1508" i="1"/>
  <c r="X1508" i="1"/>
  <c r="S1509" i="1"/>
  <c r="X1509" i="1"/>
  <c r="S1510" i="1"/>
  <c r="X1510" i="1"/>
  <c r="S1511" i="1"/>
  <c r="X1511" i="1"/>
  <c r="S1512" i="1"/>
  <c r="X1512" i="1"/>
  <c r="S1513" i="1"/>
  <c r="X1513" i="1"/>
  <c r="S1514" i="1"/>
  <c r="X1514" i="1"/>
  <c r="S1515" i="1"/>
  <c r="X1515" i="1"/>
  <c r="S1516" i="1"/>
  <c r="X1516" i="1"/>
  <c r="S1517" i="1"/>
  <c r="X1517" i="1"/>
  <c r="S1518" i="1"/>
  <c r="X1518" i="1"/>
  <c r="S1519" i="1"/>
  <c r="X1519" i="1"/>
  <c r="S1520" i="1"/>
  <c r="X1520" i="1"/>
  <c r="S1521" i="1"/>
  <c r="X1521" i="1"/>
  <c r="S1522" i="1"/>
  <c r="X1522" i="1"/>
  <c r="S1523" i="1"/>
  <c r="X1523" i="1"/>
  <c r="S1524" i="1"/>
  <c r="X1524" i="1"/>
  <c r="S1525" i="1"/>
  <c r="X1525" i="1"/>
  <c r="S1526" i="1"/>
  <c r="X1526" i="1"/>
  <c r="S1527" i="1"/>
  <c r="X1527" i="1"/>
  <c r="S1528" i="1"/>
  <c r="X1528" i="1"/>
  <c r="S1529" i="1"/>
  <c r="X1529" i="1"/>
  <c r="S1530" i="1"/>
  <c r="X1530" i="1"/>
  <c r="S1531" i="1"/>
  <c r="X1531" i="1"/>
  <c r="S1532" i="1"/>
  <c r="X1532" i="1"/>
  <c r="S1533" i="1"/>
  <c r="X1533" i="1"/>
  <c r="S1534" i="1"/>
  <c r="X1534" i="1"/>
  <c r="S1535" i="1"/>
  <c r="X1535" i="1"/>
  <c r="S1536" i="1"/>
  <c r="X1536" i="1"/>
  <c r="S1537" i="1"/>
  <c r="X1537" i="1"/>
  <c r="S1538" i="1"/>
  <c r="X1538" i="1"/>
  <c r="S1539" i="1"/>
  <c r="X1539" i="1"/>
  <c r="S1540" i="1"/>
  <c r="X1540" i="1"/>
  <c r="S1541" i="1"/>
  <c r="X1541" i="1"/>
  <c r="S1542" i="1"/>
  <c r="X1542" i="1"/>
  <c r="S1543" i="1"/>
  <c r="X1543" i="1"/>
  <c r="S1544" i="1"/>
  <c r="X1544" i="1"/>
  <c r="S1545" i="1"/>
  <c r="X1545" i="1"/>
  <c r="S1546" i="1"/>
  <c r="X1546" i="1"/>
  <c r="S1547" i="1"/>
  <c r="X1547" i="1"/>
  <c r="S324" i="1"/>
  <c r="X324" i="1"/>
  <c r="S325" i="1"/>
  <c r="X325" i="1"/>
  <c r="S326" i="1"/>
  <c r="X326" i="1"/>
  <c r="S327" i="1"/>
  <c r="X327" i="1"/>
  <c r="S328" i="1"/>
  <c r="X328" i="1"/>
  <c r="S329" i="1"/>
  <c r="X329" i="1"/>
  <c r="S330" i="1"/>
  <c r="X330" i="1"/>
  <c r="S1912" i="1"/>
  <c r="X1912" i="1"/>
  <c r="S1913" i="1"/>
  <c r="X1913" i="1"/>
  <c r="S1914" i="1"/>
  <c r="X1914" i="1"/>
  <c r="S1915" i="1"/>
  <c r="X1915" i="1"/>
  <c r="S1916" i="1"/>
  <c r="X1916" i="1"/>
  <c r="S1917" i="1"/>
  <c r="X1917" i="1"/>
  <c r="S1918" i="1"/>
  <c r="X1918" i="1"/>
  <c r="S1919" i="1"/>
  <c r="X1919" i="1"/>
  <c r="S1920" i="1"/>
  <c r="X1920" i="1"/>
  <c r="S1921" i="1"/>
  <c r="X1921" i="1"/>
  <c r="S1922" i="1"/>
  <c r="X1922" i="1"/>
  <c r="S1923" i="1"/>
  <c r="X1923" i="1"/>
  <c r="S1924" i="1"/>
  <c r="X1924" i="1"/>
  <c r="S1925" i="1"/>
  <c r="X1925" i="1"/>
  <c r="S1926" i="1"/>
  <c r="X1926" i="1"/>
  <c r="S1927" i="1"/>
  <c r="X1927" i="1"/>
  <c r="S1928" i="1"/>
  <c r="X1928" i="1"/>
  <c r="S1929" i="1"/>
  <c r="X1929" i="1"/>
  <c r="S1930" i="1"/>
  <c r="X1930" i="1"/>
  <c r="S3502" i="1"/>
  <c r="X3502" i="1"/>
  <c r="S3503" i="1"/>
  <c r="X3503" i="1"/>
  <c r="S3504" i="1"/>
  <c r="X3504" i="1"/>
  <c r="S3505" i="1"/>
  <c r="X3505" i="1"/>
  <c r="S3506" i="1"/>
  <c r="X3506" i="1"/>
  <c r="S3507" i="1"/>
  <c r="X3507" i="1"/>
  <c r="S3508" i="1"/>
  <c r="X3508" i="1"/>
  <c r="S3509" i="1"/>
  <c r="X3509" i="1"/>
  <c r="S3510" i="1"/>
  <c r="X3510" i="1"/>
  <c r="S3511" i="1"/>
  <c r="X3511" i="1"/>
  <c r="S3512" i="1"/>
  <c r="X3512" i="1"/>
  <c r="S3513" i="1"/>
  <c r="X3513" i="1"/>
  <c r="S3514" i="1"/>
  <c r="X3514" i="1"/>
  <c r="S3515" i="1"/>
  <c r="X3515" i="1"/>
  <c r="S3516" i="1"/>
  <c r="X3516" i="1"/>
  <c r="S3517" i="1"/>
  <c r="X3517" i="1"/>
  <c r="S3518" i="1"/>
  <c r="X3518" i="1"/>
  <c r="S3519" i="1"/>
  <c r="X3519" i="1"/>
  <c r="S3520" i="1"/>
  <c r="X3520" i="1"/>
  <c r="S3521" i="1"/>
  <c r="X3521" i="1"/>
  <c r="S3522" i="1"/>
  <c r="X3522" i="1"/>
  <c r="S3523" i="1"/>
  <c r="X3523" i="1"/>
  <c r="S3524" i="1"/>
  <c r="X3524" i="1"/>
  <c r="S3525" i="1"/>
  <c r="X3525" i="1"/>
  <c r="S3526" i="1"/>
  <c r="X3526" i="1"/>
  <c r="S3527" i="1"/>
  <c r="X3527" i="1"/>
  <c r="S3528" i="1"/>
  <c r="X3528" i="1"/>
  <c r="S3529" i="1"/>
  <c r="X3529" i="1"/>
  <c r="S3530" i="1"/>
  <c r="X3530" i="1"/>
  <c r="S3531" i="1"/>
  <c r="X3531" i="1"/>
  <c r="S3532" i="1"/>
  <c r="X3532" i="1"/>
  <c r="S3533" i="1"/>
  <c r="X3533" i="1"/>
  <c r="S3534" i="1"/>
  <c r="X3534" i="1"/>
  <c r="S3535" i="1"/>
  <c r="X3535" i="1"/>
  <c r="S3536" i="1"/>
  <c r="X3536" i="1"/>
  <c r="S3537" i="1"/>
  <c r="X3537" i="1"/>
  <c r="S3538" i="1"/>
  <c r="X3538" i="1"/>
  <c r="S3539" i="1"/>
  <c r="X3539" i="1"/>
  <c r="S3540" i="1"/>
  <c r="X3540" i="1"/>
  <c r="S3541" i="1"/>
  <c r="X3541" i="1"/>
  <c r="S3542" i="1"/>
  <c r="X3542" i="1"/>
  <c r="S1548" i="1"/>
  <c r="X1548" i="1"/>
  <c r="S1549" i="1"/>
  <c r="X1549" i="1"/>
  <c r="S1550" i="1"/>
  <c r="X1550" i="1"/>
  <c r="S1551" i="1"/>
  <c r="X1551" i="1"/>
  <c r="S1552" i="1"/>
  <c r="X1552" i="1"/>
  <c r="S1553" i="1"/>
  <c r="X1553" i="1"/>
  <c r="S1554" i="1"/>
  <c r="X1554" i="1"/>
  <c r="S1555" i="1"/>
  <c r="X1555" i="1"/>
  <c r="S1556" i="1"/>
  <c r="X1556" i="1"/>
  <c r="S1557" i="1"/>
  <c r="X1557" i="1"/>
  <c r="S1558" i="1"/>
  <c r="X1558" i="1"/>
  <c r="S1559" i="1"/>
  <c r="X1559" i="1"/>
  <c r="S1560" i="1"/>
  <c r="X1560" i="1"/>
  <c r="S1561" i="1"/>
  <c r="X1561" i="1"/>
  <c r="S1562" i="1"/>
  <c r="X1562" i="1"/>
  <c r="S1563" i="1"/>
  <c r="X1563" i="1"/>
  <c r="S1564" i="1"/>
  <c r="X1564" i="1"/>
  <c r="S1565" i="1"/>
  <c r="X1565" i="1"/>
  <c r="S1566" i="1"/>
  <c r="X1566" i="1"/>
  <c r="S1567" i="1"/>
  <c r="X1567" i="1"/>
  <c r="S3543" i="1"/>
  <c r="X3543" i="1"/>
  <c r="S3544" i="1"/>
  <c r="X3544" i="1"/>
  <c r="S3545" i="1"/>
  <c r="X3545" i="1"/>
  <c r="S3546" i="1"/>
  <c r="X3546" i="1"/>
  <c r="S3547" i="1"/>
  <c r="X3547" i="1"/>
  <c r="S3548" i="1"/>
  <c r="X3548" i="1"/>
  <c r="S3549" i="1"/>
  <c r="X3549" i="1"/>
  <c r="S3550" i="1"/>
  <c r="X3550" i="1"/>
  <c r="S3551" i="1"/>
  <c r="X3551" i="1"/>
  <c r="S3552" i="1"/>
  <c r="X3552" i="1"/>
  <c r="S3553" i="1"/>
  <c r="X3553" i="1"/>
  <c r="S3554" i="1"/>
  <c r="X3554" i="1"/>
  <c r="S3555" i="1"/>
  <c r="X3555" i="1"/>
  <c r="S3556" i="1"/>
  <c r="X3556" i="1"/>
  <c r="S3557" i="1"/>
  <c r="X3557" i="1"/>
  <c r="S3558" i="1"/>
  <c r="X3558" i="1"/>
  <c r="S3559" i="1"/>
  <c r="X3559" i="1"/>
  <c r="S3560" i="1"/>
  <c r="X3560" i="1"/>
  <c r="S3561" i="1"/>
  <c r="X3561" i="1"/>
  <c r="S3562" i="1"/>
  <c r="X3562" i="1"/>
  <c r="S3563" i="1"/>
  <c r="X3563" i="1"/>
  <c r="S3564" i="1"/>
  <c r="X3564" i="1"/>
  <c r="S3565" i="1"/>
  <c r="X3565" i="1"/>
  <c r="S3566" i="1"/>
  <c r="X3566" i="1"/>
  <c r="S3567" i="1"/>
  <c r="X3567" i="1"/>
  <c r="S3568" i="1"/>
  <c r="X3568" i="1"/>
  <c r="S3569" i="1"/>
  <c r="X3569" i="1"/>
  <c r="S3570" i="1"/>
  <c r="X3570" i="1"/>
  <c r="S3571" i="1"/>
  <c r="X3571" i="1"/>
  <c r="S3572" i="1"/>
  <c r="X3572" i="1"/>
  <c r="S3573" i="1"/>
  <c r="X3573" i="1"/>
  <c r="S3574" i="1"/>
  <c r="X3574" i="1"/>
  <c r="S3575" i="1"/>
  <c r="X3575" i="1"/>
  <c r="S3576" i="1"/>
  <c r="X3576" i="1"/>
  <c r="S3577" i="1"/>
  <c r="X3577" i="1"/>
  <c r="S3578" i="1"/>
  <c r="X3578" i="1"/>
  <c r="S3579" i="1"/>
  <c r="X3579" i="1"/>
  <c r="S3580" i="1"/>
  <c r="X3580" i="1"/>
  <c r="S3581" i="1"/>
  <c r="X3581" i="1"/>
  <c r="S3582" i="1"/>
  <c r="X3582" i="1"/>
  <c r="S3583" i="1"/>
  <c r="X3583" i="1"/>
  <c r="S3584" i="1"/>
  <c r="X3584" i="1"/>
  <c r="S3585" i="1"/>
  <c r="X3585" i="1"/>
  <c r="S3586" i="1"/>
  <c r="X3586" i="1"/>
  <c r="S3587" i="1"/>
  <c r="X3587" i="1"/>
  <c r="S3588" i="1"/>
  <c r="X3588" i="1"/>
  <c r="S3589" i="1"/>
  <c r="X3589" i="1"/>
  <c r="S3590" i="1"/>
  <c r="X3590" i="1"/>
  <c r="S3591" i="1"/>
  <c r="X3591" i="1"/>
  <c r="S3592" i="1"/>
  <c r="X3592" i="1"/>
  <c r="S3593" i="1"/>
  <c r="X3593" i="1"/>
  <c r="S3594" i="1"/>
  <c r="X3594" i="1"/>
  <c r="S3595" i="1"/>
  <c r="X3595" i="1"/>
  <c r="S3596" i="1"/>
  <c r="X3596" i="1"/>
  <c r="S3597" i="1"/>
  <c r="X3597" i="1"/>
  <c r="S3598" i="1"/>
  <c r="X3598" i="1"/>
  <c r="S3599" i="1"/>
  <c r="X3599" i="1"/>
  <c r="S3600" i="1"/>
  <c r="X3600" i="1"/>
  <c r="S3601" i="1"/>
  <c r="X3601" i="1"/>
  <c r="S3602" i="1"/>
  <c r="X3602" i="1"/>
  <c r="S3603" i="1"/>
  <c r="X3603" i="1"/>
  <c r="S3604" i="1"/>
  <c r="X3604" i="1"/>
  <c r="S3605" i="1"/>
  <c r="X3605" i="1"/>
  <c r="S3606" i="1"/>
  <c r="X3606" i="1"/>
  <c r="S3607" i="1"/>
  <c r="X3607" i="1"/>
  <c r="S3608" i="1"/>
  <c r="X3608" i="1"/>
  <c r="S3609" i="1"/>
  <c r="X3609" i="1"/>
  <c r="S3610" i="1"/>
  <c r="X3610" i="1"/>
  <c r="S3611" i="1"/>
  <c r="X3611" i="1"/>
  <c r="S3612" i="1"/>
  <c r="X3612" i="1"/>
  <c r="S3613" i="1"/>
  <c r="X3613" i="1"/>
  <c r="S3614" i="1"/>
  <c r="X3614" i="1"/>
  <c r="S3615" i="1"/>
  <c r="X3615" i="1"/>
  <c r="S3616" i="1"/>
  <c r="X3616" i="1"/>
  <c r="S3617" i="1"/>
  <c r="X3617" i="1"/>
  <c r="S3618" i="1"/>
  <c r="X3618" i="1"/>
  <c r="S3619" i="1"/>
  <c r="X3619" i="1"/>
  <c r="S3620" i="1"/>
  <c r="X3620" i="1"/>
  <c r="S3621" i="1"/>
  <c r="X3621" i="1"/>
  <c r="S3622" i="1"/>
  <c r="X3622" i="1"/>
  <c r="S3623" i="1"/>
  <c r="X3623" i="1"/>
  <c r="S3624" i="1"/>
  <c r="X3624" i="1"/>
  <c r="S3625" i="1"/>
  <c r="X3625" i="1"/>
  <c r="S3626" i="1"/>
  <c r="X3626" i="1"/>
  <c r="S3627" i="1"/>
  <c r="X3627" i="1"/>
  <c r="S3628" i="1"/>
  <c r="X3628" i="1"/>
  <c r="S3629" i="1"/>
  <c r="X3629" i="1"/>
  <c r="S3630" i="1"/>
  <c r="X3630" i="1"/>
  <c r="S3631" i="1"/>
  <c r="X3631" i="1"/>
  <c r="S3632" i="1"/>
  <c r="X3632" i="1"/>
  <c r="S3633" i="1"/>
  <c r="X3633" i="1"/>
  <c r="S3634" i="1"/>
  <c r="X3634" i="1"/>
  <c r="S3635" i="1"/>
  <c r="X3635" i="1"/>
  <c r="S3636" i="1"/>
  <c r="X3636" i="1"/>
  <c r="S3637" i="1"/>
  <c r="X3637" i="1"/>
  <c r="S3638" i="1"/>
  <c r="X3638" i="1"/>
  <c r="S3639" i="1"/>
  <c r="X3639" i="1"/>
  <c r="S3640" i="1"/>
  <c r="X3640" i="1"/>
  <c r="S3641" i="1"/>
  <c r="X3641" i="1"/>
  <c r="S3642" i="1"/>
  <c r="X3642" i="1"/>
  <c r="S3643" i="1"/>
  <c r="X3643" i="1"/>
  <c r="S3644" i="1"/>
  <c r="X3644" i="1"/>
  <c r="S3645" i="1"/>
  <c r="X3645" i="1"/>
  <c r="S3646" i="1"/>
  <c r="X3646" i="1"/>
  <c r="S3647" i="1"/>
  <c r="X3647" i="1"/>
  <c r="S3648" i="1"/>
  <c r="X3648" i="1"/>
  <c r="S3649" i="1"/>
  <c r="X3649" i="1"/>
  <c r="S3650" i="1"/>
  <c r="X3650" i="1"/>
  <c r="S3651" i="1"/>
  <c r="X3651" i="1"/>
  <c r="S3652" i="1"/>
  <c r="X3652" i="1"/>
  <c r="S3653" i="1"/>
  <c r="X3653" i="1"/>
  <c r="S3654" i="1"/>
  <c r="X3654" i="1"/>
  <c r="S3655" i="1"/>
  <c r="X3655" i="1"/>
  <c r="S3656" i="1"/>
  <c r="X3656" i="1"/>
  <c r="S3657" i="1"/>
  <c r="X3657" i="1"/>
  <c r="S3658" i="1"/>
  <c r="X3658" i="1"/>
  <c r="S3659" i="1"/>
  <c r="X3659" i="1"/>
  <c r="S3660" i="1"/>
  <c r="X3660" i="1"/>
  <c r="S3661" i="1"/>
  <c r="X3661" i="1"/>
  <c r="S3662" i="1"/>
  <c r="X3662" i="1"/>
  <c r="S3663" i="1"/>
  <c r="X3663" i="1"/>
  <c r="S3664" i="1"/>
  <c r="X3664" i="1"/>
  <c r="S3665" i="1"/>
  <c r="X3665" i="1"/>
  <c r="S3666" i="1"/>
  <c r="X3666" i="1"/>
  <c r="S3667" i="1"/>
  <c r="X3667" i="1"/>
  <c r="S3668" i="1"/>
  <c r="X3668" i="1"/>
  <c r="S3669" i="1"/>
  <c r="X3669" i="1"/>
  <c r="S3670" i="1"/>
  <c r="X3670" i="1"/>
  <c r="S3671" i="1"/>
  <c r="X3671" i="1"/>
  <c r="S3672" i="1"/>
  <c r="X3672" i="1"/>
  <c r="S3673" i="1"/>
  <c r="X3673" i="1"/>
  <c r="S3674" i="1"/>
  <c r="X3674" i="1"/>
  <c r="S3675" i="1"/>
  <c r="X3675" i="1"/>
  <c r="S3676" i="1"/>
  <c r="X3676" i="1"/>
  <c r="S3677" i="1"/>
  <c r="X3677" i="1"/>
  <c r="S3678" i="1"/>
  <c r="X3678" i="1"/>
  <c r="S3679" i="1"/>
  <c r="X3679" i="1"/>
  <c r="S3680" i="1"/>
  <c r="X3680" i="1"/>
  <c r="S3681" i="1"/>
  <c r="X3681" i="1"/>
  <c r="S3682" i="1"/>
  <c r="X3682" i="1"/>
  <c r="S3683" i="1"/>
  <c r="X3683" i="1"/>
  <c r="S3684" i="1"/>
  <c r="X3684" i="1"/>
  <c r="S3685" i="1"/>
  <c r="X3685" i="1"/>
  <c r="S3686" i="1"/>
  <c r="X3686" i="1"/>
  <c r="S3687" i="1"/>
  <c r="X3687" i="1"/>
  <c r="S3688" i="1"/>
  <c r="X3688" i="1"/>
  <c r="S3689" i="1"/>
  <c r="X3689" i="1"/>
  <c r="S3690" i="1"/>
  <c r="X3690" i="1"/>
  <c r="S3691" i="1"/>
  <c r="X3691" i="1"/>
  <c r="S3692" i="1"/>
  <c r="X3692" i="1"/>
  <c r="S3693" i="1"/>
  <c r="X3693" i="1"/>
  <c r="S3694" i="1"/>
  <c r="X3694" i="1"/>
  <c r="S3695" i="1"/>
  <c r="X3695" i="1"/>
  <c r="S3696" i="1"/>
  <c r="X3696" i="1"/>
  <c r="S3697" i="1"/>
  <c r="X3697" i="1"/>
  <c r="S3698" i="1"/>
  <c r="X3698" i="1"/>
  <c r="S3699" i="1"/>
  <c r="X3699" i="1"/>
  <c r="S3700" i="1"/>
  <c r="X3700" i="1"/>
  <c r="S3701" i="1"/>
  <c r="X3701" i="1"/>
  <c r="S3702" i="1"/>
  <c r="X3702" i="1"/>
  <c r="S3703" i="1"/>
  <c r="X3703" i="1"/>
  <c r="S3704" i="1"/>
  <c r="X3704" i="1"/>
  <c r="S3705" i="1"/>
  <c r="X3705" i="1"/>
  <c r="S3706" i="1"/>
  <c r="X3706" i="1"/>
  <c r="S3707" i="1"/>
  <c r="X3707" i="1"/>
  <c r="S3708" i="1"/>
  <c r="X3708" i="1"/>
  <c r="S3709" i="1"/>
  <c r="X3709" i="1"/>
  <c r="S3710" i="1"/>
  <c r="X3710" i="1"/>
  <c r="S3711" i="1"/>
  <c r="X3711" i="1"/>
  <c r="S3712" i="1"/>
  <c r="X3712" i="1"/>
  <c r="S3713" i="1"/>
  <c r="X3713" i="1"/>
  <c r="S3714" i="1"/>
  <c r="X3714" i="1"/>
  <c r="S3715" i="1"/>
  <c r="X3715" i="1"/>
  <c r="S3716" i="1"/>
  <c r="X3716" i="1"/>
  <c r="S3717" i="1"/>
  <c r="X3717" i="1"/>
  <c r="S3718" i="1"/>
  <c r="X3718" i="1"/>
  <c r="S3719" i="1"/>
  <c r="X3719" i="1"/>
  <c r="S3720" i="1"/>
  <c r="X3720" i="1"/>
  <c r="S3721" i="1"/>
  <c r="X3721" i="1"/>
  <c r="S3722" i="1"/>
  <c r="X3722" i="1"/>
  <c r="S3723" i="1"/>
  <c r="X3723" i="1"/>
  <c r="S3724" i="1"/>
  <c r="X3724" i="1"/>
  <c r="S3725" i="1"/>
  <c r="X3725" i="1"/>
  <c r="S3726" i="1"/>
  <c r="X3726" i="1"/>
  <c r="S3727" i="1"/>
  <c r="X3727" i="1"/>
  <c r="S3728" i="1"/>
  <c r="X3728" i="1"/>
  <c r="S3729" i="1"/>
  <c r="X3729" i="1"/>
  <c r="S3730" i="1"/>
  <c r="X3730" i="1"/>
  <c r="S3731" i="1"/>
  <c r="X3731" i="1"/>
  <c r="S3732" i="1"/>
  <c r="X3732" i="1"/>
  <c r="S3733" i="1"/>
  <c r="X3733" i="1"/>
  <c r="S3734" i="1"/>
  <c r="X3734" i="1"/>
  <c r="S3735" i="1"/>
  <c r="X3735" i="1"/>
  <c r="S3736" i="1"/>
  <c r="X3736" i="1"/>
  <c r="S3737" i="1"/>
  <c r="X3737" i="1"/>
  <c r="S3738" i="1"/>
  <c r="X3738" i="1"/>
  <c r="S3739" i="1"/>
  <c r="X3739" i="1"/>
  <c r="S3740" i="1"/>
  <c r="X3740" i="1"/>
  <c r="S3741" i="1"/>
  <c r="X3741" i="1"/>
  <c r="S3742" i="1"/>
  <c r="X3742" i="1"/>
  <c r="S3743" i="1"/>
  <c r="X3743" i="1"/>
  <c r="S3744" i="1"/>
  <c r="X3744" i="1"/>
  <c r="S3745" i="1"/>
  <c r="X3745" i="1"/>
  <c r="S3746" i="1"/>
  <c r="X3746" i="1"/>
  <c r="S3747" i="1"/>
  <c r="X3747" i="1"/>
  <c r="S3748" i="1"/>
  <c r="X3748" i="1"/>
  <c r="S3749" i="1"/>
  <c r="X3749" i="1"/>
  <c r="S3750" i="1"/>
  <c r="X3750" i="1"/>
  <c r="S3751" i="1"/>
  <c r="X3751" i="1"/>
  <c r="S3752" i="1"/>
  <c r="X3752" i="1"/>
  <c r="S3753" i="1"/>
  <c r="X3753" i="1"/>
  <c r="S3754" i="1"/>
  <c r="X3754" i="1"/>
  <c r="S3755" i="1"/>
  <c r="X3755" i="1"/>
  <c r="S3756" i="1"/>
  <c r="X3756" i="1"/>
  <c r="S3757" i="1"/>
  <c r="X3757" i="1"/>
  <c r="S3758" i="1"/>
  <c r="X3758" i="1"/>
  <c r="S3759" i="1"/>
  <c r="X3759" i="1"/>
  <c r="S3760" i="1"/>
  <c r="X3760" i="1"/>
  <c r="S3761" i="1"/>
  <c r="X3761" i="1"/>
  <c r="S3762" i="1"/>
  <c r="X3762" i="1"/>
  <c r="S3763" i="1"/>
  <c r="X3763" i="1"/>
  <c r="S3764" i="1"/>
  <c r="X3764" i="1"/>
  <c r="S3765" i="1"/>
  <c r="X3765" i="1"/>
  <c r="S3766" i="1"/>
  <c r="X3766" i="1"/>
  <c r="S3767" i="1"/>
  <c r="X3767" i="1"/>
  <c r="S3768" i="1"/>
  <c r="X3768" i="1"/>
  <c r="S3769" i="1"/>
  <c r="X3769" i="1"/>
  <c r="S3770" i="1"/>
  <c r="X3770" i="1"/>
  <c r="S3771" i="1"/>
  <c r="X3771" i="1"/>
  <c r="S3772" i="1"/>
  <c r="X3772" i="1"/>
  <c r="S3773" i="1"/>
  <c r="X3773" i="1"/>
  <c r="S3774" i="1"/>
  <c r="X3774" i="1"/>
  <c r="S3775" i="1"/>
  <c r="X3775" i="1"/>
  <c r="S3776" i="1"/>
  <c r="X3776" i="1"/>
  <c r="S3777" i="1"/>
  <c r="X3777" i="1"/>
  <c r="S3778" i="1"/>
  <c r="X3778" i="1"/>
  <c r="S3779" i="1"/>
  <c r="X3779" i="1"/>
  <c r="S3780" i="1"/>
  <c r="X3780" i="1"/>
  <c r="S3781" i="1"/>
  <c r="X3781" i="1"/>
  <c r="S3782" i="1"/>
  <c r="X3782" i="1"/>
  <c r="S3783" i="1"/>
  <c r="X3783" i="1"/>
  <c r="S3784" i="1"/>
  <c r="X3784" i="1"/>
  <c r="S3785" i="1"/>
  <c r="X3785" i="1"/>
  <c r="S3786" i="1"/>
  <c r="X3786" i="1"/>
  <c r="S3787" i="1"/>
  <c r="X3787" i="1"/>
  <c r="S3788" i="1"/>
  <c r="X3788" i="1"/>
  <c r="S3789" i="1"/>
  <c r="X3789" i="1"/>
  <c r="S3790" i="1"/>
  <c r="X3790" i="1"/>
  <c r="S3791" i="1"/>
  <c r="X3791" i="1"/>
  <c r="S3792" i="1"/>
  <c r="X3792" i="1"/>
  <c r="S3793" i="1"/>
  <c r="X3793" i="1"/>
  <c r="S3794" i="1"/>
  <c r="X3794" i="1"/>
  <c r="S3795" i="1"/>
  <c r="X3795" i="1"/>
  <c r="S3796" i="1"/>
  <c r="X3796" i="1"/>
  <c r="S3797" i="1"/>
  <c r="X3797" i="1"/>
  <c r="S3798" i="1"/>
  <c r="X3798" i="1"/>
  <c r="S3799" i="1"/>
  <c r="X3799" i="1"/>
  <c r="S3800" i="1"/>
  <c r="X3800" i="1"/>
  <c r="S3801" i="1"/>
  <c r="X3801" i="1"/>
  <c r="S3802" i="1"/>
  <c r="X3802" i="1"/>
  <c r="S3803" i="1"/>
  <c r="X3803" i="1"/>
  <c r="S3804" i="1"/>
  <c r="X3804" i="1"/>
  <c r="S3805" i="1"/>
  <c r="X3805" i="1"/>
  <c r="S3806" i="1"/>
  <c r="X3806" i="1"/>
  <c r="S3807" i="1"/>
  <c r="X3807" i="1"/>
  <c r="S3808" i="1"/>
  <c r="X3808" i="1"/>
  <c r="S3809" i="1"/>
  <c r="X3809" i="1"/>
  <c r="S3810" i="1"/>
  <c r="X3810" i="1"/>
  <c r="S3811" i="1"/>
  <c r="X3811" i="1"/>
  <c r="S3812" i="1"/>
  <c r="X3812" i="1"/>
  <c r="S3813" i="1"/>
  <c r="X3813" i="1"/>
  <c r="S3814" i="1"/>
  <c r="X3814" i="1"/>
  <c r="S3815" i="1"/>
  <c r="X3815" i="1"/>
  <c r="S3816" i="1"/>
  <c r="X3816" i="1"/>
  <c r="S3817" i="1"/>
  <c r="X3817" i="1"/>
  <c r="S3818" i="1"/>
  <c r="X3818" i="1"/>
  <c r="S3819" i="1"/>
  <c r="X3819" i="1"/>
  <c r="S3820" i="1"/>
  <c r="X3820" i="1"/>
  <c r="S3821" i="1"/>
  <c r="X3821" i="1"/>
  <c r="S3822" i="1"/>
  <c r="X3822" i="1"/>
  <c r="S3823" i="1"/>
  <c r="X3823" i="1"/>
  <c r="S3824" i="1"/>
  <c r="X3824" i="1"/>
  <c r="S3825" i="1"/>
  <c r="X3825" i="1"/>
  <c r="S3826" i="1"/>
  <c r="X3826" i="1"/>
  <c r="S3827" i="1"/>
  <c r="X3827" i="1"/>
  <c r="S3828" i="1"/>
  <c r="X3828" i="1"/>
  <c r="S3829" i="1"/>
  <c r="X3829" i="1"/>
  <c r="S3830" i="1"/>
  <c r="X3830" i="1"/>
  <c r="S3831" i="1"/>
  <c r="X3831" i="1"/>
  <c r="S3832" i="1"/>
  <c r="X3832" i="1"/>
  <c r="S3833" i="1"/>
  <c r="X3833" i="1"/>
  <c r="S3834" i="1"/>
  <c r="X3834" i="1"/>
  <c r="S3835" i="1"/>
  <c r="X3835" i="1"/>
  <c r="S3836" i="1"/>
  <c r="X3836" i="1"/>
  <c r="S3837" i="1"/>
  <c r="X3837" i="1"/>
  <c r="S3838" i="1"/>
  <c r="X3838" i="1"/>
  <c r="S3839" i="1"/>
  <c r="X3839" i="1"/>
  <c r="S3840" i="1"/>
  <c r="X3840" i="1"/>
  <c r="S3841" i="1"/>
  <c r="X3841" i="1"/>
  <c r="S3842" i="1"/>
  <c r="X3842" i="1"/>
  <c r="S3843" i="1"/>
  <c r="X3843" i="1"/>
  <c r="S3844" i="1"/>
  <c r="X3844" i="1"/>
  <c r="S3845" i="1"/>
  <c r="X3845" i="1"/>
  <c r="S3846" i="1"/>
  <c r="X3846" i="1"/>
  <c r="S3847" i="1"/>
  <c r="X3847" i="1"/>
  <c r="S3848" i="1"/>
  <c r="X3848" i="1"/>
  <c r="S3849" i="1"/>
  <c r="X3849" i="1"/>
  <c r="S3850" i="1"/>
  <c r="X3850" i="1"/>
  <c r="S3851" i="1"/>
  <c r="X3851" i="1"/>
  <c r="S3852" i="1"/>
  <c r="X3852" i="1"/>
  <c r="S3853" i="1"/>
  <c r="X3853" i="1"/>
  <c r="S3854" i="1"/>
  <c r="X3854" i="1"/>
  <c r="S3855" i="1"/>
  <c r="X3855" i="1"/>
  <c r="S3856" i="1"/>
  <c r="X3856" i="1"/>
  <c r="S3857" i="1"/>
  <c r="X3857" i="1"/>
  <c r="S3858" i="1"/>
  <c r="X3858" i="1"/>
  <c r="S3859" i="1"/>
  <c r="X3859" i="1"/>
  <c r="S3860" i="1"/>
  <c r="X3860" i="1"/>
  <c r="S3861" i="1"/>
  <c r="X3861" i="1"/>
  <c r="S3862" i="1"/>
  <c r="X3862" i="1"/>
  <c r="S3863" i="1"/>
  <c r="X3863" i="1"/>
  <c r="S3864" i="1"/>
  <c r="X3864" i="1"/>
  <c r="S3865" i="1"/>
  <c r="X3865" i="1"/>
  <c r="S3866" i="1"/>
  <c r="X3866" i="1"/>
  <c r="S3867" i="1"/>
  <c r="X3867" i="1"/>
  <c r="S3868" i="1"/>
  <c r="X3868" i="1"/>
  <c r="S3869" i="1"/>
  <c r="X3869" i="1"/>
  <c r="S3870" i="1"/>
  <c r="X3870" i="1"/>
  <c r="S3871" i="1"/>
  <c r="X3871" i="1"/>
  <c r="S3872" i="1"/>
  <c r="X3872" i="1"/>
  <c r="S3873" i="1"/>
  <c r="X3873" i="1"/>
  <c r="S3874" i="1"/>
  <c r="X3874" i="1"/>
  <c r="S3875" i="1"/>
  <c r="X3875" i="1"/>
  <c r="S3876" i="1"/>
  <c r="X3876" i="1"/>
  <c r="S3877" i="1"/>
  <c r="X3877" i="1"/>
  <c r="S3878" i="1"/>
  <c r="X3878" i="1"/>
  <c r="S3879" i="1"/>
  <c r="X3879" i="1"/>
  <c r="S3880" i="1"/>
  <c r="X3880" i="1"/>
  <c r="S3881" i="1"/>
  <c r="X3881" i="1"/>
  <c r="S3882" i="1"/>
  <c r="X3882" i="1"/>
  <c r="S3883" i="1"/>
  <c r="X3883" i="1"/>
  <c r="S3884" i="1"/>
  <c r="X3884" i="1"/>
  <c r="S3885" i="1"/>
  <c r="X3885" i="1"/>
  <c r="S3886" i="1"/>
  <c r="X3886" i="1"/>
  <c r="S3887" i="1"/>
  <c r="X3887" i="1"/>
  <c r="S3888" i="1"/>
  <c r="X3888" i="1"/>
  <c r="S3889" i="1"/>
  <c r="X3889" i="1"/>
  <c r="S3890" i="1"/>
  <c r="X3890" i="1"/>
  <c r="S3891" i="1"/>
  <c r="X3891" i="1"/>
  <c r="S3892" i="1"/>
  <c r="X3892" i="1"/>
  <c r="S3893" i="1"/>
  <c r="X3893" i="1"/>
  <c r="S3894" i="1"/>
  <c r="X3894" i="1"/>
  <c r="S3895" i="1"/>
  <c r="X3895" i="1"/>
  <c r="S3896" i="1"/>
  <c r="X3896" i="1"/>
  <c r="S3897" i="1"/>
  <c r="X3897" i="1"/>
  <c r="S3898" i="1"/>
  <c r="X3898" i="1"/>
  <c r="S3899" i="1"/>
  <c r="X3899" i="1"/>
  <c r="S3900" i="1"/>
  <c r="X3900" i="1"/>
  <c r="S3901" i="1"/>
  <c r="X3901" i="1"/>
  <c r="S3902" i="1"/>
  <c r="X3902" i="1"/>
  <c r="S3903" i="1"/>
  <c r="X3903" i="1"/>
  <c r="S3904" i="1"/>
  <c r="X3904" i="1"/>
  <c r="S3905" i="1"/>
  <c r="X3905" i="1"/>
  <c r="S3906" i="1"/>
  <c r="X3906" i="1"/>
  <c r="S3907" i="1"/>
  <c r="X3907" i="1"/>
  <c r="S3908" i="1"/>
  <c r="X3908" i="1"/>
  <c r="S3909" i="1"/>
  <c r="X3909" i="1"/>
  <c r="S3910" i="1"/>
  <c r="X3910" i="1"/>
  <c r="S3911" i="1"/>
  <c r="X3911" i="1"/>
  <c r="S3912" i="1"/>
  <c r="X3912" i="1"/>
  <c r="S3913" i="1"/>
  <c r="X3913" i="1"/>
  <c r="S3914" i="1"/>
  <c r="X3914" i="1"/>
  <c r="S3915" i="1"/>
  <c r="X3915" i="1"/>
  <c r="S3916" i="1"/>
  <c r="X3916" i="1"/>
  <c r="S3917" i="1"/>
  <c r="X3917" i="1"/>
  <c r="S3918" i="1"/>
  <c r="X3918" i="1"/>
  <c r="S3919" i="1"/>
  <c r="X3919" i="1"/>
  <c r="S3920" i="1"/>
  <c r="X3920" i="1"/>
  <c r="S3921" i="1"/>
  <c r="X3921" i="1"/>
  <c r="S3922" i="1"/>
  <c r="X3922" i="1"/>
  <c r="S3923" i="1"/>
  <c r="X3923" i="1"/>
  <c r="S3924" i="1"/>
  <c r="X3924" i="1"/>
  <c r="S3925" i="1"/>
  <c r="X3925" i="1"/>
  <c r="S3926" i="1"/>
  <c r="X3926" i="1"/>
  <c r="S3927" i="1"/>
  <c r="X3927" i="1"/>
  <c r="S3928" i="1"/>
  <c r="X3928" i="1"/>
  <c r="S3929" i="1"/>
  <c r="X3929" i="1"/>
  <c r="S3930" i="1"/>
  <c r="X3930" i="1"/>
  <c r="S3931" i="1"/>
  <c r="X3931" i="1"/>
  <c r="S3932" i="1"/>
  <c r="X3932" i="1"/>
  <c r="S3933" i="1"/>
  <c r="X3933" i="1"/>
  <c r="S3934" i="1"/>
  <c r="X3934" i="1"/>
  <c r="S3935" i="1"/>
  <c r="X3935" i="1"/>
  <c r="S3936" i="1"/>
  <c r="X3936" i="1"/>
  <c r="S3937" i="1"/>
  <c r="X3937" i="1"/>
  <c r="S3938" i="1"/>
  <c r="X3938" i="1"/>
  <c r="S3939" i="1"/>
  <c r="X3939" i="1"/>
  <c r="S3940" i="1"/>
  <c r="X3940" i="1"/>
  <c r="S3941" i="1"/>
  <c r="X3941" i="1"/>
  <c r="S3942" i="1"/>
  <c r="X3942" i="1"/>
  <c r="S3943" i="1"/>
  <c r="X3943" i="1"/>
  <c r="S3944" i="1"/>
  <c r="X3944" i="1"/>
  <c r="S3945" i="1"/>
  <c r="X3945" i="1"/>
  <c r="S3946" i="1"/>
  <c r="X3946" i="1"/>
  <c r="S3947" i="1"/>
  <c r="X3947" i="1"/>
  <c r="S3948" i="1"/>
  <c r="X3948" i="1"/>
  <c r="S3949" i="1"/>
  <c r="X3949" i="1"/>
  <c r="S3950" i="1"/>
  <c r="X3950" i="1"/>
  <c r="S3951" i="1"/>
  <c r="X3951" i="1"/>
  <c r="S3952" i="1"/>
  <c r="X3952" i="1"/>
  <c r="S3953" i="1"/>
  <c r="X3953" i="1"/>
  <c r="S3954" i="1"/>
  <c r="X3954" i="1"/>
  <c r="S3955" i="1"/>
  <c r="X3955" i="1"/>
  <c r="S3956" i="1"/>
  <c r="X3956" i="1"/>
  <c r="S3957" i="1"/>
  <c r="X3957" i="1"/>
  <c r="S3958" i="1"/>
  <c r="X3958" i="1"/>
  <c r="S3959" i="1"/>
  <c r="X3959" i="1"/>
  <c r="S3960" i="1"/>
  <c r="X3960" i="1"/>
  <c r="S3961" i="1"/>
  <c r="X3961" i="1"/>
  <c r="S3962" i="1"/>
  <c r="X3962" i="1"/>
  <c r="S1568" i="1"/>
  <c r="X1568" i="1"/>
  <c r="S1569" i="1"/>
  <c r="X1569" i="1"/>
  <c r="S1570" i="1"/>
  <c r="X1570" i="1"/>
  <c r="S1571" i="1"/>
  <c r="X1571" i="1"/>
  <c r="S1572" i="1"/>
  <c r="X1572" i="1"/>
  <c r="S1573" i="1"/>
  <c r="X1573" i="1"/>
  <c r="S1574" i="1"/>
  <c r="X1574" i="1"/>
  <c r="S1575" i="1"/>
  <c r="X1575" i="1"/>
  <c r="S1576" i="1"/>
  <c r="X1576" i="1"/>
  <c r="S1577" i="1"/>
  <c r="X1577" i="1"/>
  <c r="S1578" i="1"/>
  <c r="X1578" i="1"/>
  <c r="S1579" i="1"/>
  <c r="X1579" i="1"/>
  <c r="S1580" i="1"/>
  <c r="X1580" i="1"/>
  <c r="S1581" i="1"/>
  <c r="X1581" i="1"/>
  <c r="S1582" i="1"/>
  <c r="X1582" i="1"/>
  <c r="S1583" i="1"/>
  <c r="X1583" i="1"/>
  <c r="S1584" i="1"/>
  <c r="X1584" i="1"/>
  <c r="S1585" i="1"/>
  <c r="X1585" i="1"/>
  <c r="S1586" i="1"/>
  <c r="X1586" i="1"/>
  <c r="S1587" i="1"/>
  <c r="X1587" i="1"/>
  <c r="S3963" i="1"/>
  <c r="X3963" i="1"/>
  <c r="S3964" i="1"/>
  <c r="X3964" i="1"/>
  <c r="S3965" i="1"/>
  <c r="X3965" i="1"/>
  <c r="S3966" i="1"/>
  <c r="X3966" i="1"/>
  <c r="S3967" i="1"/>
  <c r="X3967" i="1"/>
  <c r="S3968" i="1"/>
  <c r="X3968" i="1"/>
  <c r="S3969" i="1"/>
  <c r="X3969" i="1"/>
  <c r="S3970" i="1"/>
  <c r="X3970" i="1"/>
  <c r="S3971" i="1"/>
  <c r="X3971" i="1"/>
  <c r="S3972" i="1"/>
  <c r="X3972" i="1"/>
  <c r="S3973" i="1"/>
  <c r="X3973" i="1"/>
  <c r="S3974" i="1"/>
  <c r="X3974" i="1"/>
  <c r="S3975" i="1"/>
  <c r="X3975" i="1"/>
  <c r="S3976" i="1"/>
  <c r="X3976" i="1"/>
  <c r="S3977" i="1"/>
  <c r="X3977" i="1"/>
  <c r="S3978" i="1"/>
  <c r="X3978" i="1"/>
  <c r="S3979" i="1"/>
  <c r="X3979" i="1"/>
  <c r="S3980" i="1"/>
  <c r="X3980" i="1"/>
  <c r="S3981" i="1"/>
  <c r="X3981" i="1"/>
  <c r="S3982" i="1"/>
  <c r="X3982" i="1"/>
  <c r="S3983" i="1"/>
  <c r="X3983" i="1"/>
  <c r="S3984" i="1"/>
  <c r="X3984" i="1"/>
  <c r="S3985" i="1"/>
  <c r="X3985" i="1"/>
  <c r="S3986" i="1"/>
  <c r="X3986" i="1"/>
  <c r="S3987" i="1"/>
  <c r="X3987" i="1"/>
  <c r="S3988" i="1"/>
  <c r="X3988" i="1"/>
  <c r="S3989" i="1"/>
  <c r="X3989" i="1"/>
  <c r="S3990" i="1"/>
  <c r="X3990" i="1"/>
  <c r="S3991" i="1"/>
  <c r="X3991" i="1"/>
  <c r="S3992" i="1"/>
  <c r="X3992" i="1"/>
  <c r="S3993" i="1"/>
  <c r="X3993" i="1"/>
  <c r="S3994" i="1"/>
  <c r="X3994" i="1"/>
  <c r="S3995" i="1"/>
  <c r="X3995" i="1"/>
  <c r="S3996" i="1"/>
  <c r="X3996" i="1"/>
  <c r="S3997" i="1"/>
  <c r="X3997" i="1"/>
  <c r="S3998" i="1"/>
  <c r="X3998" i="1"/>
  <c r="S3999" i="1"/>
  <c r="X3999" i="1"/>
  <c r="S4000" i="1"/>
  <c r="X4000" i="1"/>
  <c r="S4001" i="1"/>
  <c r="X4001" i="1"/>
  <c r="S4002" i="1"/>
  <c r="X4002" i="1"/>
  <c r="S4003" i="1"/>
  <c r="X4003" i="1"/>
  <c r="S4004" i="1"/>
  <c r="X4004" i="1"/>
  <c r="S4005" i="1"/>
  <c r="X4005" i="1"/>
  <c r="S4006" i="1"/>
  <c r="X4006" i="1"/>
  <c r="S4007" i="1"/>
  <c r="X4007" i="1"/>
  <c r="S4008" i="1"/>
  <c r="X4008" i="1"/>
  <c r="S4009" i="1"/>
  <c r="X4009" i="1"/>
  <c r="S4010" i="1"/>
  <c r="X4010" i="1"/>
  <c r="S4011" i="1"/>
  <c r="X4011" i="1"/>
  <c r="S4012" i="1"/>
  <c r="X4012" i="1"/>
  <c r="S4013" i="1"/>
  <c r="X4013" i="1"/>
  <c r="S4014" i="1"/>
  <c r="X4014" i="1"/>
  <c r="S4015" i="1"/>
  <c r="X4015" i="1"/>
  <c r="S4016" i="1"/>
  <c r="X4016" i="1"/>
  <c r="S4017" i="1"/>
  <c r="X4017" i="1"/>
  <c r="S4018" i="1"/>
  <c r="X4018" i="1"/>
  <c r="S4019" i="1"/>
  <c r="X4019" i="1"/>
  <c r="S4020" i="1"/>
  <c r="X4020" i="1"/>
  <c r="S4021" i="1"/>
  <c r="X4021" i="1"/>
  <c r="S4022" i="1"/>
  <c r="X4022" i="1"/>
  <c r="S4023" i="1"/>
  <c r="X4023" i="1"/>
  <c r="S4024" i="1"/>
  <c r="X4024" i="1"/>
  <c r="S4025" i="1"/>
  <c r="X4025" i="1"/>
  <c r="S4026" i="1"/>
  <c r="X4026" i="1"/>
  <c r="S4027" i="1"/>
  <c r="X4027" i="1"/>
  <c r="S4028" i="1"/>
  <c r="X4028" i="1"/>
  <c r="S4029" i="1"/>
  <c r="X4029" i="1"/>
  <c r="S4030" i="1"/>
  <c r="X4030" i="1"/>
  <c r="S4031" i="1"/>
  <c r="X4031" i="1"/>
  <c r="S4032" i="1"/>
  <c r="X4032" i="1"/>
  <c r="S4033" i="1"/>
  <c r="X4033" i="1"/>
  <c r="S4034" i="1"/>
  <c r="X4034" i="1"/>
  <c r="S4035" i="1"/>
  <c r="X4035" i="1"/>
  <c r="S4036" i="1"/>
  <c r="X4036" i="1"/>
  <c r="S4037" i="1"/>
  <c r="X4037" i="1"/>
  <c r="S4038" i="1"/>
  <c r="X4038" i="1"/>
  <c r="S4039" i="1"/>
  <c r="X4039" i="1"/>
  <c r="S4040" i="1"/>
  <c r="X4040" i="1"/>
  <c r="S4041" i="1"/>
  <c r="X4041" i="1"/>
  <c r="S4042" i="1"/>
  <c r="X4042" i="1"/>
  <c r="S1588" i="1"/>
  <c r="X1588" i="1"/>
  <c r="S1589" i="1"/>
  <c r="X1589" i="1"/>
  <c r="S1590" i="1"/>
  <c r="X1590" i="1"/>
  <c r="S1591" i="1"/>
  <c r="X1591" i="1"/>
  <c r="S1592" i="1"/>
  <c r="X1592" i="1"/>
  <c r="S1593" i="1"/>
  <c r="X1593" i="1"/>
  <c r="S1594" i="1"/>
  <c r="X1594" i="1"/>
  <c r="S1595" i="1"/>
  <c r="X1595" i="1"/>
  <c r="S1596" i="1"/>
  <c r="X1596" i="1"/>
  <c r="S1597" i="1"/>
  <c r="X1597" i="1"/>
  <c r="S1598" i="1"/>
  <c r="X1598" i="1"/>
  <c r="S1599" i="1"/>
  <c r="X1599" i="1"/>
  <c r="S1600" i="1"/>
  <c r="X1600" i="1"/>
  <c r="S1601" i="1"/>
  <c r="X1601" i="1"/>
  <c r="S1602" i="1"/>
  <c r="X1602" i="1"/>
  <c r="S1603" i="1"/>
  <c r="X1603" i="1"/>
  <c r="S1604" i="1"/>
  <c r="X1604" i="1"/>
  <c r="S1605" i="1"/>
  <c r="X1605" i="1"/>
  <c r="S1606" i="1"/>
  <c r="X1606" i="1"/>
  <c r="S1607" i="1"/>
  <c r="X1607" i="1"/>
  <c r="S4043" i="1"/>
  <c r="X4043" i="1"/>
  <c r="S4044" i="1"/>
  <c r="X4044" i="1"/>
  <c r="S4045" i="1"/>
  <c r="X4045" i="1"/>
  <c r="S4046" i="1"/>
  <c r="X4046" i="1"/>
  <c r="S4047" i="1"/>
  <c r="X4047" i="1"/>
  <c r="S4048" i="1"/>
  <c r="X4048" i="1"/>
  <c r="S4049" i="1"/>
  <c r="X4049" i="1"/>
  <c r="S4050" i="1"/>
  <c r="X4050" i="1"/>
  <c r="S4051" i="1"/>
  <c r="X4051" i="1"/>
  <c r="S4052" i="1"/>
  <c r="X4052" i="1"/>
  <c r="S4053" i="1"/>
  <c r="X4053" i="1"/>
  <c r="S4054" i="1"/>
  <c r="X4054" i="1"/>
  <c r="S4055" i="1"/>
  <c r="X4055" i="1"/>
  <c r="S4056" i="1"/>
  <c r="X4056" i="1"/>
  <c r="S4057" i="1"/>
  <c r="X4057" i="1"/>
  <c r="S4058" i="1"/>
  <c r="X4058" i="1"/>
  <c r="S4059" i="1"/>
  <c r="X4059" i="1"/>
  <c r="S4060" i="1"/>
  <c r="X4060" i="1"/>
  <c r="S4061" i="1"/>
  <c r="X4061" i="1"/>
  <c r="S4062" i="1"/>
  <c r="X4062" i="1"/>
  <c r="S4063" i="1"/>
  <c r="X4063" i="1"/>
  <c r="S4064" i="1"/>
  <c r="X4064" i="1"/>
  <c r="S4065" i="1"/>
  <c r="X4065" i="1"/>
  <c r="S4066" i="1"/>
  <c r="X4066" i="1"/>
  <c r="S4067" i="1"/>
  <c r="X4067" i="1"/>
  <c r="S4068" i="1"/>
  <c r="X4068" i="1"/>
  <c r="S4069" i="1"/>
  <c r="X4069" i="1"/>
  <c r="S4070" i="1"/>
  <c r="X4070" i="1"/>
  <c r="S4071" i="1"/>
  <c r="X4071" i="1"/>
  <c r="S4072" i="1"/>
  <c r="X4072" i="1"/>
  <c r="S4073" i="1"/>
  <c r="X4073" i="1"/>
  <c r="S4074" i="1"/>
  <c r="X4074" i="1"/>
  <c r="S4075" i="1"/>
  <c r="X4075" i="1"/>
  <c r="S4076" i="1"/>
  <c r="X4076" i="1"/>
  <c r="S4077" i="1"/>
  <c r="X4077" i="1"/>
  <c r="S4078" i="1"/>
  <c r="X4078" i="1"/>
  <c r="S4079" i="1"/>
  <c r="X4079" i="1"/>
  <c r="S4080" i="1"/>
  <c r="X4080" i="1"/>
  <c r="S4081" i="1"/>
  <c r="X4081" i="1"/>
  <c r="S4082" i="1"/>
  <c r="X4082" i="1"/>
  <c r="S1608" i="1"/>
  <c r="X1608" i="1"/>
  <c r="S1609" i="1"/>
  <c r="X1609" i="1"/>
  <c r="S1610" i="1"/>
  <c r="X1610" i="1"/>
  <c r="S1611" i="1"/>
  <c r="X1611" i="1"/>
  <c r="S1612" i="1"/>
  <c r="X1612" i="1"/>
  <c r="S1613" i="1"/>
  <c r="X1613" i="1"/>
  <c r="S1614" i="1"/>
  <c r="X1614" i="1"/>
  <c r="S1615" i="1"/>
  <c r="X1615" i="1"/>
  <c r="S1616" i="1"/>
  <c r="X1616" i="1"/>
  <c r="S1617" i="1"/>
  <c r="X1617" i="1"/>
  <c r="S1618" i="1"/>
  <c r="X1618" i="1"/>
  <c r="S1619" i="1"/>
  <c r="X1619" i="1"/>
  <c r="S1620" i="1"/>
  <c r="X1620" i="1"/>
  <c r="S1621" i="1"/>
  <c r="X1621" i="1"/>
  <c r="S1622" i="1"/>
  <c r="X1622" i="1"/>
  <c r="S1623" i="1"/>
  <c r="X1623" i="1"/>
  <c r="S1624" i="1"/>
  <c r="X1624" i="1"/>
  <c r="S1625" i="1"/>
  <c r="X1625" i="1"/>
  <c r="S1626" i="1"/>
  <c r="X1626" i="1"/>
  <c r="S1627" i="1"/>
  <c r="X1627" i="1"/>
  <c r="S4083" i="1"/>
  <c r="X4083" i="1"/>
  <c r="S4084" i="1"/>
  <c r="X4084" i="1"/>
  <c r="S4085" i="1"/>
  <c r="X4085" i="1"/>
  <c r="S4086" i="1"/>
  <c r="X4086" i="1"/>
  <c r="S4087" i="1"/>
  <c r="X4087" i="1"/>
  <c r="S4088" i="1"/>
  <c r="X4088" i="1"/>
  <c r="S4089" i="1"/>
  <c r="X4089" i="1"/>
  <c r="S4090" i="1"/>
  <c r="X4090" i="1"/>
  <c r="S4091" i="1"/>
  <c r="X4091" i="1"/>
  <c r="S4092" i="1"/>
  <c r="X4092" i="1"/>
  <c r="S4093" i="1"/>
  <c r="X4093" i="1"/>
  <c r="S4094" i="1"/>
  <c r="X4094" i="1"/>
  <c r="S4095" i="1"/>
  <c r="X4095" i="1"/>
  <c r="S4096" i="1"/>
  <c r="X4096" i="1"/>
  <c r="S4097" i="1"/>
  <c r="X4097" i="1"/>
  <c r="S4098" i="1"/>
  <c r="X4098" i="1"/>
  <c r="S4099" i="1"/>
  <c r="X4099" i="1"/>
  <c r="S4100" i="1"/>
  <c r="X4100" i="1"/>
  <c r="S4101" i="1"/>
  <c r="X4101" i="1"/>
  <c r="S4102" i="1"/>
  <c r="X4102" i="1"/>
  <c r="S4103" i="1"/>
  <c r="X4103" i="1"/>
  <c r="S4104" i="1"/>
  <c r="X4104" i="1"/>
  <c r="S4105" i="1"/>
  <c r="X4105" i="1"/>
  <c r="S4106" i="1"/>
  <c r="X4106" i="1"/>
  <c r="S4107" i="1"/>
  <c r="X4107" i="1"/>
  <c r="S4108" i="1"/>
  <c r="X4108" i="1"/>
  <c r="S4109" i="1"/>
  <c r="X4109" i="1"/>
  <c r="S4110" i="1"/>
  <c r="X4110" i="1"/>
  <c r="S4111" i="1"/>
  <c r="X4111" i="1"/>
  <c r="S4112" i="1"/>
  <c r="X4112" i="1"/>
  <c r="S4113" i="1"/>
  <c r="X4113" i="1"/>
  <c r="S4114" i="1"/>
  <c r="X4114" i="1"/>
  <c r="S4115" i="1"/>
  <c r="X4115" i="1"/>
  <c r="S1628" i="1"/>
  <c r="X1628" i="1"/>
  <c r="S1629" i="1"/>
  <c r="X1629" i="1"/>
  <c r="S1630" i="1"/>
  <c r="X1630" i="1"/>
  <c r="S1631" i="1"/>
  <c r="X1631" i="1"/>
  <c r="S1632" i="1"/>
  <c r="X1632" i="1"/>
  <c r="S1633" i="1"/>
  <c r="X1633" i="1"/>
  <c r="S1634" i="1"/>
  <c r="X1634" i="1"/>
  <c r="S1635" i="1"/>
  <c r="X1635" i="1"/>
  <c r="S1636" i="1"/>
  <c r="X1636" i="1"/>
  <c r="S1637" i="1"/>
  <c r="X1637" i="1"/>
  <c r="S1638" i="1"/>
  <c r="X1638" i="1"/>
  <c r="S1639" i="1"/>
  <c r="X1639" i="1"/>
  <c r="S1640" i="1"/>
  <c r="X1640" i="1"/>
  <c r="S1641" i="1"/>
  <c r="X1641" i="1"/>
  <c r="S1642" i="1"/>
  <c r="X1642" i="1"/>
  <c r="S1643" i="1"/>
  <c r="X1643" i="1"/>
  <c r="S1644" i="1"/>
  <c r="X1644" i="1"/>
  <c r="S1645" i="1"/>
  <c r="X1645" i="1"/>
  <c r="S1646" i="1"/>
  <c r="X1646" i="1"/>
  <c r="S1647" i="1"/>
  <c r="X1647" i="1"/>
  <c r="S1648" i="1"/>
  <c r="X1648" i="1"/>
  <c r="S1649" i="1"/>
  <c r="X1649" i="1"/>
  <c r="S1650" i="1"/>
  <c r="X1650" i="1"/>
  <c r="S1651" i="1"/>
  <c r="X1651" i="1"/>
  <c r="S1652" i="1"/>
  <c r="X1652" i="1"/>
  <c r="S1653" i="1"/>
  <c r="X1653" i="1"/>
  <c r="S1654" i="1"/>
  <c r="X1654" i="1"/>
  <c r="S331" i="1"/>
  <c r="X331" i="1"/>
  <c r="S332" i="1"/>
  <c r="X332" i="1"/>
  <c r="S333" i="1"/>
  <c r="X333" i="1"/>
  <c r="S334" i="1"/>
  <c r="X334" i="1"/>
  <c r="S335" i="1"/>
  <c r="X335" i="1"/>
  <c r="S336" i="1"/>
  <c r="X336" i="1"/>
  <c r="S337" i="1"/>
  <c r="X337" i="1"/>
  <c r="S338" i="1"/>
  <c r="X338" i="1"/>
  <c r="S339" i="1"/>
  <c r="X339" i="1"/>
  <c r="S340" i="1"/>
  <c r="X340" i="1"/>
  <c r="S341" i="1"/>
  <c r="X341" i="1"/>
  <c r="S342" i="1"/>
  <c r="X342" i="1"/>
  <c r="S343" i="1"/>
  <c r="X343" i="1"/>
  <c r="S344" i="1"/>
  <c r="X344" i="1"/>
  <c r="S345" i="1"/>
  <c r="X345" i="1"/>
  <c r="S346" i="1"/>
  <c r="X346" i="1"/>
  <c r="S347" i="1"/>
  <c r="X347" i="1"/>
  <c r="S348" i="1"/>
  <c r="X348" i="1"/>
  <c r="S349" i="1"/>
  <c r="X349" i="1"/>
  <c r="S350" i="1"/>
  <c r="X350" i="1"/>
  <c r="S1655" i="1"/>
  <c r="X1655" i="1"/>
  <c r="S1656" i="1"/>
  <c r="X1656" i="1"/>
  <c r="S1657" i="1"/>
  <c r="X1657" i="1"/>
  <c r="S1658" i="1"/>
  <c r="X1658" i="1"/>
  <c r="S1659" i="1"/>
  <c r="X1659" i="1"/>
  <c r="S1660" i="1"/>
  <c r="X1660" i="1"/>
  <c r="S1661" i="1"/>
  <c r="X1661" i="1"/>
  <c r="S1662" i="1"/>
  <c r="X1662" i="1"/>
  <c r="S1663" i="1"/>
  <c r="X1663" i="1"/>
  <c r="S1664" i="1"/>
  <c r="X1664" i="1"/>
  <c r="S1665" i="1"/>
  <c r="X1665" i="1"/>
  <c r="S1666" i="1"/>
  <c r="X1666" i="1"/>
  <c r="S1667" i="1"/>
  <c r="X1667" i="1"/>
  <c r="S1668" i="1"/>
  <c r="X1668" i="1"/>
  <c r="S1669" i="1"/>
  <c r="X1669" i="1"/>
  <c r="S1670" i="1"/>
  <c r="X1670" i="1"/>
  <c r="S1671" i="1"/>
  <c r="X1671" i="1"/>
  <c r="S1672" i="1"/>
  <c r="X1672" i="1"/>
  <c r="S1673" i="1"/>
  <c r="X1673" i="1"/>
  <c r="S1674" i="1"/>
  <c r="X1674" i="1"/>
  <c r="S1675" i="1"/>
  <c r="X1675" i="1"/>
  <c r="S1676" i="1"/>
  <c r="X1676" i="1"/>
  <c r="S1677" i="1"/>
  <c r="X1677" i="1"/>
  <c r="S1678" i="1"/>
  <c r="X1678" i="1"/>
  <c r="S1679" i="1"/>
  <c r="X1679" i="1"/>
  <c r="S1680" i="1"/>
  <c r="X1680" i="1"/>
  <c r="S1681" i="1"/>
  <c r="X1681" i="1"/>
  <c r="S1682" i="1"/>
  <c r="X1682" i="1"/>
  <c r="S1683" i="1"/>
  <c r="X1683" i="1"/>
  <c r="S1684" i="1"/>
  <c r="X1684" i="1"/>
  <c r="S1685" i="1"/>
  <c r="X1685" i="1"/>
  <c r="S1686" i="1"/>
  <c r="X1686" i="1"/>
  <c r="S1687" i="1"/>
  <c r="X1687" i="1"/>
  <c r="S1688" i="1"/>
  <c r="X1688" i="1"/>
  <c r="S1689" i="1"/>
  <c r="X1689" i="1"/>
  <c r="S1690" i="1"/>
  <c r="X1690" i="1"/>
  <c r="S1691" i="1"/>
  <c r="X1691" i="1"/>
  <c r="S1692" i="1"/>
  <c r="X1692" i="1"/>
  <c r="S1693" i="1"/>
  <c r="X1693" i="1"/>
  <c r="S1694" i="1"/>
  <c r="X1694" i="1"/>
  <c r="S1695" i="1"/>
  <c r="X1695" i="1"/>
  <c r="S1696" i="1"/>
  <c r="X1696" i="1"/>
  <c r="S1697" i="1"/>
  <c r="X1697" i="1"/>
  <c r="S1698" i="1"/>
  <c r="X1698" i="1"/>
  <c r="S1699" i="1"/>
  <c r="X1699" i="1"/>
  <c r="S1700" i="1"/>
  <c r="X1700" i="1"/>
  <c r="S1701" i="1"/>
  <c r="X1701" i="1"/>
  <c r="S1702" i="1"/>
  <c r="X1702" i="1"/>
  <c r="S1703" i="1"/>
  <c r="X1703" i="1"/>
  <c r="S1704" i="1"/>
  <c r="X1704" i="1"/>
  <c r="S1705" i="1"/>
  <c r="X1705" i="1"/>
  <c r="S1706" i="1"/>
  <c r="X1706" i="1"/>
  <c r="S1707" i="1"/>
  <c r="X1707" i="1"/>
  <c r="S1708" i="1"/>
  <c r="X1708" i="1"/>
  <c r="S1709" i="1"/>
  <c r="X1709" i="1"/>
  <c r="S1710" i="1"/>
  <c r="X1710" i="1"/>
  <c r="S1711" i="1"/>
  <c r="X1711" i="1"/>
  <c r="S1712" i="1"/>
  <c r="X1712" i="1"/>
  <c r="S1713" i="1"/>
  <c r="X1713" i="1"/>
  <c r="S1714" i="1"/>
  <c r="X1714" i="1"/>
  <c r="S1715" i="1"/>
  <c r="X1715" i="1"/>
  <c r="S1716" i="1"/>
  <c r="X1716" i="1"/>
  <c r="S1717" i="1"/>
  <c r="X1717" i="1"/>
  <c r="S1718" i="1"/>
  <c r="X1718" i="1"/>
  <c r="S1719" i="1"/>
  <c r="X1719" i="1"/>
  <c r="S1720" i="1"/>
  <c r="X1720" i="1"/>
  <c r="S1721" i="1"/>
  <c r="X1721" i="1"/>
  <c r="S1722" i="1"/>
  <c r="X1722" i="1"/>
  <c r="S1723" i="1"/>
  <c r="X1723" i="1"/>
  <c r="S1724" i="1"/>
  <c r="X1724" i="1"/>
  <c r="S1725" i="1"/>
  <c r="X1725" i="1"/>
  <c r="S1726" i="1"/>
  <c r="X1726" i="1"/>
  <c r="S1727" i="1"/>
  <c r="X1727" i="1"/>
  <c r="S1728" i="1"/>
  <c r="X1728" i="1"/>
  <c r="S1729" i="1"/>
  <c r="X1729" i="1"/>
  <c r="S1730" i="1"/>
  <c r="X1730" i="1"/>
  <c r="S1731" i="1"/>
  <c r="X1731" i="1"/>
  <c r="S1732" i="1"/>
  <c r="X1732" i="1"/>
  <c r="S1733" i="1"/>
  <c r="X1733" i="1"/>
  <c r="S1734" i="1"/>
  <c r="X1734" i="1"/>
  <c r="S1735" i="1"/>
  <c r="X1735" i="1"/>
  <c r="S1736" i="1"/>
  <c r="X1736" i="1"/>
  <c r="S1737" i="1"/>
  <c r="X1737" i="1"/>
  <c r="S1738" i="1"/>
  <c r="X1738" i="1"/>
  <c r="S1739" i="1"/>
  <c r="X1739" i="1"/>
  <c r="S1740" i="1"/>
  <c r="X1740" i="1"/>
  <c r="S1741" i="1"/>
  <c r="X1741" i="1"/>
  <c r="S1742" i="1"/>
  <c r="X1742" i="1"/>
  <c r="S1743" i="1"/>
  <c r="X1743" i="1"/>
  <c r="S1744" i="1"/>
  <c r="X1744" i="1"/>
  <c r="S1745" i="1"/>
  <c r="X1745" i="1"/>
  <c r="S1746" i="1"/>
  <c r="X1746" i="1"/>
  <c r="S1747" i="1"/>
  <c r="X1747" i="1"/>
  <c r="S1748" i="1"/>
  <c r="X1748" i="1"/>
  <c r="S1749" i="1"/>
  <c r="X1749" i="1"/>
  <c r="S1750" i="1"/>
  <c r="X1750" i="1"/>
  <c r="S1751" i="1"/>
  <c r="X1751" i="1"/>
  <c r="S1752" i="1"/>
  <c r="X1752" i="1"/>
  <c r="S1753" i="1"/>
  <c r="X1753" i="1"/>
  <c r="S1754" i="1"/>
  <c r="X1754" i="1"/>
  <c r="S1755" i="1"/>
  <c r="X1755" i="1"/>
  <c r="S1756" i="1"/>
  <c r="X1756" i="1"/>
  <c r="S1757" i="1"/>
  <c r="X1757" i="1"/>
  <c r="S1758" i="1"/>
  <c r="X1758" i="1"/>
  <c r="S1759" i="1"/>
  <c r="X1759" i="1"/>
  <c r="S1760" i="1"/>
  <c r="X1760" i="1"/>
  <c r="S1761" i="1"/>
  <c r="X1761" i="1"/>
  <c r="S1762" i="1"/>
  <c r="X1762" i="1"/>
  <c r="S1763" i="1"/>
  <c r="X1763" i="1"/>
  <c r="S1764" i="1"/>
  <c r="X1764" i="1"/>
  <c r="S1765" i="1"/>
  <c r="X1765" i="1"/>
  <c r="S1766" i="1"/>
  <c r="X1766" i="1"/>
  <c r="S1767" i="1"/>
  <c r="X1767" i="1"/>
  <c r="S1768" i="1"/>
  <c r="X1768" i="1"/>
  <c r="S1769" i="1"/>
  <c r="X1769" i="1"/>
  <c r="S1770" i="1"/>
  <c r="X1770" i="1"/>
  <c r="S1771" i="1"/>
  <c r="X1771" i="1"/>
  <c r="S1772" i="1"/>
  <c r="X1772" i="1"/>
  <c r="S1773" i="1"/>
  <c r="X1773" i="1"/>
  <c r="S1774" i="1"/>
  <c r="X1774" i="1"/>
  <c r="S1775" i="1"/>
  <c r="X1775" i="1"/>
  <c r="S1776" i="1"/>
  <c r="X1776" i="1"/>
  <c r="S1777" i="1"/>
  <c r="X1777" i="1"/>
  <c r="S1778" i="1"/>
  <c r="X1778" i="1"/>
  <c r="S1779" i="1"/>
  <c r="X1779" i="1"/>
  <c r="S1780" i="1"/>
  <c r="X1780" i="1"/>
  <c r="S1781" i="1"/>
  <c r="X1781" i="1"/>
  <c r="S1782" i="1"/>
  <c r="X1782" i="1"/>
  <c r="S1783" i="1"/>
  <c r="X1783" i="1"/>
  <c r="S1784" i="1"/>
  <c r="X1784" i="1"/>
  <c r="S1785" i="1"/>
  <c r="X1785" i="1"/>
  <c r="S1786" i="1"/>
  <c r="X1786" i="1"/>
  <c r="S1787" i="1"/>
  <c r="X1787" i="1"/>
  <c r="S1788" i="1"/>
  <c r="X1788" i="1"/>
  <c r="S1789" i="1"/>
  <c r="X1789" i="1"/>
  <c r="S1790" i="1"/>
  <c r="X1790" i="1"/>
  <c r="S1791" i="1"/>
  <c r="X1791" i="1"/>
  <c r="S1792" i="1"/>
  <c r="X1792" i="1"/>
  <c r="S1793" i="1"/>
  <c r="X1793" i="1"/>
  <c r="S1794" i="1"/>
  <c r="X1794" i="1"/>
  <c r="S1795" i="1"/>
  <c r="X1795" i="1"/>
  <c r="S1796" i="1"/>
  <c r="X1796" i="1"/>
  <c r="S1797" i="1"/>
  <c r="X1797" i="1"/>
  <c r="S1798" i="1"/>
  <c r="X1798" i="1"/>
  <c r="S1799" i="1"/>
  <c r="X1799" i="1"/>
  <c r="S1800" i="1"/>
  <c r="X1800" i="1"/>
  <c r="S1801" i="1"/>
  <c r="X1801" i="1"/>
  <c r="S1802" i="1"/>
  <c r="X1802" i="1"/>
  <c r="S1803" i="1"/>
  <c r="X1803" i="1"/>
  <c r="S1804" i="1"/>
  <c r="X1804" i="1"/>
  <c r="S1805" i="1"/>
  <c r="X1805" i="1"/>
  <c r="S1806" i="1"/>
  <c r="X1806" i="1"/>
  <c r="S1807" i="1"/>
  <c r="X1807" i="1"/>
  <c r="S1808" i="1"/>
  <c r="X1808" i="1"/>
  <c r="S1809" i="1"/>
  <c r="X1809" i="1"/>
  <c r="S1810" i="1"/>
  <c r="X1810" i="1"/>
  <c r="S1811" i="1"/>
  <c r="X1811" i="1"/>
  <c r="S1812" i="1"/>
  <c r="X1812" i="1"/>
  <c r="S1813" i="1"/>
  <c r="X1813" i="1"/>
  <c r="S1814" i="1"/>
  <c r="X1814" i="1"/>
  <c r="S1815" i="1"/>
  <c r="X1815" i="1"/>
  <c r="S1816" i="1"/>
  <c r="X1816" i="1"/>
  <c r="S1817" i="1"/>
  <c r="X1817" i="1"/>
  <c r="S1818" i="1"/>
  <c r="X1818" i="1"/>
  <c r="S1819" i="1"/>
  <c r="X1819" i="1"/>
  <c r="S1820" i="1"/>
  <c r="X1820" i="1"/>
  <c r="S1821" i="1"/>
  <c r="X1821" i="1"/>
  <c r="S1822" i="1"/>
  <c r="X1822" i="1"/>
  <c r="S1823" i="1"/>
  <c r="X1823" i="1"/>
  <c r="S1824" i="1"/>
  <c r="X1824" i="1"/>
  <c r="S1825" i="1"/>
  <c r="X1825" i="1"/>
  <c r="S1826" i="1"/>
  <c r="X1826" i="1"/>
  <c r="S1827" i="1"/>
  <c r="X1827" i="1"/>
  <c r="S1828" i="1"/>
  <c r="X1828" i="1"/>
  <c r="S1829" i="1"/>
  <c r="X1829" i="1"/>
  <c r="S1830" i="1"/>
  <c r="X1830" i="1"/>
  <c r="S1831" i="1"/>
  <c r="X1831" i="1"/>
  <c r="S1832" i="1"/>
  <c r="X1832" i="1"/>
  <c r="S1833" i="1"/>
  <c r="X1833" i="1"/>
  <c r="S1834" i="1"/>
  <c r="X1834" i="1"/>
  <c r="S1835" i="1"/>
  <c r="X1835" i="1"/>
  <c r="S1836" i="1"/>
  <c r="X1836" i="1"/>
  <c r="S1837" i="1"/>
  <c r="X1837" i="1"/>
  <c r="S1838" i="1"/>
  <c r="X1838" i="1"/>
  <c r="S1839" i="1"/>
  <c r="X1839" i="1"/>
  <c r="S1840" i="1"/>
  <c r="X1840" i="1"/>
  <c r="S1841" i="1"/>
  <c r="X1841" i="1"/>
  <c r="S1842" i="1"/>
  <c r="X1842" i="1"/>
  <c r="S1843" i="1"/>
  <c r="X1843" i="1"/>
  <c r="S1844" i="1"/>
  <c r="X1844" i="1"/>
  <c r="S1845" i="1"/>
  <c r="X1845" i="1"/>
  <c r="S1846" i="1"/>
  <c r="X1846" i="1"/>
  <c r="S1847" i="1"/>
  <c r="X1847" i="1"/>
  <c r="S1848" i="1"/>
  <c r="X1848" i="1"/>
  <c r="S1849" i="1"/>
  <c r="X1849" i="1"/>
  <c r="S1850" i="1"/>
  <c r="X1850" i="1"/>
  <c r="S1851" i="1"/>
  <c r="X1851" i="1"/>
  <c r="S1852" i="1"/>
  <c r="X1852" i="1"/>
  <c r="S1853" i="1"/>
  <c r="X1853" i="1"/>
  <c r="S1854" i="1"/>
  <c r="X1854" i="1"/>
  <c r="S1855" i="1"/>
  <c r="X1855" i="1"/>
  <c r="S1856" i="1"/>
  <c r="X1856" i="1"/>
  <c r="S1857" i="1"/>
  <c r="X1857" i="1"/>
  <c r="S1858" i="1"/>
  <c r="X1858" i="1"/>
  <c r="S1859" i="1"/>
  <c r="X1859" i="1"/>
  <c r="S1860" i="1"/>
  <c r="X1860" i="1"/>
  <c r="S1861" i="1"/>
  <c r="X1861" i="1"/>
  <c r="S1862" i="1"/>
  <c r="X1862" i="1"/>
  <c r="S1863" i="1"/>
  <c r="X1863" i="1"/>
  <c r="S1864" i="1"/>
  <c r="X1864" i="1"/>
  <c r="S1865" i="1"/>
  <c r="X1865" i="1"/>
  <c r="S1866" i="1"/>
  <c r="X1866" i="1"/>
  <c r="S1867" i="1"/>
  <c r="X1867" i="1"/>
  <c r="S1868" i="1"/>
  <c r="X1868" i="1"/>
  <c r="S1869" i="1"/>
  <c r="X1869" i="1"/>
  <c r="S1870" i="1"/>
  <c r="X1870" i="1"/>
  <c r="S1871" i="1"/>
  <c r="X1871" i="1"/>
  <c r="S1872" i="1"/>
  <c r="X1872" i="1"/>
  <c r="S1873" i="1"/>
  <c r="X1873" i="1"/>
  <c r="S1874" i="1"/>
  <c r="X1874" i="1"/>
  <c r="S1875" i="1"/>
  <c r="X1875" i="1"/>
  <c r="S1876" i="1"/>
  <c r="X1876" i="1"/>
  <c r="S1877" i="1"/>
  <c r="X1877" i="1"/>
  <c r="S1878" i="1"/>
  <c r="X1878" i="1"/>
  <c r="S1879" i="1"/>
  <c r="X1879" i="1"/>
  <c r="S1880" i="1"/>
  <c r="X1880" i="1"/>
  <c r="S1931" i="1"/>
  <c r="X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" i="1"/>
  <c r="U2" i="1"/>
  <c r="T3" i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1315" i="1"/>
  <c r="U1315" i="1"/>
  <c r="T1316" i="1"/>
  <c r="U1316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907" i="1"/>
  <c r="U1907" i="1"/>
  <c r="T1908" i="1"/>
  <c r="U1908" i="1"/>
  <c r="T1909" i="1"/>
  <c r="U1909" i="1"/>
  <c r="T1910" i="1"/>
  <c r="U1910" i="1"/>
  <c r="T1911" i="1"/>
  <c r="U1911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931" i="1"/>
  <c r="U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186" i="1"/>
  <c r="W187" i="1"/>
  <c r="W188" i="1"/>
  <c r="W189" i="1"/>
  <c r="W190" i="1"/>
  <c r="W191" i="1"/>
  <c r="W192" i="1"/>
  <c r="W193" i="1"/>
  <c r="W194" i="1"/>
  <c r="W195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1901" i="1"/>
  <c r="W1902" i="1"/>
  <c r="W1903" i="1"/>
  <c r="W1904" i="1"/>
  <c r="W1905" i="1"/>
  <c r="W1906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1315" i="1"/>
  <c r="W1316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288" i="1"/>
  <c r="W3289" i="1"/>
  <c r="W3290" i="1"/>
  <c r="W3291" i="1"/>
  <c r="W3292" i="1"/>
  <c r="W3293" i="1"/>
  <c r="W3294" i="1"/>
  <c r="W3295" i="1"/>
  <c r="W329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907" i="1"/>
  <c r="W1908" i="1"/>
  <c r="W1909" i="1"/>
  <c r="W1910" i="1"/>
  <c r="W1911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1468" i="1"/>
  <c r="W1469" i="1"/>
  <c r="W1470" i="1"/>
  <c r="W1471" i="1"/>
  <c r="W1472" i="1"/>
  <c r="W1473" i="1"/>
  <c r="W1474" i="1"/>
  <c r="W1475" i="1"/>
  <c r="W1476" i="1"/>
  <c r="W1477" i="1"/>
  <c r="W314" i="1"/>
  <c r="W315" i="1"/>
  <c r="W316" i="1"/>
  <c r="W317" i="1"/>
  <c r="W318" i="1"/>
  <c r="W319" i="1"/>
  <c r="W320" i="1"/>
  <c r="W321" i="1"/>
  <c r="W322" i="1"/>
  <c r="W323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324" i="1"/>
  <c r="W325" i="1"/>
  <c r="W326" i="1"/>
  <c r="W327" i="1"/>
  <c r="W328" i="1"/>
  <c r="W329" i="1"/>
  <c r="W330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186" i="1"/>
  <c r="V187" i="1"/>
  <c r="V188" i="1"/>
  <c r="V189" i="1"/>
  <c r="V190" i="1"/>
  <c r="V191" i="1"/>
  <c r="V192" i="1"/>
  <c r="V193" i="1"/>
  <c r="V194" i="1"/>
  <c r="V195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1901" i="1"/>
  <c r="V1902" i="1"/>
  <c r="V1903" i="1"/>
  <c r="V1904" i="1"/>
  <c r="V1905" i="1"/>
  <c r="V1906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1315" i="1"/>
  <c r="V1316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288" i="1"/>
  <c r="V3289" i="1"/>
  <c r="V3290" i="1"/>
  <c r="V3291" i="1"/>
  <c r="V3292" i="1"/>
  <c r="V3293" i="1"/>
  <c r="V3294" i="1"/>
  <c r="V3295" i="1"/>
  <c r="V329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907" i="1"/>
  <c r="V1908" i="1"/>
  <c r="V1909" i="1"/>
  <c r="V1910" i="1"/>
  <c r="V1911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1468" i="1"/>
  <c r="V1469" i="1"/>
  <c r="V1470" i="1"/>
  <c r="V1471" i="1"/>
  <c r="V1472" i="1"/>
  <c r="V1473" i="1"/>
  <c r="V1474" i="1"/>
  <c r="V1475" i="1"/>
  <c r="V1476" i="1"/>
  <c r="V1477" i="1"/>
  <c r="V314" i="1"/>
  <c r="V315" i="1"/>
  <c r="V316" i="1"/>
  <c r="V317" i="1"/>
  <c r="V318" i="1"/>
  <c r="V319" i="1"/>
  <c r="V320" i="1"/>
  <c r="V321" i="1"/>
  <c r="V322" i="1"/>
  <c r="V323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324" i="1"/>
  <c r="V325" i="1"/>
  <c r="V326" i="1"/>
  <c r="V327" i="1"/>
  <c r="V328" i="1"/>
  <c r="V329" i="1"/>
  <c r="V330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W1931" i="1"/>
  <c r="V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186" i="1"/>
  <c r="R187" i="1"/>
  <c r="R188" i="1"/>
  <c r="R189" i="1"/>
  <c r="R190" i="1"/>
  <c r="R191" i="1"/>
  <c r="R192" i="1"/>
  <c r="R193" i="1"/>
  <c r="R194" i="1"/>
  <c r="R195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1901" i="1"/>
  <c r="R1902" i="1"/>
  <c r="R1903" i="1"/>
  <c r="R1904" i="1"/>
  <c r="R1905" i="1"/>
  <c r="R1906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1315" i="1"/>
  <c r="R1316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288" i="1"/>
  <c r="R3289" i="1"/>
  <c r="R3290" i="1"/>
  <c r="R3291" i="1"/>
  <c r="R3292" i="1"/>
  <c r="R3293" i="1"/>
  <c r="R3294" i="1"/>
  <c r="R3295" i="1"/>
  <c r="R329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907" i="1"/>
  <c r="R1908" i="1"/>
  <c r="R1909" i="1"/>
  <c r="R1910" i="1"/>
  <c r="R1911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1468" i="1"/>
  <c r="R1469" i="1"/>
  <c r="R1470" i="1"/>
  <c r="R1471" i="1"/>
  <c r="R1472" i="1"/>
  <c r="R1473" i="1"/>
  <c r="R1474" i="1"/>
  <c r="R1475" i="1"/>
  <c r="R1476" i="1"/>
  <c r="R1477" i="1"/>
  <c r="R314" i="1"/>
  <c r="R315" i="1"/>
  <c r="R316" i="1"/>
  <c r="R317" i="1"/>
  <c r="R318" i="1"/>
  <c r="R319" i="1"/>
  <c r="R320" i="1"/>
  <c r="R321" i="1"/>
  <c r="R322" i="1"/>
  <c r="R323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324" i="1"/>
  <c r="R325" i="1"/>
  <c r="R326" i="1"/>
  <c r="R327" i="1"/>
  <c r="R328" i="1"/>
  <c r="R329" i="1"/>
  <c r="R330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186" i="1"/>
  <c r="Q187" i="1"/>
  <c r="Q188" i="1"/>
  <c r="Q189" i="1"/>
  <c r="Q190" i="1"/>
  <c r="Q191" i="1"/>
  <c r="Q192" i="1"/>
  <c r="Q193" i="1"/>
  <c r="Q194" i="1"/>
  <c r="Q195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1901" i="1"/>
  <c r="Q1902" i="1"/>
  <c r="Q1903" i="1"/>
  <c r="Q1904" i="1"/>
  <c r="Q1905" i="1"/>
  <c r="Q1906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1315" i="1"/>
  <c r="Q1316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288" i="1"/>
  <c r="Q3289" i="1"/>
  <c r="Q3290" i="1"/>
  <c r="Q3291" i="1"/>
  <c r="Q3292" i="1"/>
  <c r="Q3293" i="1"/>
  <c r="Q3294" i="1"/>
  <c r="Q3295" i="1"/>
  <c r="Q329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907" i="1"/>
  <c r="Q1908" i="1"/>
  <c r="Q1909" i="1"/>
  <c r="Q1910" i="1"/>
  <c r="Q1911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1468" i="1"/>
  <c r="Q1469" i="1"/>
  <c r="Q1470" i="1"/>
  <c r="Q1471" i="1"/>
  <c r="Q1472" i="1"/>
  <c r="Q1473" i="1"/>
  <c r="Q1474" i="1"/>
  <c r="Q1475" i="1"/>
  <c r="Q1476" i="1"/>
  <c r="Q1477" i="1"/>
  <c r="Q314" i="1"/>
  <c r="Q315" i="1"/>
  <c r="Q316" i="1"/>
  <c r="Q317" i="1"/>
  <c r="Q318" i="1"/>
  <c r="Q319" i="1"/>
  <c r="Q320" i="1"/>
  <c r="Q321" i="1"/>
  <c r="Q322" i="1"/>
  <c r="Q323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324" i="1"/>
  <c r="Q325" i="1"/>
  <c r="Q326" i="1"/>
  <c r="Q327" i="1"/>
  <c r="Q328" i="1"/>
  <c r="Q329" i="1"/>
  <c r="Q330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1" i="1"/>
</calcChain>
</file>

<file path=xl/sharedStrings.xml><?xml version="1.0" encoding="utf-8"?>
<sst xmlns="http://schemas.openxmlformats.org/spreadsheetml/2006/main" count="24838" uniqueCount="8408">
  <si>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</si>
  <si>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</si>
  <si>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</si>
  <si>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</si>
  <si>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</si>
  <si>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</si>
  <si>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</si>
  <si>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</si>
  <si>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</si>
  <si>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</si>
  <si>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</si>
  <si>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</si>
  <si>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</si>
  <si>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</si>
  <si>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</si>
  <si>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</si>
  <si>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</si>
  <si>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</si>
  <si>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</si>
  <si>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</si>
  <si>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</si>
  <si>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</si>
  <si>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</si>
  <si>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</si>
  <si>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</si>
  <si>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</si>
  <si>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</si>
  <si>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</si>
  <si>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</si>
  <si>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</si>
  <si>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</si>
  <si>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</si>
  <si>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</si>
  <si>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</si>
  <si>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</si>
  <si>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</si>
  <si>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</si>
  <si>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</si>
  <si>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</si>
  <si>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</si>
  <si>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</si>
  <si>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</si>
  <si>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</si>
  <si>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</si>
  <si>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</si>
  <si>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</si>
  <si>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</si>
  <si>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</si>
  <si>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</si>
  <si>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</si>
  <si>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</si>
  <si>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</si>
  <si>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</si>
  <si>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</si>
  <si>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</si>
  <si>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</si>
  <si>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</si>
  <si>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</si>
  <si>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</si>
  <si>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</si>
  <si>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</si>
  <si>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</si>
  <si>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</si>
  <si>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</si>
  <si>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</si>
  <si>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</si>
  <si>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</si>
  <si>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</si>
  <si>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</si>
  <si>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</si>
  <si>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</si>
  <si>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</si>
  <si>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</si>
  <si>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</si>
  <si>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</si>
  <si>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</si>
  <si>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</si>
  <si>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</si>
  <si>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</si>
  <si>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</si>
  <si>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</si>
  <si>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</si>
  <si>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</si>
  <si>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</si>
  <si>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</si>
  <si>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</si>
  <si>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</si>
  <si>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</si>
  <si>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</si>
  <si>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</si>
  <si>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</si>
  <si>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</si>
  <si>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</si>
  <si>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</si>
  <si>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</si>
  <si>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</si>
  <si>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</si>
  <si>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</si>
  <si>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</si>
  <si>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</si>
  <si>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</si>
  <si>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</si>
  <si>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</si>
  <si>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</si>
  <si>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</si>
  <si>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</si>
  <si>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</si>
  <si>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</si>
  <si>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</si>
  <si>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</si>
  <si>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</si>
  <si>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</si>
  <si>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</si>
  <si>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</si>
  <si>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</si>
  <si>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</si>
  <si>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</si>
  <si>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</si>
  <si>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</si>
  <si>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</si>
  <si>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</si>
  <si>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</si>
  <si>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</si>
  <si>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</si>
  <si>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</si>
  <si>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</si>
  <si>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</si>
  <si>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</si>
  <si>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</si>
  <si>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</si>
  <si>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</si>
  <si>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</si>
  <si>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</si>
  <si>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</si>
  <si>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</si>
  <si>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</si>
  <si>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</si>
  <si>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</si>
  <si>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</si>
  <si>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</si>
  <si>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</si>
  <si>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</si>
  <si>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</si>
  <si>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</si>
  <si>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</si>
  <si>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</si>
  <si>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</si>
  <si>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</si>
  <si>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</si>
  <si>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</si>
  <si>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</si>
  <si>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</si>
  <si>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</si>
  <si>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</si>
  <si>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</si>
  <si>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</si>
  <si>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</si>
  <si>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</si>
  <si>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</si>
  <si>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</si>
  <si>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</si>
  <si>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</si>
  <si>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</si>
  <si>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</si>
  <si>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</si>
  <si>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</si>
  <si>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</si>
  <si>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</si>
  <si>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</si>
  <si>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</si>
  <si>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</si>
  <si>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</si>
  <si>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</si>
  <si>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</si>
  <si>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</si>
  <si>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</si>
  <si>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</si>
  <si>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</si>
  <si>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</si>
  <si>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</si>
  <si>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</si>
  <si>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</si>
  <si>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</si>
  <si>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</si>
  <si>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</si>
  <si>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</si>
  <si>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</si>
  <si>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</si>
  <si>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</si>
  <si>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</si>
  <si>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</si>
  <si>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</si>
  <si>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</si>
  <si>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</si>
  <si>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</si>
  <si>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</si>
  <si>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</si>
  <si>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</si>
  <si>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</si>
  <si>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</si>
  <si>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</si>
  <si>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</si>
  <si>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</si>
  <si>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</si>
  <si>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</si>
  <si>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</si>
  <si>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</si>
  <si>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</si>
  <si>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</si>
  <si>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</si>
  <si>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</si>
  <si>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</si>
  <si>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</si>
  <si>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</si>
  <si>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</si>
  <si>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</si>
  <si>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</si>
  <si>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</si>
  <si>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</si>
  <si>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</si>
  <si>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</si>
  <si>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</si>
  <si>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</si>
  <si>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</si>
  <si>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</si>
  <si>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</si>
  <si>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</si>
  <si>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</si>
  <si>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</si>
  <si>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</si>
  <si>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</si>
  <si>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</si>
  <si>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</si>
  <si>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</si>
  <si>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</si>
  <si>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</si>
  <si>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</si>
  <si>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</si>
  <si>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</si>
  <si>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</si>
  <si>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</si>
  <si>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</si>
  <si>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</si>
  <si>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</si>
  <si>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</si>
  <si>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</si>
  <si>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</si>
  <si>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</si>
  <si>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</si>
  <si>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</si>
  <si>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</si>
  <si>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</si>
  <si>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</si>
  <si>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</si>
  <si>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</si>
  <si>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</si>
  <si>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</si>
  <si>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</si>
  <si>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</si>
  <si>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</si>
  <si>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</si>
  <si>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</si>
  <si>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</si>
  <si>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</si>
  <si>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</si>
  <si>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</si>
  <si>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</si>
  <si>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</si>
  <si>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</si>
  <si>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</si>
  <si>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</si>
  <si>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</si>
  <si>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</si>
  <si>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</si>
  <si>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</si>
  <si>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</si>
  <si>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</si>
  <si>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</si>
  <si>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</si>
  <si>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</si>
  <si>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</si>
  <si>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</si>
  <si>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</si>
  <si>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</si>
  <si>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</si>
  <si>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</si>
  <si>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</si>
  <si>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</si>
  <si>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</si>
  <si>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</si>
  <si>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</si>
  <si>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</si>
  <si>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</si>
  <si>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</si>
  <si>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</si>
  <si>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</si>
  <si>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</si>
  <si>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</si>
  <si>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</si>
  <si>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</si>
  <si>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</si>
  <si>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</si>
  <si>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</si>
  <si>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</si>
  <si>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</si>
  <si>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</si>
  <si>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</si>
  <si>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</si>
  <si>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</si>
  <si>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</si>
  <si>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</si>
  <si>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</si>
  <si>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</si>
  <si>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</si>
  <si>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</si>
  <si>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</si>
  <si>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</si>
  <si>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</si>
  <si>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</si>
  <si>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</si>
  <si>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</si>
  <si>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</si>
  <si>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</si>
  <si>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</si>
  <si>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</si>
  <si>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</si>
  <si>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</si>
  <si>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</si>
  <si>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</si>
  <si>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</si>
  <si>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</si>
  <si>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</si>
  <si>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</si>
  <si>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</si>
  <si>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</si>
  <si>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</si>
  <si>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</si>
  <si>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</si>
  <si>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</si>
  <si>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</si>
  <si>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</si>
  <si>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</si>
  <si>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</si>
  <si>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</si>
  <si>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</si>
  <si>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</si>
  <si>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</si>
  <si>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</si>
  <si>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</si>
  <si>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</si>
  <si>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</si>
  <si>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</si>
  <si>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</si>
  <si>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</si>
  <si>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</si>
  <si>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</si>
  <si>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</si>
  <si>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</si>
  <si>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</si>
  <si>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</si>
  <si>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</si>
  <si>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</si>
  <si>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</si>
  <si>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</si>
  <si>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</si>
  <si>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</si>
  <si>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</si>
  <si>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</si>
  <si>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</si>
  <si>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</si>
  <si>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</si>
  <si>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</si>
  <si>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</si>
  <si>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</si>
  <si>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</si>
  <si>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</si>
  <si>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</si>
  <si>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</si>
  <si>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</si>
  <si>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</si>
  <si>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</si>
  <si>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</si>
  <si>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</si>
  <si>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</si>
  <si>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</si>
  <si>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</si>
  <si>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</si>
  <si>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</si>
  <si>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</si>
  <si>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</si>
  <si>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</si>
  <si>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</si>
  <si>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</si>
  <si>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</si>
  <si>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</si>
  <si>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</si>
  <si>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</si>
  <si>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</si>
  <si>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</si>
  <si>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</si>
  <si>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</si>
  <si>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</si>
  <si>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</si>
  <si>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</si>
  <si>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</si>
  <si>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</si>
  <si>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</si>
  <si>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</si>
  <si>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</si>
  <si>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</si>
  <si>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</si>
  <si>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</si>
  <si>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</si>
  <si>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</si>
  <si>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</si>
  <si>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</si>
  <si>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</si>
  <si>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</si>
  <si>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</si>
  <si>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</si>
  <si>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</si>
  <si>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</si>
  <si>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</si>
  <si>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</si>
  <si>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</si>
  <si>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</si>
  <si>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</si>
  <si>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</si>
  <si>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</si>
  <si>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</si>
  <si>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</si>
  <si>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</si>
  <si>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</si>
  <si>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</si>
  <si>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</si>
  <si>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</si>
  <si>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</si>
  <si>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</si>
  <si>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</si>
  <si>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</si>
  <si>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</si>
  <si>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</si>
  <si>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</si>
  <si>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</si>
  <si>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</si>
  <si>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</si>
  <si>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</si>
  <si>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</si>
  <si>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</si>
  <si>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</si>
  <si>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</si>
  <si>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</si>
  <si>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</si>
  <si>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</si>
  <si>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</si>
  <si>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</si>
  <si>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</si>
  <si>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</si>
  <si>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</si>
  <si>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</si>
  <si>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</si>
  <si>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</si>
  <si>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</si>
  <si>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</si>
  <si>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</si>
  <si>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</si>
  <si>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</si>
  <si>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</si>
  <si>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</si>
  <si>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</si>
  <si>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</si>
  <si>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</si>
  <si>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</si>
  <si>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</si>
  <si>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</si>
  <si>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</si>
  <si>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</si>
  <si>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</si>
  <si>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</si>
  <si>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</si>
  <si>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</si>
  <si>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</si>
  <si>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</si>
  <si>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</si>
  <si>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</si>
  <si>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</si>
  <si>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</si>
  <si>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</si>
  <si>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</si>
  <si>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</si>
  <si>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</si>
  <si>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</si>
  <si>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</si>
  <si>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</si>
  <si>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</si>
  <si>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</si>
  <si>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</si>
  <si>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</si>
  <si>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</si>
  <si>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</si>
  <si>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</si>
  <si>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</si>
  <si>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</si>
  <si>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</si>
  <si>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</si>
  <si>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</si>
  <si>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</si>
  <si>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</si>
  <si>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</si>
  <si>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</si>
  <si>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</si>
  <si>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</si>
  <si>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</si>
  <si>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</si>
  <si>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</si>
  <si>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</si>
  <si>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</si>
  <si>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</si>
  <si>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</si>
  <si>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</si>
  <si>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</si>
  <si>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</si>
  <si>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</si>
  <si>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</si>
  <si>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</si>
  <si>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</si>
  <si>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</si>
  <si>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</si>
  <si>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</si>
  <si>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</si>
  <si>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</si>
  <si>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</si>
  <si>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</si>
  <si>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</si>
  <si>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</si>
  <si>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</si>
  <si>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</si>
  <si>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</si>
  <si>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</si>
  <si>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</si>
  <si>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</si>
  <si>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</si>
  <si>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</si>
  <si>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</si>
  <si>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</si>
  <si>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</si>
  <si>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</si>
  <si>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</si>
  <si>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</si>
  <si>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</si>
  <si>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</si>
  <si>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</si>
  <si>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</si>
  <si>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</si>
  <si>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</si>
  <si>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</si>
  <si>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</si>
  <si>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</si>
  <si>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</si>
  <si>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</si>
  <si>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</si>
  <si>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</si>
  <si>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</si>
  <si>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</si>
  <si>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</si>
  <si>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</si>
  <si>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</si>
  <si>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</si>
  <si>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</si>
  <si>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</si>
  <si>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</si>
  <si>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</si>
  <si>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</si>
  <si>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</si>
  <si>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</si>
  <si>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</si>
  <si>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</si>
  <si>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</si>
  <si>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</si>
  <si>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</si>
  <si>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</si>
  <si>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</si>
  <si>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</si>
  <si>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</si>
  <si>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</si>
  <si>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</si>
  <si>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</si>
  <si>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</si>
  <si>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</si>
  <si>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</si>
  <si>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</si>
  <si>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</si>
  <si>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</si>
  <si>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</si>
  <si>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</si>
  <si>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</si>
  <si>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</si>
  <si>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</si>
  <si>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</si>
  <si>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</si>
  <si>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</si>
  <si>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</si>
  <si>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</si>
  <si>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</si>
  <si>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</si>
  <si>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</si>
  <si>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</si>
  <si>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</si>
  <si>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</si>
  <si>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</si>
  <si>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</si>
  <si>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</si>
  <si>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</si>
  <si>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</si>
  <si>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</si>
  <si>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</si>
  <si>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</si>
  <si>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</si>
  <si>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</si>
  <si>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</si>
  <si>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</si>
  <si>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</si>
  <si>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</si>
  <si>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</si>
  <si>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</si>
  <si>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</si>
  <si>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</si>
  <si>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</si>
  <si>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</si>
  <si>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</si>
  <si>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</si>
  <si>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</si>
  <si>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</si>
  <si>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</si>
  <si>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</si>
  <si>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</si>
  <si>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</si>
  <si>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</si>
  <si>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</si>
  <si>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</si>
  <si>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</si>
  <si>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</si>
  <si>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</si>
  <si>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</si>
  <si>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</si>
  <si>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</si>
  <si>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</si>
  <si>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</si>
  <si>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</si>
  <si>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</si>
  <si>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</si>
  <si>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</si>
  <si>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</si>
  <si>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</si>
  <si>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</si>
  <si>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</si>
  <si>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</si>
  <si>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</si>
  <si>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</si>
  <si>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</si>
  <si>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</si>
  <si>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</si>
  <si>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</si>
  <si>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</si>
  <si>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</si>
  <si>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</si>
  <si>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</si>
  <si>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</si>
  <si>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</si>
  <si>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</si>
  <si>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</si>
  <si>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</si>
  <si>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</si>
  <si>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</si>
  <si>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</si>
  <si>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</si>
  <si>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</si>
  <si>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</si>
  <si>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</si>
  <si>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</si>
  <si>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</si>
  <si>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</si>
  <si>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</si>
  <si>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</si>
  <si>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</si>
  <si>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</si>
  <si>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</si>
  <si>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</si>
  <si>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</si>
  <si>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</si>
  <si>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</si>
  <si>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</si>
  <si>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</si>
  <si>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</si>
  <si>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</si>
  <si>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</si>
  <si>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</si>
  <si>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</si>
  <si>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</si>
  <si>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</si>
  <si>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</si>
  <si>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</si>
  <si>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</si>
  <si>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</si>
  <si>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</si>
  <si>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</si>
  <si>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</si>
  <si>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</si>
  <si>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</si>
  <si>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</si>
  <si>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</si>
  <si>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</si>
  <si>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</si>
  <si>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</si>
  <si>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</si>
  <si>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</si>
  <si>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</si>
  <si>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</si>
  <si>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</si>
  <si>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</si>
  <si>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</si>
  <si>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</si>
  <si>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</si>
  <si>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</si>
  <si>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</si>
  <si>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</si>
  <si>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</si>
  <si>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</si>
  <si>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</si>
  <si>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</si>
  <si>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</si>
  <si>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</si>
  <si>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</si>
  <si>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</si>
  <si>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</si>
  <si>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</si>
  <si>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</si>
  <si>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</si>
  <si>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</si>
  <si>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</si>
  <si>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</si>
  <si>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</si>
  <si>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</si>
  <si>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</si>
  <si>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</si>
  <si>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</si>
  <si>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</si>
  <si>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</si>
  <si>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</si>
  <si>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</si>
  <si>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</si>
  <si>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</si>
  <si>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</si>
  <si>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</si>
  <si>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</si>
  <si>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</si>
  <si>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</si>
  <si>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</si>
  <si>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</si>
  <si>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</si>
  <si>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</si>
  <si>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</si>
  <si>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</si>
  <si>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</si>
  <si>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</si>
  <si>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</si>
  <si>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</si>
  <si>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</si>
  <si>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</si>
  <si>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</si>
  <si>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</si>
  <si>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</si>
  <si>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</si>
  <si>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</si>
  <si>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</si>
  <si>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</si>
  <si>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</si>
  <si>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</si>
  <si>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</si>
  <si>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</si>
  <si>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</si>
  <si>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</si>
  <si>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</si>
  <si>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</si>
  <si>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</si>
  <si>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</si>
  <si>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</si>
  <si>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</si>
  <si>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</si>
  <si>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</si>
  <si>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</si>
  <si>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</si>
  <si>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</si>
  <si>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</si>
  <si>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</si>
  <si>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</si>
  <si>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</si>
  <si>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</si>
  <si>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</si>
  <si>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</si>
  <si>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</si>
  <si>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</si>
  <si>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</si>
  <si>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</si>
  <si>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</si>
  <si>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</si>
  <si>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</si>
  <si>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</si>
  <si>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</si>
  <si>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</si>
  <si>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</si>
  <si>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</si>
  <si>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</si>
  <si>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</si>
  <si>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</si>
  <si>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</si>
  <si>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</si>
  <si>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</si>
  <si>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</si>
  <si>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</si>
  <si>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</si>
  <si>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</si>
  <si>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</si>
  <si>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</si>
  <si>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</si>
  <si>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</si>
  <si>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</si>
  <si>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</si>
  <si>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</si>
  <si>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</si>
  <si>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</si>
  <si>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</si>
  <si>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</si>
  <si>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</si>
  <si>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</si>
  <si>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</si>
  <si>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</si>
  <si>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</si>
  <si>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</si>
  <si>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</si>
  <si>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</si>
  <si>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</si>
  <si>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</si>
  <si>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</si>
  <si>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</si>
  <si>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</si>
  <si>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</si>
  <si>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</si>
  <si>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</si>
  <si>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</si>
  <si>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</si>
  <si>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</si>
  <si>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</si>
  <si>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</si>
  <si>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</si>
  <si>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</si>
  <si>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</si>
  <si>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</si>
  <si>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</si>
  <si>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</si>
  <si>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</si>
  <si>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</si>
  <si>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</si>
  <si>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</si>
  <si>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</si>
  <si>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</si>
  <si>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</si>
  <si>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</si>
  <si>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</si>
  <si>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</si>
  <si>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</si>
  <si>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</si>
  <si>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</si>
  <si>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</si>
  <si>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</si>
  <si>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</si>
  <si>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</si>
  <si>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</si>
  <si>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</si>
  <si>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</si>
  <si>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</si>
  <si>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</si>
  <si>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</si>
  <si>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</si>
  <si>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</si>
  <si>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</si>
  <si>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</si>
  <si>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</si>
  <si>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</si>
  <si>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</si>
  <si>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</si>
  <si>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</si>
  <si>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</si>
  <si>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</si>
  <si>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</si>
  <si>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</si>
  <si>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</si>
  <si>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</si>
  <si>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</si>
  <si>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</si>
  <si>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</si>
  <si>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</si>
  <si>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</si>
  <si>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</si>
  <si>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</si>
  <si>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</si>
  <si>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</si>
  <si>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</si>
  <si>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</si>
  <si>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</si>
  <si>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</si>
  <si>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</si>
  <si>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</si>
  <si>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</si>
  <si>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</si>
  <si>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</si>
  <si>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</si>
  <si>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</si>
  <si>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</si>
  <si>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</si>
  <si>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</si>
  <si>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</si>
  <si>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</si>
  <si>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</si>
  <si>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</si>
  <si>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</si>
  <si>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</si>
  <si>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</si>
  <si>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</si>
  <si>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</si>
  <si>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</si>
  <si>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</si>
  <si>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</si>
  <si>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</si>
  <si>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</si>
  <si>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</si>
  <si>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</si>
  <si>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</si>
  <si>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</si>
  <si>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</si>
  <si>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</si>
  <si>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</si>
  <si>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</si>
  <si>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</si>
  <si>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</si>
  <si>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</si>
  <si>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</si>
  <si>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</si>
  <si>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</si>
  <si>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</si>
  <si>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</si>
  <si>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</si>
  <si>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</si>
  <si>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</si>
  <si>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</si>
  <si>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</si>
  <si>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</si>
  <si>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</si>
  <si>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</si>
  <si>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</si>
  <si>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</si>
  <si>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</si>
  <si>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</si>
  <si>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</si>
  <si>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</si>
  <si>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</si>
  <si>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</si>
  <si>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</si>
  <si>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</si>
  <si>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</si>
  <si>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</si>
  <si>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</si>
  <si>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</si>
  <si>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</si>
  <si>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</si>
  <si>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</si>
  <si>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</si>
  <si>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</si>
  <si>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</si>
  <si>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</si>
  <si>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</si>
  <si>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</si>
  <si>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</si>
  <si>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</si>
  <si>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</si>
  <si>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</si>
  <si>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</si>
  <si>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</si>
  <si>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</si>
  <si>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</si>
  <si>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</si>
  <si>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</si>
  <si>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</si>
  <si>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</si>
  <si>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</si>
  <si>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</si>
  <si>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</si>
  <si>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</si>
  <si>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</si>
  <si>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</si>
  <si>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</si>
  <si>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</si>
  <si>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</si>
  <si>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</si>
  <si>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</si>
  <si>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</si>
  <si>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</si>
  <si>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</si>
  <si>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</si>
  <si>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</si>
  <si>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</si>
  <si>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</si>
  <si>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</si>
  <si>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</si>
  <si>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</si>
  <si>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</si>
  <si>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</si>
  <si>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</si>
  <si>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</si>
  <si>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</si>
  <si>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</si>
  <si>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</si>
  <si>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</si>
  <si>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</si>
  <si>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</si>
  <si>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</si>
  <si>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</si>
  <si>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</si>
  <si>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</si>
  <si>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</si>
  <si>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</si>
  <si>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</si>
  <si>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</si>
  <si>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</si>
  <si>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</si>
  <si>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</si>
  <si>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</si>
  <si>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</si>
  <si>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</si>
  <si>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</si>
  <si>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</si>
  <si>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</si>
  <si>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</si>
  <si>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</si>
  <si>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</si>
  <si>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</si>
  <si>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</si>
  <si>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</si>
  <si>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</si>
  <si>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</si>
  <si>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</si>
  <si>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</si>
  <si>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</si>
  <si>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</si>
  <si>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</si>
  <si>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</si>
  <si>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</si>
  <si>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</si>
  <si>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</si>
  <si>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</si>
  <si>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</si>
  <si>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</si>
  <si>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</si>
  <si>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</si>
  <si>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</si>
  <si>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</si>
  <si>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</si>
  <si>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</si>
  <si>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</si>
  <si>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</si>
  <si>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</si>
  <si>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</si>
  <si>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</si>
  <si>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</si>
  <si>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</si>
  <si>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</si>
  <si>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</si>
  <si>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</si>
  <si>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</si>
  <si>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</si>
  <si>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</si>
  <si>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</si>
  <si>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</si>
  <si>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</si>
  <si>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</si>
  <si>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</si>
  <si>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</si>
  <si>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</si>
  <si>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</si>
  <si>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</si>
  <si>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</si>
  <si>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</si>
  <si>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</si>
  <si>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</si>
  <si>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</si>
  <si>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</si>
  <si>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</si>
  <si>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</si>
  <si>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</si>
  <si>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</si>
  <si>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</si>
  <si>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</si>
  <si>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</si>
  <si>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</si>
  <si>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</si>
  <si>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</si>
  <si>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</si>
  <si>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</si>
  <si>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</si>
  <si>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</si>
  <si>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</si>
  <si>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</si>
  <si>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</si>
  <si>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</si>
  <si>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</si>
  <si>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</si>
  <si>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</si>
  <si>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</si>
  <si>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</si>
  <si>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</si>
  <si>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</si>
  <si>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</si>
  <si>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</si>
  <si>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</si>
  <si>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</si>
  <si>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</si>
  <si>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</si>
  <si>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</si>
  <si>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</si>
  <si>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</si>
  <si>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</si>
  <si>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</si>
  <si>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</si>
  <si>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</si>
  <si>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</si>
  <si>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</si>
  <si>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</si>
  <si>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</si>
  <si>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</si>
  <si>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</si>
  <si>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</si>
  <si>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</si>
  <si>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</si>
  <si>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</si>
  <si>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</si>
  <si>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</si>
  <si>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</si>
  <si>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</si>
  <si>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</si>
  <si>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</si>
  <si>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</si>
  <si>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</si>
  <si>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</si>
  <si>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</si>
  <si>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</si>
  <si>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</si>
  <si>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</si>
  <si>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</si>
  <si>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</si>
  <si>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</si>
  <si>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</si>
  <si>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</si>
  <si>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</si>
  <si>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</si>
  <si>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</si>
  <si>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</si>
  <si>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</si>
  <si>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</si>
  <si>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</si>
  <si>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</si>
  <si>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</si>
  <si>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</si>
  <si>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</si>
  <si>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</si>
  <si>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</si>
  <si>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</si>
  <si>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</si>
  <si>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</si>
  <si>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</si>
  <si>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</si>
  <si>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</si>
  <si>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</si>
  <si>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</si>
  <si>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</si>
  <si>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</si>
  <si>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</si>
  <si>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</si>
  <si>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</si>
  <si>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</si>
  <si>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</si>
  <si>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</si>
  <si>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</si>
  <si>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</si>
  <si>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</si>
  <si>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</si>
  <si>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</si>
  <si>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</si>
  <si>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</si>
  <si>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</si>
  <si>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</si>
  <si>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</si>
  <si>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</si>
  <si>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</si>
  <si>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</si>
  <si>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</si>
  <si>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</si>
  <si>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</si>
  <si>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</si>
  <si>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</si>
  <si>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</si>
  <si>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</si>
  <si>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</si>
  <si>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</si>
  <si>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</si>
  <si>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</si>
  <si>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</si>
  <si>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</si>
  <si>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</si>
  <si>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</si>
  <si>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</si>
  <si>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</si>
  <si>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</si>
  <si>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</si>
  <si>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</si>
  <si>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</si>
  <si>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</si>
  <si>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</si>
  <si>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</si>
  <si>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</si>
  <si>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</si>
  <si>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</si>
  <si>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</si>
  <si>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</si>
  <si>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</si>
  <si>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</si>
  <si>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</si>
  <si>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</si>
  <si>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</si>
  <si>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</si>
  <si>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</si>
  <si>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</si>
  <si>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</si>
  <si>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</si>
  <si>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</si>
  <si>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</si>
  <si>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</si>
  <si>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</si>
  <si>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</si>
  <si>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</si>
  <si>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</si>
  <si>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</si>
  <si>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</si>
  <si>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</si>
  <si>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</si>
  <si>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</si>
  <si>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</si>
  <si>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</si>
  <si>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</si>
  <si>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</si>
  <si>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</si>
  <si>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</si>
  <si>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</si>
  <si>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</si>
  <si>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</si>
  <si>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</si>
  <si>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</si>
  <si>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</si>
  <si>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</si>
  <si>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</si>
  <si>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</si>
  <si>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</si>
  <si>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</si>
  <si>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</si>
  <si>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</si>
  <si>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</si>
  <si>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</si>
  <si>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</si>
  <si>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</si>
  <si>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</si>
  <si>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</si>
  <si>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</si>
  <si>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</si>
  <si>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</si>
  <si>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</si>
  <si>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</si>
  <si>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</si>
  <si>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</si>
  <si>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</si>
  <si>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</si>
  <si>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</si>
  <si>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</si>
  <si>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</si>
  <si>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</si>
  <si>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</si>
  <si>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</si>
  <si>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</si>
  <si>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</si>
  <si>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</si>
  <si>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</si>
  <si>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</si>
  <si>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</si>
  <si>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</si>
  <si>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</si>
  <si>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</si>
  <si>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</si>
  <si>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</si>
  <si>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</si>
  <si>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</si>
  <si>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</si>
  <si>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</si>
  <si>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</si>
  <si>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</si>
  <si>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</si>
  <si>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</si>
  <si>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</si>
  <si>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</si>
  <si>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</si>
  <si>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</si>
  <si>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</si>
  <si>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</si>
  <si>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</si>
  <si>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</si>
  <si>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</si>
  <si>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</si>
  <si>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</si>
  <si>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</si>
  <si>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</si>
  <si>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</si>
  <si>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</si>
  <si>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</si>
  <si>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</si>
  <si>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</si>
  <si>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</si>
  <si>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</si>
  <si>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</si>
  <si>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</si>
  <si>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</si>
  <si>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</si>
  <si>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</si>
  <si>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</si>
  <si>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</si>
  <si>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</si>
  <si>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</si>
  <si>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</si>
  <si>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</si>
  <si>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</si>
  <si>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</si>
  <si>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</si>
  <si>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</si>
  <si>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</si>
  <si>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</si>
  <si>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</si>
  <si>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</si>
  <si>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</si>
  <si>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</si>
  <si>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</si>
  <si>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</si>
  <si>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</si>
  <si>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</si>
  <si>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</si>
  <si>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</si>
  <si>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</si>
  <si>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</si>
  <si>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</si>
  <si>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</si>
  <si>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</si>
  <si>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</si>
  <si>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</si>
  <si>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</si>
  <si>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</si>
  <si>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</si>
  <si>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</si>
  <si>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</si>
  <si>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</si>
  <si>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</si>
  <si>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</si>
  <si>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</si>
  <si>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</si>
  <si>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</si>
  <si>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</si>
  <si>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</si>
  <si>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</si>
  <si>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</si>
  <si>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</si>
  <si>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</si>
  <si>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</si>
  <si>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</si>
  <si>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</si>
  <si>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</si>
  <si>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</si>
  <si>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</si>
  <si>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</si>
  <si>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</si>
  <si>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</si>
  <si>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</si>
  <si>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</si>
  <si>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</si>
  <si>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</si>
  <si>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</si>
  <si>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</si>
  <si>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</si>
  <si>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</si>
  <si>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</si>
  <si>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</si>
  <si>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</si>
  <si>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</si>
  <si>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</si>
  <si>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</si>
  <si>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</si>
  <si>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</si>
  <si>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</si>
  <si>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</si>
  <si>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</si>
  <si>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</si>
  <si>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</si>
  <si>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</si>
  <si>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</si>
  <si>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</si>
  <si>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</si>
  <si>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</si>
  <si>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</si>
  <si>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</si>
  <si>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</si>
  <si>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</si>
  <si>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</si>
  <si>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</si>
  <si>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</si>
  <si>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</si>
  <si>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</si>
  <si>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</si>
  <si>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</si>
  <si>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</si>
  <si>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</si>
  <si>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</si>
  <si>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</si>
  <si>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</si>
  <si>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</si>
  <si>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</si>
  <si>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</si>
  <si>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</si>
  <si>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</si>
  <si>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</si>
  <si>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</si>
  <si>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</si>
  <si>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</si>
  <si>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</si>
  <si>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</si>
  <si>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</si>
  <si>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</si>
  <si>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</si>
  <si>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</si>
  <si>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</si>
  <si>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</si>
  <si>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</si>
  <si>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</si>
  <si>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</si>
  <si>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</si>
  <si>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</si>
  <si>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</si>
  <si>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</si>
  <si>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</si>
  <si>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</si>
  <si>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</si>
  <si>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</si>
  <si>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</si>
  <si>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</si>
  <si>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</si>
  <si>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</si>
  <si>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</si>
  <si>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</si>
  <si>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</si>
  <si>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</si>
  <si>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</si>
  <si>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</si>
  <si>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</si>
  <si>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</si>
  <si>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</si>
  <si>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</si>
  <si>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</si>
  <si>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</si>
  <si>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</si>
  <si>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</si>
  <si>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</si>
  <si>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</si>
  <si>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</si>
  <si>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</si>
  <si>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</si>
  <si>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</si>
  <si>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</si>
  <si>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</si>
  <si>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</si>
  <si>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</si>
  <si>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</si>
  <si>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</si>
  <si>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</si>
  <si>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</si>
  <si>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</si>
  <si>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</si>
  <si>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</si>
  <si>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</si>
  <si>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</si>
  <si>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</si>
  <si>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</si>
  <si>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</si>
  <si>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</si>
  <si>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</si>
  <si>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</si>
  <si>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</si>
  <si>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</si>
  <si>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</si>
  <si>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</si>
  <si>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</si>
  <si>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</si>
  <si>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</si>
  <si>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</si>
  <si>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</si>
  <si>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</si>
  <si>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</si>
  <si>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</si>
  <si>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</si>
  <si>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</si>
  <si>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</si>
  <si>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</si>
  <si>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</si>
  <si>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</si>
  <si>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</si>
  <si>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</si>
  <si>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</si>
  <si>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</si>
  <si>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</si>
  <si>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</si>
  <si>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</si>
  <si>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</si>
  <si>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</si>
  <si>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</si>
  <si>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</si>
  <si>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</si>
  <si>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</si>
  <si>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</si>
  <si>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</si>
  <si>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</si>
  <si>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</si>
  <si>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</si>
  <si>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</si>
  <si>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</si>
  <si>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</si>
  <si>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</si>
  <si>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</si>
  <si>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</si>
  <si>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</si>
  <si>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</si>
  <si>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</si>
  <si>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</si>
  <si>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</si>
  <si>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</si>
  <si>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</si>
  <si>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</si>
  <si>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</si>
  <si>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</si>
  <si>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</si>
  <si>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</si>
  <si>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</si>
  <si>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</si>
  <si>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</si>
  <si>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</si>
  <si>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</si>
  <si>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</si>
  <si>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</si>
  <si>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</si>
  <si>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</si>
  <si>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</si>
  <si>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</si>
  <si>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</si>
  <si>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</si>
  <si>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</si>
  <si>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</si>
  <si>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</si>
  <si>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</si>
  <si>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</si>
  <si>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</si>
  <si>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</si>
  <si>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</si>
  <si>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</si>
  <si>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</si>
  <si>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</si>
  <si>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</si>
  <si>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</si>
  <si>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</si>
  <si>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</si>
  <si>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</si>
  <si>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</si>
  <si>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</si>
  <si>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</si>
  <si>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</si>
  <si>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</si>
  <si>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</si>
  <si>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</si>
  <si>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</si>
  <si>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</si>
  <si>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</si>
  <si>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</si>
  <si>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</si>
  <si>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</si>
  <si>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</si>
  <si>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</si>
  <si>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</si>
  <si>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</si>
  <si>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</si>
  <si>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</si>
  <si>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</si>
  <si>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</si>
  <si>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</si>
  <si>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</si>
  <si>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</si>
  <si>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</si>
  <si>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</si>
  <si>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</si>
  <si>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</si>
  <si>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</si>
  <si>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</si>
  <si>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</si>
  <si>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</si>
  <si>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</si>
  <si>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</si>
  <si>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</si>
  <si>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</si>
  <si>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</si>
  <si>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</si>
  <si>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</si>
  <si>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</si>
  <si>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</si>
  <si>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</si>
  <si>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</si>
  <si>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</si>
  <si>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</si>
  <si>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</si>
  <si>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</si>
  <si>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</si>
  <si>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</si>
  <si>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</si>
  <si>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</si>
  <si>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</si>
  <si>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</si>
  <si>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</si>
  <si>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</si>
  <si>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</si>
  <si>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</si>
  <si>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</si>
  <si>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</si>
  <si>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</si>
  <si>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</si>
  <si>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</si>
  <si>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</si>
  <si>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</si>
  <si>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</si>
  <si>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</si>
  <si>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</si>
  <si>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</si>
  <si>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</si>
  <si>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</si>
  <si>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</si>
  <si>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</si>
  <si>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</si>
  <si>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</si>
  <si>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</si>
  <si>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</si>
  <si>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</si>
  <si>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</si>
  <si>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</si>
  <si>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</si>
  <si>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</si>
  <si>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</si>
  <si>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</si>
  <si>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</si>
  <si>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</si>
  <si>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</si>
  <si>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</si>
  <si>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</si>
  <si>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</si>
  <si>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</si>
  <si>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</si>
  <si>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</si>
  <si>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</si>
  <si>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</si>
  <si>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</si>
  <si>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</si>
  <si>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</si>
  <si>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</si>
  <si>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</si>
  <si>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</si>
  <si>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</si>
  <si>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</si>
  <si>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</si>
  <si>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</si>
  <si>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</si>
  <si>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</si>
  <si>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</si>
  <si>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</si>
  <si>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</si>
  <si>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</si>
  <si>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</si>
  <si>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</si>
  <si>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</si>
  <si>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</si>
  <si>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</si>
  <si>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</si>
  <si>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</si>
  <si>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</si>
  <si>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</si>
  <si>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</si>
  <si>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</si>
  <si>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</si>
  <si>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</si>
  <si>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</si>
  <si>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</si>
  <si>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</si>
  <si>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</si>
  <si>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</si>
  <si>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</si>
  <si>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</si>
  <si>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</si>
  <si>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</si>
  <si>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</si>
  <si>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</si>
  <si>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</si>
  <si>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</si>
  <si>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</si>
  <si>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</si>
  <si>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</si>
  <si>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</si>
  <si>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</si>
  <si>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</si>
  <si>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</si>
  <si>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</si>
  <si>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</si>
  <si>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</si>
  <si>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</si>
  <si>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</si>
  <si>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</si>
  <si>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</si>
  <si>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</si>
  <si>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</si>
  <si>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</si>
  <si>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</si>
  <si>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</si>
  <si>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</si>
  <si>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</si>
  <si>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</si>
  <si>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</si>
  <si>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</si>
  <si>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</si>
  <si>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</si>
  <si>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</si>
  <si>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</si>
  <si>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</si>
  <si>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</si>
  <si>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</si>
  <si>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</si>
  <si>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</si>
  <si>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</si>
  <si>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</si>
  <si>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</si>
  <si>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</si>
  <si>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</si>
  <si>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</si>
  <si>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</si>
  <si>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</si>
  <si>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</si>
  <si>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</si>
  <si>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</si>
  <si>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</si>
  <si>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</si>
  <si>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</si>
  <si>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</si>
  <si>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</si>
  <si>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</si>
  <si>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</si>
  <si>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</si>
  <si>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</si>
  <si>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</si>
  <si>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</si>
  <si>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</si>
  <si>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</si>
  <si>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</si>
  <si>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</si>
  <si>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</si>
  <si>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</si>
  <si>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</si>
  <si>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</si>
  <si>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</si>
  <si>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</si>
  <si>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</si>
  <si>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</si>
  <si>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</si>
  <si>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</si>
  <si>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</si>
  <si>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</si>
  <si>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</si>
  <si>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</si>
  <si>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</si>
  <si>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</si>
  <si>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</si>
  <si>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</si>
  <si>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</si>
  <si>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</si>
  <si>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</si>
  <si>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</si>
  <si>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</si>
  <si>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</si>
  <si>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</si>
  <si>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</si>
  <si>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</si>
  <si>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</si>
  <si>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</si>
  <si>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</si>
  <si>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</si>
  <si>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</si>
  <si>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</si>
  <si>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</si>
  <si>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</si>
  <si>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</si>
  <si>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</si>
  <si>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</si>
  <si>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</si>
  <si>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</si>
  <si>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</si>
  <si>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</si>
  <si>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</si>
  <si>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</si>
  <si>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</si>
  <si>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</si>
  <si>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</si>
  <si>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</si>
  <si>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</si>
  <si>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</si>
  <si>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</si>
  <si>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</si>
  <si>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</si>
  <si>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</si>
  <si>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</si>
  <si>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</si>
  <si>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</si>
  <si>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</si>
  <si>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</si>
  <si>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</si>
  <si>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</si>
  <si>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</si>
  <si>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</si>
  <si>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</si>
  <si>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</si>
  <si>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</si>
  <si>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</si>
  <si>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</si>
  <si>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</si>
  <si>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</si>
  <si>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</si>
  <si>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</si>
  <si>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</si>
  <si>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</si>
  <si>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</si>
  <si>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</si>
  <si>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</si>
  <si>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</si>
  <si>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</si>
  <si>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</si>
  <si>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</si>
  <si>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</si>
  <si>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</si>
  <si>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</si>
  <si>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</si>
  <si>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</si>
  <si>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</si>
  <si>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</si>
  <si>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</si>
  <si>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</si>
  <si>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</si>
  <si>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</si>
  <si>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</si>
  <si>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</si>
  <si>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</si>
  <si>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</si>
  <si>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</si>
  <si>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</si>
  <si>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</si>
  <si>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</si>
  <si>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</si>
  <si>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</si>
  <si>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</si>
  <si>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</si>
  <si>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</si>
  <si>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</si>
  <si>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</si>
  <si>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</si>
  <si>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</si>
  <si>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</si>
  <si>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</si>
  <si>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</si>
  <si>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</si>
  <si>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</si>
  <si>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</si>
  <si>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</si>
  <si>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</si>
  <si>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</si>
  <si>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</si>
  <si>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</si>
  <si>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</si>
  <si>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</si>
  <si>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</si>
  <si>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</si>
  <si>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</si>
  <si>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</si>
  <si>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</si>
  <si>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</si>
  <si>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</si>
  <si>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</si>
  <si>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</si>
  <si>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</si>
  <si>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</si>
  <si>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</si>
  <si>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</si>
  <si>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</si>
  <si>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</si>
  <si>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</si>
  <si>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</si>
  <si>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</si>
  <si>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</si>
  <si>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</si>
  <si>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</si>
  <si>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</si>
  <si>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</si>
  <si>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</si>
  <si>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</si>
  <si>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</si>
  <si>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</si>
  <si>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</si>
  <si>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</si>
  <si>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</si>
  <si>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</si>
  <si>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</si>
  <si>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</si>
  <si>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</si>
  <si>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</si>
  <si>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</si>
  <si>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</si>
  <si>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</si>
  <si>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</si>
  <si>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</si>
  <si>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</si>
  <si>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</si>
  <si>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</si>
  <si>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</si>
  <si>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</si>
  <si>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</si>
  <si>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</si>
  <si>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</si>
  <si>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</si>
  <si>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</si>
  <si>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</si>
  <si>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</si>
  <si>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</si>
  <si>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</si>
  <si>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</si>
  <si>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</si>
  <si>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</si>
  <si>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</si>
  <si>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</si>
  <si>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</si>
  <si>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</si>
  <si>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</si>
  <si>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</si>
  <si>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</si>
  <si>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</si>
  <si>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</si>
  <si>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</si>
  <si>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</si>
  <si>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</si>
  <si>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</si>
  <si>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</si>
  <si>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</si>
  <si>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</si>
  <si>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</si>
  <si>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</si>
  <si>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</si>
  <si>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</si>
  <si>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</si>
  <si>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</si>
  <si>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</si>
  <si>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</si>
  <si>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</si>
  <si>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</si>
  <si>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</si>
  <si>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</si>
  <si>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</si>
  <si>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</si>
  <si>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</si>
  <si>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</si>
  <si>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</si>
  <si>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</si>
  <si>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</si>
  <si>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</si>
  <si>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</si>
  <si>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</si>
  <si>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</si>
  <si>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</si>
  <si>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</si>
  <si>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</si>
  <si>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</si>
  <si>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</si>
  <si>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</si>
  <si>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</si>
  <si>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</si>
  <si>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</si>
  <si>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</si>
  <si>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</si>
  <si>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</si>
  <si>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</si>
  <si>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</si>
  <si>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</si>
  <si>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</si>
  <si>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</si>
  <si>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</si>
  <si>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</si>
  <si>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</si>
  <si>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</si>
  <si>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</si>
  <si>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</si>
  <si>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</si>
  <si>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</si>
  <si>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</si>
  <si>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</si>
  <si>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</si>
  <si>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</si>
  <si>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</si>
  <si>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</si>
  <si>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</si>
  <si>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</si>
  <si>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</si>
  <si>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</si>
  <si>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</si>
  <si>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</si>
  <si>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</si>
  <si>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</si>
  <si>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</si>
  <si>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</si>
  <si>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</si>
  <si>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</si>
  <si>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</si>
  <si>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</si>
  <si>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</si>
  <si>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</si>
  <si>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</si>
  <si>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</si>
  <si>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</si>
  <si>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</si>
  <si>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</si>
  <si>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</si>
  <si>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</si>
  <si>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</si>
  <si>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</si>
  <si>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</si>
  <si>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</si>
  <si>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</si>
  <si>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</si>
  <si>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</si>
  <si>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</si>
  <si>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</si>
  <si>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</si>
  <si>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</si>
  <si>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</si>
  <si>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</si>
  <si>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</si>
  <si>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</si>
  <si>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</si>
  <si>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</si>
  <si>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</si>
  <si>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</si>
  <si>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</si>
  <si>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</si>
  <si>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</si>
  <si>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</si>
  <si>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</si>
  <si>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</si>
  <si>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</si>
  <si>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</si>
  <si>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</si>
  <si>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</si>
  <si>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</si>
  <si>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</si>
  <si>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</si>
  <si>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</si>
  <si>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</si>
  <si>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</si>
  <si>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</si>
  <si>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</si>
  <si>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</si>
  <si>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</si>
  <si>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</si>
  <si>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</si>
  <si>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</si>
  <si>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</si>
  <si>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</si>
  <si>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</si>
  <si>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</si>
  <si>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</si>
  <si>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</si>
  <si>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</si>
  <si>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</si>
  <si>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</si>
  <si>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</si>
  <si>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</si>
  <si>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</si>
  <si>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</si>
  <si>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</si>
  <si>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</si>
  <si>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</si>
  <si>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</si>
  <si>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</si>
  <si>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</si>
  <si>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</si>
  <si>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</si>
  <si>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</si>
  <si>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</si>
  <si>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</si>
  <si>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</si>
  <si>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</si>
  <si>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</si>
  <si>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</si>
  <si>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</si>
  <si>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</si>
  <si>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</si>
  <si>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</si>
  <si>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</si>
  <si>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</si>
  <si>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</si>
  <si>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</si>
  <si>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</si>
  <si>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</si>
  <si>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</si>
  <si>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</si>
  <si>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</si>
  <si>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</si>
  <si>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</si>
  <si>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</si>
  <si>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</si>
  <si>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</si>
  <si>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</si>
  <si>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</si>
  <si>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</si>
  <si>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</si>
  <si>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</si>
  <si>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</si>
  <si>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</si>
  <si>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</si>
  <si>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</si>
  <si>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</si>
  <si>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</si>
  <si>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</si>
  <si>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</si>
  <si>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</si>
  <si>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</si>
  <si>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</si>
  <si>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</si>
  <si>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</si>
  <si>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</si>
  <si>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</si>
  <si>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</si>
  <si>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</si>
  <si>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</si>
  <si>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</si>
  <si>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</si>
  <si>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</si>
  <si>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</si>
  <si>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</si>
  <si>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</si>
  <si>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</si>
  <si>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</si>
  <si>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</si>
  <si>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</si>
  <si>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</si>
  <si>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</si>
  <si>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</si>
  <si>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</si>
  <si>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</si>
  <si>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</si>
  <si>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</si>
  <si>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</si>
  <si>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</si>
  <si>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</si>
  <si>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</si>
  <si>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</si>
  <si>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</si>
  <si>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</si>
  <si>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</si>
  <si>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</si>
  <si>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</si>
  <si>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</si>
  <si>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</si>
  <si>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</si>
  <si>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</si>
  <si>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</si>
  <si>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</si>
  <si>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</si>
  <si>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</si>
  <si>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</si>
  <si>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</si>
  <si>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</si>
  <si>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</si>
  <si>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</si>
  <si>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</si>
  <si>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</si>
  <si>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</si>
  <si>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</si>
  <si>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</si>
  <si>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</si>
  <si>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</si>
  <si>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</si>
  <si>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</si>
  <si>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</si>
  <si>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</si>
  <si>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</si>
  <si>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</si>
  <si>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</si>
  <si>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</si>
  <si>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</si>
  <si>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</si>
  <si>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</si>
  <si>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</si>
  <si>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</si>
  <si>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</si>
  <si>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</si>
  <si>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</si>
  <si>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</si>
  <si>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</si>
  <si>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</si>
  <si>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</si>
  <si>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</si>
  <si>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</si>
  <si>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</si>
  <si>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</si>
  <si>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</si>
  <si>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</si>
  <si>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</si>
  <si>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</si>
  <si>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</si>
  <si>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</si>
  <si>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</si>
  <si>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</si>
  <si>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</si>
  <si>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</si>
  <si>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</si>
  <si>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</si>
  <si>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</si>
  <si>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</si>
  <si>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</si>
  <si>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</si>
  <si>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</si>
  <si>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</si>
  <si>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</si>
  <si>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</si>
  <si>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</si>
  <si>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</si>
  <si>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</si>
  <si>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</si>
  <si>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</si>
  <si>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</si>
  <si>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</si>
  <si>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</si>
  <si>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</si>
  <si>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</si>
  <si>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</si>
  <si>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</si>
  <si>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</si>
  <si>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</si>
  <si>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</si>
  <si>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</si>
  <si>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</si>
  <si>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</si>
  <si>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</si>
  <si>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</si>
  <si>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</si>
  <si>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</si>
  <si>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</si>
  <si>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</si>
  <si>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</si>
  <si>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</si>
  <si>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</si>
  <si>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</si>
  <si>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</si>
  <si>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</si>
  <si>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</si>
  <si>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</si>
  <si>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</si>
  <si>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</si>
  <si>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</si>
  <si>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</si>
  <si>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</si>
  <si>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</si>
  <si>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</si>
  <si>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</si>
  <si>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</si>
  <si>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</si>
  <si>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</si>
  <si>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</si>
  <si>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</si>
  <si>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</si>
  <si>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</si>
  <si>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</si>
  <si>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</si>
  <si>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</si>
  <si>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</si>
  <si>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</si>
  <si>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</si>
  <si>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</si>
  <si>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</si>
  <si>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</si>
  <si>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</si>
  <si>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</si>
  <si>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</si>
  <si>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</si>
  <si>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</si>
  <si>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</si>
  <si>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</si>
  <si>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</si>
  <si>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</si>
  <si>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</si>
  <si>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</si>
  <si>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</si>
  <si>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</si>
  <si>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</si>
  <si>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</si>
  <si>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</si>
  <si>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</si>
  <si>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</si>
  <si>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</si>
  <si>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</si>
  <si>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</si>
  <si>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</si>
  <si>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</si>
  <si>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</si>
  <si>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</si>
  <si>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</si>
  <si>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</si>
  <si>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</si>
  <si>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</si>
  <si>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</si>
  <si>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</si>
  <si>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</si>
  <si>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</si>
  <si>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</si>
  <si>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</si>
  <si>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</si>
  <si>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</si>
  <si>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</si>
  <si>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</si>
  <si>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</si>
  <si>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</si>
  <si>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</si>
  <si>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</si>
  <si>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</si>
  <si>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</si>
  <si>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</si>
  <si>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</si>
  <si>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</si>
  <si>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</si>
  <si>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</si>
  <si>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</si>
  <si>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</si>
  <si>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</si>
  <si>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</si>
  <si>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</si>
  <si>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</si>
  <si>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</si>
  <si>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</si>
  <si>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</si>
  <si>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</si>
  <si>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</si>
  <si>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</si>
  <si>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</si>
  <si>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</si>
  <si>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</si>
  <si>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</si>
  <si>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</si>
  <si>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</si>
  <si>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</si>
  <si>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</si>
  <si>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</si>
  <si>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</si>
  <si>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</si>
  <si>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</si>
  <si>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</si>
  <si>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</si>
  <si>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</si>
  <si>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</si>
  <si>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</si>
  <si>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</si>
  <si>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</si>
  <si>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</si>
  <si>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</si>
  <si>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</si>
  <si>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</si>
  <si>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</si>
  <si>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</si>
  <si>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</si>
  <si>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</si>
  <si>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</si>
  <si>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</si>
  <si>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</si>
  <si>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</si>
  <si>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</si>
  <si>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</si>
  <si>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</si>
  <si>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</si>
  <si>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</si>
  <si>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</si>
  <si>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</si>
  <si>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</si>
  <si>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</si>
  <si>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</si>
  <si>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</si>
  <si>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</si>
  <si>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</si>
  <si>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</si>
  <si>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</si>
  <si>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</si>
  <si>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</si>
  <si>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</si>
  <si>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</si>
  <si>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</si>
  <si>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</si>
  <si>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</si>
  <si>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</si>
  <si>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</si>
  <si>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</si>
  <si>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</si>
  <si>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</si>
  <si>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</si>
  <si>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</si>
  <si>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</si>
  <si>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</si>
  <si>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</si>
  <si>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</si>
  <si>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</si>
  <si>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</si>
  <si>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</si>
  <si>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</si>
  <si>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</si>
  <si>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</si>
  <si>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</si>
  <si>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</si>
  <si>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</si>
  <si>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</si>
  <si>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</si>
  <si>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</si>
  <si>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</si>
  <si>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</si>
  <si>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</si>
  <si>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</si>
  <si>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</si>
  <si>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</si>
  <si>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</si>
  <si>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</si>
  <si>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</si>
  <si>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</si>
  <si>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</si>
  <si>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</si>
  <si>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</si>
  <si>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</si>
  <si>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</si>
  <si>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</si>
  <si>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</si>
  <si>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</si>
  <si>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</si>
  <si>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</si>
  <si>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</si>
  <si>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</si>
  <si>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</si>
  <si>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</si>
  <si>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</si>
  <si>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</si>
  <si>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</si>
  <si>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</si>
  <si>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</si>
  <si>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</si>
  <si>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</si>
  <si>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</si>
  <si>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</si>
  <si>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</si>
  <si>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</si>
  <si>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</si>
  <si>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</si>
  <si>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</si>
  <si>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</si>
  <si>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</si>
  <si>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</si>
  <si>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</si>
  <si>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</si>
  <si>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</si>
  <si>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</si>
  <si>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</si>
  <si>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</si>
  <si>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</si>
  <si>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</si>
  <si>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</si>
  <si>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</si>
  <si>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</si>
  <si>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</si>
  <si>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</si>
  <si>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</si>
  <si>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</si>
  <si>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</si>
  <si>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</si>
  <si>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</si>
  <si>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</si>
  <si>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</si>
  <si>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</si>
  <si>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</si>
  <si>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</si>
  <si>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</si>
  <si>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</si>
  <si>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</si>
  <si>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</si>
  <si>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</si>
  <si>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</si>
  <si>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</si>
  <si>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</si>
  <si>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</si>
  <si>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</si>
  <si>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</si>
  <si>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</si>
  <si>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</si>
  <si>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</si>
  <si>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</si>
  <si>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</si>
  <si>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</si>
  <si>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</si>
  <si>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</si>
  <si>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</si>
  <si>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</si>
  <si>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</si>
  <si>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</si>
  <si>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</si>
  <si>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</si>
  <si>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</si>
  <si>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</si>
  <si>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</si>
  <si>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</si>
  <si>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</si>
  <si>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</si>
  <si>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</si>
  <si>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</si>
  <si>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</si>
  <si>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</si>
  <si>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</si>
  <si>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</si>
  <si>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</si>
  <si>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</si>
  <si>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</si>
  <si>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</si>
  <si>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</si>
  <si>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</si>
  <si>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</si>
  <si>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</si>
  <si>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</si>
  <si>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</si>
  <si>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</si>
  <si>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</si>
  <si>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</si>
  <si>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</si>
  <si>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</si>
  <si>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</si>
  <si>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</si>
  <si>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</si>
  <si>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</si>
  <si>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</si>
  <si>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</si>
  <si>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</si>
  <si>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</si>
  <si>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</si>
  <si>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</si>
  <si>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</si>
  <si>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</si>
  <si>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</si>
  <si>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</si>
  <si>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</si>
  <si>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</si>
  <si>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</si>
  <si>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</si>
  <si>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</si>
  <si>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</si>
  <si>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</si>
  <si>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</si>
  <si>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</si>
  <si>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</si>
  <si>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</si>
  <si>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</si>
  <si>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</si>
  <si>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</si>
  <si>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</si>
  <si>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</si>
  <si>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</si>
  <si>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</si>
  <si>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</si>
  <si>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</si>
  <si>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</si>
  <si>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</si>
  <si>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</si>
  <si>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</si>
  <si>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</si>
  <si>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</si>
  <si>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</si>
  <si>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</si>
  <si>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</si>
  <si>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</si>
  <si>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</si>
  <si>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</si>
  <si>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</si>
  <si>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</si>
  <si>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</si>
  <si>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</si>
  <si>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</si>
  <si>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</si>
  <si>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</si>
  <si>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</si>
  <si>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</si>
  <si>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</si>
  <si>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</si>
  <si>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</si>
  <si>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</si>
  <si>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</si>
  <si>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</si>
  <si>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</si>
  <si>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</si>
  <si>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</si>
  <si>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</si>
  <si>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</si>
  <si>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</si>
  <si>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</si>
  <si>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</si>
  <si>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</si>
  <si>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</si>
  <si>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</si>
  <si>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</si>
  <si>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</si>
  <si>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</si>
  <si>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</si>
  <si>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</si>
  <si>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</si>
  <si>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</si>
  <si>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</si>
  <si>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</si>
  <si>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</si>
  <si>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</si>
  <si>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</si>
  <si>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</si>
  <si>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</si>
  <si>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</si>
  <si>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</si>
  <si>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</si>
  <si>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</si>
  <si>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</si>
  <si>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</si>
  <si>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</si>
  <si>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</si>
  <si>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</si>
  <si>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</si>
  <si>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</si>
  <si>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</si>
  <si>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</si>
  <si>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</si>
  <si>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</si>
  <si>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</si>
  <si>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</si>
  <si>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</si>
  <si>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</si>
  <si>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</si>
  <si>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</si>
  <si>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</si>
  <si>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</si>
  <si>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</si>
  <si>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</si>
  <si>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</si>
  <si>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</si>
  <si>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</si>
  <si>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</si>
  <si>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</si>
  <si>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</si>
  <si>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</si>
  <si>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</si>
  <si>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</si>
  <si>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</si>
  <si>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</si>
  <si>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</si>
  <si>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</si>
  <si>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</si>
  <si>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</si>
  <si>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</si>
  <si>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</si>
  <si>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</si>
  <si>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</si>
  <si>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</si>
  <si>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</si>
  <si>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</si>
  <si>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</si>
  <si>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</si>
  <si>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</si>
  <si>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</si>
  <si>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</si>
  <si>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</si>
  <si>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</si>
  <si>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</si>
  <si>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</si>
  <si>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</si>
  <si>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</si>
  <si>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</si>
  <si>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</si>
  <si>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</si>
  <si>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</si>
  <si>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</si>
  <si>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</si>
  <si>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</si>
  <si>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</si>
  <si>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</si>
  <si>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</si>
  <si>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</si>
  <si>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</si>
  <si>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</si>
  <si>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</si>
  <si>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</si>
  <si>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</si>
  <si>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</si>
  <si>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</si>
  <si>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</si>
  <si>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</si>
  <si>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</si>
  <si>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</si>
  <si>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</si>
  <si>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</si>
  <si>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</si>
  <si>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</si>
  <si>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</si>
  <si>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</si>
  <si>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</si>
  <si>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</si>
  <si>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</si>
  <si>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</si>
  <si>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</si>
  <si>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</si>
  <si>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</si>
  <si>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</si>
  <si>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</si>
  <si>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</si>
  <si>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</si>
  <si>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</si>
  <si>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</si>
  <si>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</si>
  <si>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</si>
  <si>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</si>
  <si>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</si>
  <si>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</si>
  <si>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</si>
  <si>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</si>
  <si>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</si>
  <si>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</si>
  <si>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</si>
  <si>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</si>
  <si>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</si>
  <si>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</si>
  <si>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</si>
  <si>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</si>
  <si>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</si>
  <si>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</si>
  <si>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</si>
  <si>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</si>
  <si>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</si>
  <si>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</si>
  <si>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</si>
  <si>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</si>
  <si>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</si>
  <si>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</si>
  <si>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</si>
  <si>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</si>
  <si>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</si>
  <si>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</si>
  <si>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</si>
  <si>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</si>
  <si>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</si>
  <si>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</si>
  <si>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</si>
  <si>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</si>
  <si>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</si>
  <si>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</si>
  <si>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</si>
  <si>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</si>
  <si>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</si>
  <si>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</si>
  <si>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</si>
  <si>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</si>
  <si>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</si>
  <si>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</si>
  <si>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</si>
  <si>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</si>
  <si>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</si>
  <si>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</si>
  <si>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</si>
  <si>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</si>
  <si>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</si>
  <si>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</si>
  <si>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</si>
  <si>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</si>
  <si>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</si>
  <si>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</si>
  <si>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</si>
  <si>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</si>
  <si>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</si>
  <si>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</si>
  <si>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</si>
  <si>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</si>
  <si>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</si>
  <si>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</si>
  <si>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</si>
  <si>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</si>
  <si>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</si>
  <si>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</si>
  <si>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</si>
  <si>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</si>
  <si>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</si>
  <si>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</si>
  <si>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</si>
  <si>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</si>
  <si>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</si>
  <si>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</si>
  <si>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</si>
  <si>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</si>
  <si>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</si>
  <si>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</si>
  <si>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</si>
  <si>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</si>
  <si>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</si>
  <si>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</si>
  <si>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</si>
  <si>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</si>
  <si>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</si>
  <si>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</si>
  <si>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</si>
  <si>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</si>
  <si>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</si>
  <si>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</si>
  <si>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</si>
  <si>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</si>
  <si>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</si>
  <si>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</si>
  <si>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</si>
  <si>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</si>
  <si>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</si>
  <si>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</si>
  <si>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</si>
  <si>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</si>
  <si>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</si>
  <si>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</si>
  <si>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</si>
  <si>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</si>
  <si>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</si>
  <si>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</si>
  <si>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</si>
  <si>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</si>
  <si>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</si>
  <si>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</si>
  <si>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</si>
  <si>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</si>
  <si>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</si>
  <si>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</si>
  <si>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</si>
  <si>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</si>
  <si>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</si>
  <si>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</si>
  <si>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</si>
  <si>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</si>
  <si>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</si>
  <si>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</si>
  <si>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</si>
  <si>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</si>
  <si>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</si>
  <si>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</si>
  <si>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</si>
  <si>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</si>
  <si>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</si>
  <si>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</si>
  <si>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</si>
  <si>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</si>
  <si>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</si>
  <si>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</si>
  <si>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</si>
  <si>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</si>
  <si>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</si>
  <si>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</si>
  <si>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</si>
  <si>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</si>
  <si>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</si>
  <si>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</si>
  <si>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</si>
  <si>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</si>
  <si>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</si>
  <si>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</si>
  <si>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</si>
  <si>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</si>
  <si>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</si>
  <si>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</si>
  <si>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</si>
  <si>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</si>
  <si>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</si>
  <si>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</si>
  <si>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</si>
  <si>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</si>
  <si>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</si>
  <si>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</si>
  <si>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</si>
  <si>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</si>
  <si>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</si>
  <si>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</si>
  <si>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</si>
  <si>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</si>
  <si>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</si>
  <si>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</si>
  <si>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</si>
  <si>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</si>
  <si>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</si>
  <si>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</si>
  <si>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</si>
  <si>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</si>
  <si>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</si>
  <si>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</si>
  <si>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</si>
  <si>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</si>
  <si>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</si>
  <si>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</si>
  <si>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</si>
  <si>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</si>
  <si>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</si>
  <si>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</si>
  <si>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</si>
  <si>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</si>
  <si>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</si>
  <si>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</si>
  <si>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</si>
  <si>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</si>
  <si>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</si>
  <si>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</si>
  <si>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</si>
  <si>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</si>
  <si>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</si>
  <si>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</si>
  <si>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</si>
  <si>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</si>
  <si>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</si>
  <si>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</si>
  <si>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</si>
  <si>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</si>
  <si>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</si>
  <si>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</si>
  <si>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</si>
  <si>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</si>
  <si>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</si>
  <si>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</si>
  <si>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</si>
  <si>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</si>
  <si>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</si>
  <si>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</si>
  <si>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</si>
  <si>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</si>
  <si>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</si>
  <si>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</si>
  <si>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</si>
  <si>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</si>
  <si>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</si>
  <si>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</si>
  <si>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</si>
  <si>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</si>
  <si>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</si>
  <si>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</si>
  <si>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</si>
  <si>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</si>
  <si>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</si>
  <si>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</si>
  <si>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</si>
  <si>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</si>
  <si>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</si>
  <si>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</si>
  <si>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</si>
  <si>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</si>
  <si>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</si>
  <si>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</si>
  <si>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</si>
  <si>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</si>
  <si>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</si>
  <si>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</si>
  <si>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</si>
  <si>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</si>
  <si>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</si>
  <si>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</si>
  <si>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</si>
  <si>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</si>
  <si>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</si>
  <si>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</si>
  <si>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</si>
  <si>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</si>
  <si>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</si>
  <si>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</si>
  <si>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</si>
  <si>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</si>
  <si>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</si>
  <si>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</si>
  <si>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</si>
  <si>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</si>
  <si>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</si>
  <si>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</si>
  <si>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</si>
  <si>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</si>
  <si>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</si>
  <si>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</si>
  <si>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</si>
  <si>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</si>
  <si>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</si>
  <si>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</si>
  <si>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</si>
  <si>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</si>
  <si>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</si>
  <si>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</si>
  <si>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</si>
  <si>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</si>
  <si>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</si>
  <si>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</si>
  <si>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</si>
  <si>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</si>
  <si>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</si>
  <si>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</si>
  <si>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</si>
  <si>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</si>
  <si>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</si>
  <si>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</si>
  <si>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</si>
  <si>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</si>
  <si>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</si>
  <si>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</si>
  <si>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</si>
  <si>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</si>
  <si>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</si>
  <si>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</si>
  <si>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</si>
  <si>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</si>
  <si>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</si>
  <si>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</si>
  <si>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</si>
  <si>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</si>
  <si>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</si>
  <si>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</si>
  <si>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</si>
  <si>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</si>
  <si>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</si>
  <si>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</si>
  <si>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</si>
  <si>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</si>
  <si>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</si>
  <si>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</si>
  <si>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</si>
  <si>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</si>
  <si>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</si>
  <si>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</si>
  <si>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</si>
  <si>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</si>
  <si>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</si>
  <si>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</si>
  <si>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</si>
  <si>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</si>
  <si>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</si>
  <si>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</si>
  <si>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</si>
  <si>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</si>
  <si>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</si>
  <si>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</si>
  <si>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</si>
  <si>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</si>
  <si>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</si>
  <si>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</si>
  <si>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</si>
  <si>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</si>
  <si>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</si>
  <si>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</si>
  <si>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</si>
  <si>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</si>
  <si>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</si>
  <si>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</si>
  <si>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</si>
  <si>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</si>
  <si>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</si>
  <si>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</si>
  <si>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</si>
  <si>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</si>
  <si>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</si>
  <si>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</si>
  <si>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</si>
  <si>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</si>
  <si>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</si>
  <si>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</si>
  <si>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</si>
  <si>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</si>
  <si>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</si>
  <si>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</si>
  <si>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</si>
  <si>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</si>
  <si>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</si>
  <si>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</si>
  <si>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</si>
  <si>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</si>
  <si>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</si>
  <si>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</si>
  <si>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</si>
  <si>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</si>
  <si>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</si>
  <si>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</si>
  <si>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</si>
  <si>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</si>
  <si>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</si>
  <si>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</si>
  <si>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</si>
  <si>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</si>
  <si>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</si>
  <si>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</si>
  <si>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</si>
  <si>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</si>
  <si>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</si>
  <si>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</si>
  <si>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</si>
  <si>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</si>
  <si>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</si>
  <si>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</si>
  <si>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</si>
  <si>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</si>
  <si>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</si>
  <si>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</si>
  <si>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</si>
  <si>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</si>
  <si>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</si>
  <si>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</si>
  <si>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</si>
  <si>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</si>
  <si>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</si>
  <si>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</si>
  <si>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</si>
  <si>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</si>
  <si>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</si>
  <si>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</si>
  <si>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</si>
  <si>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</si>
  <si>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</si>
  <si>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</si>
  <si>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</si>
  <si>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</si>
  <si>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</si>
  <si>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</si>
  <si>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</si>
  <si>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</si>
  <si>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</si>
  <si>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</si>
  <si>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</si>
  <si>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</si>
  <si>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</si>
  <si>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</si>
  <si>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</si>
  <si>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</si>
  <si>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</si>
  <si>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</si>
  <si>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</si>
  <si>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</si>
  <si>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</si>
  <si>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</si>
  <si>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</si>
  <si>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</si>
  <si>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</si>
  <si>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</si>
  <si>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</si>
  <si>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</si>
  <si>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</si>
  <si>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</si>
  <si>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</si>
  <si>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</si>
  <si>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</si>
  <si>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</si>
  <si>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</si>
  <si>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</si>
  <si>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</si>
  <si>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</si>
  <si>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</si>
  <si>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</si>
  <si>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</si>
  <si>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</si>
  <si>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</si>
  <si>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</si>
  <si>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</si>
  <si>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</si>
  <si>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</si>
  <si>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</si>
  <si>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</si>
  <si>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</si>
  <si>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</si>
  <si>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</si>
  <si>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</si>
  <si>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</si>
  <si>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</si>
  <si>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</si>
  <si>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</si>
  <si>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</si>
  <si>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</si>
  <si>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</si>
  <si>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</si>
  <si>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</si>
  <si>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</si>
  <si>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</si>
  <si>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</si>
  <si>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</si>
  <si>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</si>
  <si>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</si>
  <si>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</si>
  <si>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</si>
  <si>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</si>
  <si>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</si>
  <si>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</si>
  <si>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</si>
  <si>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</si>
  <si>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</si>
  <si>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</si>
  <si>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</si>
  <si>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</si>
  <si>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</si>
  <si>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</si>
  <si>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</si>
  <si>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</si>
  <si>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</si>
  <si>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</si>
  <si>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</si>
  <si>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</si>
  <si>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</si>
  <si>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</si>
  <si>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</si>
  <si>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</si>
  <si>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</si>
  <si>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</si>
  <si>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</si>
  <si>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</si>
  <si>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</si>
  <si>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</si>
  <si>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</si>
  <si>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</si>
  <si>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</si>
  <si>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</si>
  <si>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</si>
  <si>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</si>
  <si>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</si>
  <si>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</si>
  <si>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</si>
  <si>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</si>
  <si>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</si>
  <si>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</si>
  <si>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</si>
  <si>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</si>
  <si>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</si>
  <si>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</si>
  <si>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</si>
  <si>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</si>
  <si>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</si>
  <si>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</si>
  <si>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</si>
  <si>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</si>
  <si>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</si>
  <si>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</si>
  <si>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</si>
  <si>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</si>
  <si>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</si>
  <si>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</si>
  <si>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</si>
  <si>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</si>
  <si>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</si>
  <si>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</si>
  <si>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</si>
  <si>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</si>
  <si>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</si>
  <si>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</si>
  <si>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</si>
  <si>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</si>
  <si>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</si>
  <si>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</si>
  <si>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</si>
  <si>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</si>
  <si>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</si>
  <si>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</si>
  <si>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</si>
  <si>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</si>
  <si>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</si>
  <si>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</si>
  <si>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</si>
  <si>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</si>
  <si>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</si>
  <si>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</si>
  <si>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</si>
  <si>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</si>
  <si>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</si>
  <si>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</si>
  <si>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</si>
  <si>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</si>
  <si>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</si>
  <si>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</si>
  <si>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</si>
  <si>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</si>
  <si>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</si>
  <si>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</si>
  <si>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</si>
  <si>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</si>
  <si>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</si>
  <si>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</si>
  <si>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</si>
  <si>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</si>
  <si>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</si>
  <si>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</si>
  <si>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</si>
  <si>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</si>
  <si>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</si>
  <si>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</si>
  <si>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</si>
  <si>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</si>
  <si>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</si>
  <si>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</si>
  <si>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</si>
  <si>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</si>
  <si>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</si>
  <si>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</si>
  <si>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</si>
  <si>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</si>
  <si>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</si>
  <si>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</si>
  <si>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</si>
  <si>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</si>
  <si>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</si>
  <si>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</si>
  <si>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</si>
  <si>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</si>
  <si>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</si>
  <si>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</si>
  <si>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</si>
  <si>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</si>
  <si>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</si>
  <si>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</si>
  <si>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</si>
  <si>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</si>
  <si>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</si>
  <si>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</si>
  <si>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</si>
  <si>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</si>
  <si>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</si>
  <si>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</si>
  <si>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</si>
  <si>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</si>
  <si>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</si>
  <si>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</si>
  <si>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</si>
  <si>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</si>
  <si>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</si>
  <si>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</si>
  <si>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</si>
  <si>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</si>
  <si>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</si>
  <si>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</si>
  <si>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</si>
  <si>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</si>
  <si>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</si>
  <si>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</si>
  <si>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</si>
  <si>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</si>
  <si>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</si>
  <si>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</si>
  <si>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</si>
  <si>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</si>
  <si>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</si>
  <si>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</si>
  <si>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</si>
  <si>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</si>
  <si>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</si>
  <si>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</si>
  <si>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</si>
  <si>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</si>
  <si>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</si>
  <si>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</si>
  <si>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</si>
  <si>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</si>
  <si>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</si>
  <si>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</si>
  <si>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</si>
  <si>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</si>
  <si>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</si>
  <si>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</si>
  <si>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</si>
  <si>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</si>
  <si>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</si>
  <si>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</si>
  <si>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</si>
  <si>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</si>
  <si>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</si>
  <si>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</si>
  <si>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</si>
  <si>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</si>
  <si>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</si>
  <si>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</si>
  <si>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</si>
  <si>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</si>
  <si>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</si>
  <si>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</si>
  <si>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</si>
  <si>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</si>
  <si>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</si>
  <si>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</si>
  <si>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</si>
  <si>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</si>
  <si>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</si>
  <si>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</si>
  <si>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</si>
  <si>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</si>
  <si>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</si>
  <si>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</si>
  <si>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</si>
  <si>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</si>
  <si>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</si>
  <si>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</si>
  <si>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</si>
  <si>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</si>
  <si>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</si>
  <si>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</si>
  <si>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</si>
  <si>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</si>
  <si>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</si>
  <si>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</si>
  <si>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</si>
  <si>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</si>
  <si>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</si>
  <si>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</si>
  <si>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</si>
  <si>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</si>
  <si>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</si>
  <si>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</si>
  <si>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</si>
  <si>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</si>
  <si>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</si>
  <si>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</si>
  <si>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</si>
  <si>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</si>
  <si>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</si>
  <si>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</si>
  <si>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</si>
  <si>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</si>
  <si>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</si>
  <si>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</si>
  <si>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</si>
  <si>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</si>
  <si>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</si>
  <si>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</si>
  <si>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</si>
  <si>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</si>
  <si>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</si>
  <si>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</si>
  <si>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</si>
  <si>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</si>
  <si>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</si>
  <si>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</si>
  <si>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</si>
  <si>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</si>
  <si>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</si>
  <si>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</si>
  <si>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</si>
  <si>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</si>
  <si>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</si>
  <si>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</si>
  <si>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</si>
  <si>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</si>
  <si>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</si>
  <si>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</si>
  <si>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</si>
  <si>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</si>
  <si>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</si>
  <si>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</si>
  <si>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</si>
  <si>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</si>
  <si>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</si>
  <si>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</si>
  <si>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</si>
  <si>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</si>
  <si>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</si>
  <si>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</si>
  <si>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</si>
  <si>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</si>
  <si>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</si>
  <si>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</si>
  <si>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</si>
  <si>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</si>
  <si>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</si>
  <si>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</si>
  <si>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</si>
  <si>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</si>
  <si>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</si>
  <si>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</si>
  <si>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</si>
  <si>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</si>
  <si>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</si>
  <si>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</si>
  <si>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</si>
  <si>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</si>
  <si>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</si>
  <si>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</si>
  <si>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</si>
  <si>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</si>
  <si>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</si>
  <si>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</si>
  <si>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</si>
  <si>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</si>
  <si>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</si>
  <si>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</si>
  <si>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</si>
  <si>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</si>
  <si>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</si>
  <si>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</si>
  <si>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</si>
  <si>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</si>
  <si>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</si>
  <si>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</si>
  <si>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</si>
  <si>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</si>
  <si>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</si>
  <si>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</si>
  <si>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</si>
  <si>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</si>
  <si>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</si>
  <si>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</si>
  <si>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</si>
  <si>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</si>
  <si>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</si>
  <si>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</si>
  <si>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</si>
  <si>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</si>
  <si>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</si>
  <si>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</si>
  <si>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</si>
  <si>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</si>
  <si>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</si>
  <si>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</si>
  <si>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</si>
  <si>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</si>
  <si>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</si>
  <si>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</si>
  <si>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</si>
  <si>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</si>
  <si>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</si>
  <si>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</si>
  <si>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</si>
  <si>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</si>
  <si>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</si>
  <si>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</si>
  <si>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</si>
  <si>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</si>
  <si>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</si>
  <si>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</si>
  <si>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</si>
  <si>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</si>
  <si>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</si>
  <si>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</si>
  <si>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</si>
  <si>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</si>
  <si>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</si>
  <si>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</si>
  <si>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</si>
  <si>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</si>
  <si>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</si>
  <si>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</si>
  <si>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</si>
  <si>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</si>
  <si>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</si>
  <si>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</si>
  <si>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</si>
  <si>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</si>
  <si>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</si>
  <si>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</si>
  <si>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</si>
  <si>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</si>
  <si>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</si>
  <si>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</si>
  <si>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</si>
  <si>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</si>
  <si>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</si>
  <si>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</si>
  <si>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</si>
  <si>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</si>
  <si>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</si>
  <si>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</si>
  <si>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</si>
  <si>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</si>
  <si>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</si>
  <si>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</si>
  <si>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</si>
  <si>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</si>
  <si>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</si>
  <si>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</si>
  <si>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</si>
  <si>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</si>
  <si>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</si>
  <si>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</si>
  <si>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</si>
  <si>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</si>
  <si>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</si>
  <si>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</si>
  <si>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</si>
  <si>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</si>
  <si>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</si>
  <si>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</si>
  <si>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</si>
  <si>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</si>
  <si>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</si>
  <si>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</si>
  <si>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</si>
  <si>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</si>
  <si>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</si>
  <si>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</si>
  <si>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</si>
  <si>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</si>
  <si>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</si>
  <si>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</si>
  <si>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</si>
  <si>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</si>
  <si>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</si>
  <si>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</si>
  <si>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</si>
  <si>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</si>
  <si>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</si>
  <si>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</si>
  <si>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</si>
  <si>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</si>
  <si>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</si>
  <si>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</si>
  <si>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</si>
  <si>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</si>
  <si>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</si>
  <si>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</si>
  <si>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</si>
  <si>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</si>
  <si>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</si>
  <si>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</si>
  <si>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</si>
  <si>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</si>
  <si>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</si>
  <si>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</si>
  <si>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</si>
  <si>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</si>
  <si>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</si>
  <si>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</si>
  <si>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</si>
  <si>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</si>
  <si>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</si>
  <si>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</si>
  <si>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</si>
  <si>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</si>
  <si>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</si>
  <si>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</si>
  <si>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</si>
  <si>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</si>
  <si>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</si>
  <si>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</si>
  <si>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</si>
  <si>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</si>
  <si>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</si>
  <si>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</si>
  <si>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</si>
  <si>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</si>
  <si>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</si>
  <si>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</si>
  <si>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</si>
  <si>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</si>
  <si>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</si>
  <si>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</si>
  <si>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</si>
  <si>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</si>
  <si>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</si>
  <si>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</si>
  <si>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</si>
  <si>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</si>
  <si>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</si>
  <si>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</si>
  <si>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</si>
  <si>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</si>
  <si>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</si>
  <si>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</si>
  <si>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</si>
  <si>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</si>
  <si>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</si>
  <si>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</si>
  <si>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</si>
  <si>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</si>
  <si>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</si>
  <si>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</si>
  <si>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</si>
  <si>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</si>
  <si>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</si>
  <si>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</si>
  <si>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</si>
  <si>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</si>
  <si>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</si>
  <si>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</si>
  <si>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</si>
  <si>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</si>
  <si>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</si>
  <si>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</si>
  <si>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</si>
  <si>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</si>
  <si>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</si>
  <si>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</si>
  <si>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</si>
  <si>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</si>
  <si>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</si>
  <si>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</si>
  <si>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</si>
  <si>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</si>
  <si>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</si>
  <si>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</si>
  <si>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</si>
  <si>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</si>
  <si>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</si>
  <si>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</si>
  <si>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</si>
  <si>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</si>
  <si>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</si>
  <si>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</si>
  <si>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</si>
  <si>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</si>
  <si>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</si>
  <si>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</si>
  <si>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</si>
  <si>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</si>
  <si>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</si>
  <si>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</si>
  <si>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</si>
  <si>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</si>
  <si>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</si>
  <si>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</si>
  <si>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</si>
  <si>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</si>
  <si>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</si>
  <si>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</si>
  <si>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</si>
  <si>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</si>
  <si>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</si>
  <si>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</si>
  <si>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</si>
  <si>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</si>
  <si>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</si>
  <si>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</si>
  <si>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</si>
  <si>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</si>
  <si>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</si>
  <si>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</si>
  <si>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</si>
  <si>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</si>
  <si>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</si>
  <si>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</si>
  <si>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</si>
  <si>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</si>
  <si>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</si>
  <si>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</si>
  <si>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</si>
  <si>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</si>
  <si>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</si>
  <si>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</si>
  <si>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</si>
  <si>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</si>
  <si>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</si>
  <si>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</si>
  <si>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</si>
  <si>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</si>
  <si>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</si>
  <si>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</si>
  <si>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</si>
  <si>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</si>
  <si>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</si>
  <si>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</si>
  <si>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</si>
  <si>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</si>
  <si>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</si>
  <si>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</si>
  <si>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</si>
  <si>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</si>
  <si>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</si>
  <si>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</si>
  <si>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</si>
  <si>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</si>
  <si>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</si>
  <si>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</si>
  <si>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</si>
  <si>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</si>
  <si>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</si>
  <si>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</si>
  <si>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</si>
  <si>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</si>
  <si>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</si>
  <si>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</si>
  <si>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</si>
  <si>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</si>
  <si>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</si>
  <si>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</si>
  <si>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</si>
  <si>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</si>
  <si>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</si>
  <si>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</si>
  <si>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</si>
  <si>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</si>
  <si>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</si>
  <si>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</si>
  <si>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</si>
  <si>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</si>
  <si>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</si>
  <si>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</si>
  <si>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</si>
  <si>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</si>
  <si>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</si>
  <si>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</si>
  <si>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</si>
  <si>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</si>
  <si>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</si>
  <si>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</si>
  <si>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</si>
  <si>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</si>
  <si>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</si>
  <si>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</si>
  <si>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</si>
  <si>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</si>
  <si>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</si>
  <si>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</si>
  <si>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</si>
  <si>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</si>
  <si>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</si>
  <si>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</si>
  <si>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</si>
  <si>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</si>
  <si>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</si>
  <si>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</si>
  <si>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</si>
  <si>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</si>
  <si>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</si>
  <si>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</si>
  <si>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</si>
  <si>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</si>
  <si>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</si>
  <si>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</si>
  <si>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</si>
  <si>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</si>
  <si>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</si>
  <si>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</si>
  <si>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</si>
  <si>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</si>
  <si>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</si>
  <si>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</si>
  <si>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</si>
  <si>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</si>
  <si>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</si>
  <si>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</si>
  <si>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</si>
  <si>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</si>
  <si>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</si>
  <si>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</si>
  <si>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</si>
  <si>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</si>
  <si>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</si>
  <si>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</si>
  <si>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</si>
  <si>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</si>
  <si>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</si>
  <si>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</si>
  <si>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</si>
  <si>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</si>
  <si>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</si>
  <si>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</si>
  <si>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</si>
  <si>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</si>
  <si>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</si>
  <si>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</si>
  <si>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</si>
  <si>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</si>
  <si>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</si>
  <si>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</si>
  <si>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</si>
  <si>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</si>
  <si>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</si>
  <si>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</si>
  <si>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</si>
  <si>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</si>
  <si>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</si>
  <si>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</si>
  <si>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</si>
  <si>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</si>
  <si>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</si>
  <si>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</si>
  <si>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</si>
  <si>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</si>
  <si>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</si>
  <si>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</si>
  <si>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</si>
  <si>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</si>
  <si>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</si>
  <si>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</si>
  <si>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</si>
  <si>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</si>
  <si>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</si>
  <si>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</si>
  <si>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</si>
  <si>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</si>
  <si>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</si>
  <si>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</si>
  <si>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</si>
  <si>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</si>
  <si>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</si>
  <si>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</si>
  <si>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</si>
  <si>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</si>
  <si>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</si>
  <si>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</si>
  <si>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</si>
  <si>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</si>
  <si>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</si>
  <si>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</si>
  <si>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</si>
  <si>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</si>
  <si>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</si>
  <si>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</si>
  <si>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</si>
  <si>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</si>
  <si>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</si>
  <si>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</si>
  <si>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</si>
  <si>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</si>
  <si>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</si>
  <si>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</si>
  <si>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</si>
  <si>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</si>
  <si>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</si>
  <si>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</si>
  <si>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</si>
  <si>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</si>
  <si>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</si>
  <si>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</si>
  <si>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</si>
  <si>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</si>
  <si>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</si>
  <si>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</si>
  <si>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</si>
  <si>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</si>
  <si>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</si>
  <si>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</si>
  <si>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</si>
  <si>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</si>
  <si>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</si>
  <si>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</si>
  <si>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</si>
  <si>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</si>
  <si>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</si>
  <si>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</si>
  <si>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</si>
  <si>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</si>
  <si>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</si>
  <si>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</si>
  <si>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</si>
  <si>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</si>
  <si>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</si>
  <si>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</si>
  <si>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</si>
  <si>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</si>
  <si>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</si>
  <si>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</si>
  <si>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</si>
  <si>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</si>
  <si>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</si>
  <si>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</si>
  <si>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</si>
  <si>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</si>
  <si>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</si>
  <si>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</si>
  <si>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</si>
  <si>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</si>
  <si>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</si>
  <si>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</si>
  <si>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</si>
  <si>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</si>
  <si>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</si>
  <si>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</si>
  <si>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</si>
  <si>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</si>
  <si>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</si>
  <si>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</si>
  <si>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</si>
  <si>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</si>
  <si>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</si>
  <si>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</si>
  <si>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</si>
  <si>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</si>
  <si>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</si>
  <si>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</si>
  <si>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</si>
  <si>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</si>
  <si>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</si>
  <si>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</si>
  <si>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</si>
  <si>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</si>
  <si>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</si>
  <si>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</si>
  <si>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</si>
  <si>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</si>
  <si>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</si>
  <si>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</si>
  <si>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</si>
  <si>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</si>
  <si>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</si>
  <si>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</si>
  <si>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</si>
  <si>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</si>
  <si>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</si>
  <si>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</si>
  <si>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</si>
  <si>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</si>
  <si>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</si>
  <si>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</si>
  <si>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</si>
  <si>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</si>
  <si>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</si>
  <si>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</si>
  <si>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</si>
  <si>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</si>
  <si>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</si>
  <si>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</si>
  <si>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</si>
  <si>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</si>
  <si>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</si>
  <si>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</si>
  <si>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</si>
  <si>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</si>
  <si>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</si>
  <si>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</si>
  <si>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</si>
  <si>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</si>
  <si>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</si>
  <si>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</si>
  <si>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</si>
  <si>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</si>
  <si>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</si>
  <si>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</si>
  <si>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</si>
  <si>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</si>
  <si>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</si>
  <si>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</si>
  <si>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</si>
  <si>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</si>
  <si>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</si>
  <si>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</si>
  <si>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</si>
  <si>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</si>
  <si>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</si>
  <si>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</si>
  <si>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</si>
  <si>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</si>
  <si>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</si>
  <si>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</si>
  <si>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</si>
  <si>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</si>
  <si>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</si>
  <si>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</si>
  <si>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</si>
  <si>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</si>
  <si>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</si>
  <si>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</si>
  <si>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</si>
  <si>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</si>
  <si>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</si>
  <si>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</si>
  <si>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</si>
  <si>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</si>
  <si>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</si>
  <si>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</si>
  <si>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</si>
  <si>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</si>
  <si>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</si>
  <si>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</si>
  <si>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</si>
  <si>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</si>
  <si>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</si>
  <si>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</si>
  <si>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</si>
  <si>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</si>
  <si>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</si>
  <si>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</si>
  <si>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</si>
  <si>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</si>
  <si>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</si>
  <si>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</si>
  <si>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</si>
  <si>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</si>
  <si>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</si>
  <si>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</si>
  <si>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</si>
  <si>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</si>
  <si>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</si>
  <si>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</si>
  <si>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</si>
  <si>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</si>
  <si>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</si>
  <si>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</si>
  <si>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</si>
  <si>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</si>
  <si>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</si>
  <si>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</si>
  <si>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</si>
  <si>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</si>
  <si>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</si>
  <si>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</si>
  <si>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</si>
  <si>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</si>
  <si>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</si>
  <si>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</si>
  <si>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</si>
  <si>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</si>
  <si>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</si>
  <si>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</si>
  <si>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</si>
  <si>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</si>
  <si>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</si>
  <si>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</si>
  <si>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</si>
  <si>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</si>
  <si>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</si>
  <si>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</si>
  <si>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</si>
  <si>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</si>
  <si>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</si>
  <si>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</si>
  <si>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</si>
  <si>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</si>
  <si>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</si>
  <si>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</si>
  <si>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</si>
  <si>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</si>
  <si>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</si>
  <si>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</si>
  <si>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</si>
  <si>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</si>
  <si>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</si>
  <si>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</si>
  <si>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</si>
  <si>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</si>
  <si>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</si>
  <si>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</si>
  <si>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</si>
  <si>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</si>
  <si>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</si>
  <si>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</si>
  <si>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</si>
  <si>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</si>
  <si>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</si>
  <si>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</si>
  <si>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</si>
  <si>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</si>
  <si>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</si>
  <si>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</si>
  <si>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</si>
  <si>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</si>
  <si>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</si>
  <si>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</si>
  <si>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</si>
  <si>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</si>
  <si>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</si>
  <si>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</si>
  <si>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</si>
  <si>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</si>
  <si>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</si>
  <si>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</si>
  <si>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</si>
  <si>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</si>
  <si>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</si>
  <si>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</si>
  <si>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</si>
  <si>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</si>
  <si>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</si>
  <si>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</si>
  <si>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</si>
  <si>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</si>
  <si>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</si>
  <si>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</si>
  <si>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</si>
  <si>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</si>
  <si>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</si>
  <si>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</si>
  <si>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</si>
  <si>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</si>
  <si>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</si>
  <si>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</si>
  <si>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</si>
  <si>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</si>
  <si>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</si>
  <si>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</si>
  <si>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</si>
  <si>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</si>
  <si>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</si>
  <si>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</si>
  <si>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</si>
  <si>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</si>
  <si>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</si>
  <si>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</si>
  <si>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</si>
  <si>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</si>
  <si>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</si>
  <si>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</si>
  <si>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</si>
  <si>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</si>
  <si>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</si>
  <si>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</si>
  <si>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</si>
  <si>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</si>
  <si>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</si>
  <si>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</si>
  <si>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</si>
  <si>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</si>
  <si>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</si>
  <si>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</si>
  <si>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</si>
  <si>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</si>
  <si>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</si>
  <si>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</si>
  <si>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</si>
  <si>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</si>
  <si>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</si>
  <si>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</si>
  <si>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</si>
  <si>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</si>
  <si>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</si>
  <si>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</si>
  <si>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</si>
  <si>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</si>
  <si>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</si>
  <si>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</si>
  <si>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</si>
  <si>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</si>
  <si>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</si>
  <si>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</si>
  <si>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</si>
  <si>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</si>
  <si>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</si>
  <si>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</si>
  <si>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</si>
  <si>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</si>
  <si>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</si>
  <si>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</si>
  <si>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</si>
  <si>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</si>
  <si>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</si>
  <si>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</si>
  <si>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</si>
  <si>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</si>
  <si>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</si>
  <si>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</si>
  <si>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</si>
  <si>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</si>
  <si>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</si>
  <si>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</si>
  <si>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</si>
  <si>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</si>
  <si>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</si>
  <si>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</si>
  <si>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</si>
  <si>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</si>
  <si>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</si>
  <si>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</si>
  <si>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</si>
  <si>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</si>
  <si>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</si>
  <si>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</si>
  <si>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</si>
  <si>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</si>
  <si>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</si>
  <si>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</si>
  <si>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</si>
  <si>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</si>
  <si>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</si>
  <si>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</si>
  <si>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</si>
  <si>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</si>
  <si>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</si>
  <si>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</si>
  <si>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</si>
  <si>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</si>
  <si>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</si>
  <si>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</si>
  <si>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</si>
  <si>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</si>
  <si>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</si>
  <si>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</si>
  <si>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</si>
  <si>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</si>
  <si>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</si>
  <si>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</si>
  <si>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</si>
  <si>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</si>
  <si>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</si>
  <si>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</si>
  <si>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</si>
  <si>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</si>
  <si>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</si>
  <si>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</si>
  <si>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</si>
  <si>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</si>
  <si>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</si>
  <si>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</si>
  <si>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</si>
  <si>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</si>
  <si>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</si>
  <si>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</si>
  <si>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</si>
  <si>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</si>
  <si>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</si>
  <si>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</si>
  <si>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</si>
  <si>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</si>
  <si>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</si>
  <si>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</si>
  <si>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</si>
  <si>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</si>
  <si>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</si>
  <si>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</si>
  <si>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</si>
  <si>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</si>
  <si>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</si>
  <si>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</si>
  <si>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</si>
  <si>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</si>
  <si>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</si>
  <si>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</si>
  <si>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</si>
  <si>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</si>
  <si>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</si>
  <si>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</si>
  <si>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</si>
  <si>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</si>
  <si>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</si>
  <si>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</si>
  <si>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</si>
  <si>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</si>
  <si>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</si>
  <si>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</si>
  <si>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</si>
  <si>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</si>
  <si>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</si>
  <si>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</si>
  <si>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</si>
  <si>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</si>
  <si>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</si>
  <si>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</si>
  <si>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</si>
  <si>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</si>
  <si>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</si>
  <si>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</si>
  <si>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</si>
  <si>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</si>
  <si>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</si>
  <si>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</si>
  <si>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</si>
  <si>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</si>
  <si>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</si>
  <si>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</si>
  <si>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</si>
  <si>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</si>
  <si>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</si>
  <si>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</si>
  <si>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</si>
  <si>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</si>
  <si>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</si>
  <si>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</si>
  <si>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</si>
  <si>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</si>
  <si>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</si>
  <si>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</si>
  <si>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</si>
  <si>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</si>
  <si>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</si>
  <si>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</si>
  <si>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</si>
  <si>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</si>
  <si>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</si>
  <si>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</si>
  <si>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</si>
  <si>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</si>
  <si>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</si>
  <si>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</si>
  <si>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</si>
  <si>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</si>
  <si>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</si>
  <si>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</si>
  <si>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</si>
  <si>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</si>
  <si>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</si>
  <si>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</si>
  <si>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</si>
  <si>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</si>
  <si>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</si>
  <si>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</si>
  <si>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</si>
  <si>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</si>
  <si>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</si>
  <si>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</si>
  <si>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</si>
  <si>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</si>
  <si>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</si>
  <si>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</si>
  <si>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</si>
  <si>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</si>
  <si>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</si>
  <si>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</si>
  <si>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</si>
  <si>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</si>
  <si>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</si>
  <si>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</si>
  <si>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</si>
  <si>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</si>
  <si>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</si>
  <si>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</si>
  <si>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</si>
  <si>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</si>
  <si>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</si>
  <si>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</si>
  <si>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</si>
  <si>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</si>
  <si>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</si>
  <si>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</si>
  <si>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</si>
  <si>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</si>
  <si>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</si>
  <si>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</si>
  <si>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</si>
  <si>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</si>
  <si>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</si>
  <si>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</si>
  <si>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</si>
  <si>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</si>
  <si>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</si>
  <si>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</si>
  <si>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</si>
  <si>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</si>
  <si>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</si>
  <si>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</si>
  <si>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</si>
  <si>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</si>
  <si>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</si>
  <si>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</si>
  <si>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</si>
  <si>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</si>
  <si>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</si>
  <si>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</si>
  <si>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</si>
  <si>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</si>
  <si>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</si>
  <si>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</si>
  <si>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</si>
  <si>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</si>
  <si>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</si>
  <si>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</si>
  <si>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</si>
  <si>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</si>
  <si>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</si>
  <si>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</si>
  <si>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</si>
  <si>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</si>
  <si>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</si>
  <si>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</si>
  <si>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</si>
  <si>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</si>
  <si>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</si>
  <si>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</si>
  <si>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</si>
  <si>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</si>
  <si>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</si>
  <si>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</si>
  <si>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</si>
  <si>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</si>
  <si>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</si>
  <si>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</si>
  <si>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</si>
  <si>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</si>
  <si>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</si>
  <si>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</si>
  <si>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</si>
  <si>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</si>
  <si>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</si>
  <si>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</si>
  <si>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</si>
  <si>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</si>
  <si>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</si>
  <si>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</si>
  <si>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</si>
  <si>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</si>
  <si>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</si>
  <si>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</si>
  <si>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</si>
  <si>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</si>
  <si>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</si>
  <si>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</si>
  <si>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</si>
  <si>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</si>
  <si>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</si>
  <si>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</si>
  <si>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</si>
  <si>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</si>
  <si>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</si>
  <si>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</si>
  <si>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</si>
  <si>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</si>
  <si>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</si>
  <si>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</si>
  <si>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</si>
  <si>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</si>
  <si>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</si>
  <si>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</si>
  <si>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</si>
  <si>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</si>
  <si>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</si>
  <si>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</si>
  <si>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</si>
  <si>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</si>
  <si>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</si>
  <si>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</si>
  <si>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</si>
  <si>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</si>
  <si>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</si>
  <si>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</si>
  <si>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</si>
  <si>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</si>
  <si>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</si>
  <si>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</si>
  <si>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</si>
  <si>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</si>
  <si>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</si>
  <si>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</si>
  <si>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</si>
  <si>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</si>
  <si>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</si>
  <si>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</si>
  <si>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</si>
  <si>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</si>
  <si>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</si>
  <si>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</si>
  <si>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</si>
  <si>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</si>
  <si>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</si>
  <si>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</si>
  <si>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</si>
  <si>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</si>
  <si>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</si>
  <si>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</si>
  <si>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</si>
  <si>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</si>
  <si>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</si>
  <si>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</si>
  <si>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</si>
  <si>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</si>
  <si>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</si>
  <si>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</si>
  <si>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</si>
  <si>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</si>
  <si>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</si>
  <si>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</si>
  <si>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</si>
  <si>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</si>
  <si>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</si>
  <si>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</si>
  <si>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</si>
  <si>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</si>
  <si>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</si>
  <si>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</si>
  <si>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</si>
  <si>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</si>
  <si>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</si>
  <si>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</si>
  <si>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</si>
  <si>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</si>
  <si>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</si>
  <si>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</si>
  <si>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</si>
  <si>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</si>
  <si>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</si>
  <si>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</si>
  <si>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</si>
  <si>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</si>
  <si>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</si>
  <si>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</si>
  <si>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</si>
  <si>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</si>
  <si>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</si>
  <si>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</si>
  <si>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</si>
  <si>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</si>
  <si>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</si>
  <si>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</si>
  <si>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</si>
  <si>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</si>
  <si>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</si>
  <si>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</si>
  <si>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</si>
  <si>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</si>
  <si>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</si>
  <si>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</si>
  <si>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</si>
  <si>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</si>
  <si>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</si>
  <si>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</si>
  <si>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</si>
  <si>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</si>
  <si>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</si>
  <si>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</si>
  <si>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</si>
  <si>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</si>
  <si>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</si>
  <si>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</si>
  <si>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</si>
  <si>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</si>
  <si>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</si>
  <si>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</si>
  <si>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</si>
  <si>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</si>
  <si>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</si>
  <si>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</si>
  <si>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</si>
  <si>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</si>
  <si>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</si>
  <si>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</si>
  <si>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</si>
  <si>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</si>
  <si>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</si>
  <si>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</si>
  <si>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</si>
  <si>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</si>
  <si>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</si>
  <si>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</si>
  <si>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</si>
  <si>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</si>
  <si>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</si>
  <si>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</si>
  <si>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</si>
  <si>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</si>
  <si>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</si>
  <si>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</si>
  <si>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</si>
  <si>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</si>
  <si>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</si>
  <si>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</si>
  <si>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</si>
  <si>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</si>
  <si>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</si>
  <si>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</si>
  <si>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</si>
  <si>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</si>
  <si>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</si>
  <si>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</si>
  <si>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</si>
  <si>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</si>
  <si>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</si>
  <si>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</si>
  <si>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</si>
  <si>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</si>
  <si>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</si>
  <si>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</si>
  <si>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</si>
  <si>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</si>
  <si>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</si>
  <si>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</si>
  <si>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</si>
  <si>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</si>
  <si>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</si>
  <si>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</si>
  <si>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</si>
  <si>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</si>
  <si>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</si>
  <si>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</si>
  <si>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</si>
  <si>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</si>
  <si>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</si>
  <si>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</si>
  <si>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</si>
  <si>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</si>
  <si>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</si>
  <si>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</si>
  <si>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</si>
  <si>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</si>
  <si>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</si>
  <si>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</si>
  <si>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</si>
  <si>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</si>
  <si>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</si>
  <si>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</si>
  <si>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</si>
  <si>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</si>
  <si>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</si>
  <si>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</si>
  <si>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</si>
  <si>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</si>
  <si>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</si>
  <si>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</si>
  <si>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</si>
  <si>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</si>
  <si>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</si>
  <si>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</si>
  <si>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</si>
  <si>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</si>
  <si>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</si>
  <si>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</si>
  <si>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</si>
  <si>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</si>
  <si>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</si>
  <si>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</si>
  <si>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</si>
  <si>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</si>
  <si>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</si>
  <si>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</si>
  <si>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</si>
  <si>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</si>
  <si>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</si>
  <si>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</si>
  <si>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</si>
  <si>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</si>
  <si>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</si>
  <si>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</si>
  <si>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</si>
  <si>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</si>
  <si>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</si>
  <si>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</si>
  <si>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</si>
  <si>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</si>
  <si>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</si>
  <si>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</si>
  <si>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</si>
  <si>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</si>
  <si>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</si>
  <si>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</si>
  <si>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</si>
  <si>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</si>
  <si>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</si>
  <si>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</si>
  <si>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</si>
  <si>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</si>
  <si>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</si>
  <si>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</si>
  <si>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</si>
  <si>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</si>
  <si>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</si>
  <si>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</si>
  <si>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</si>
  <si>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</si>
  <si>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</si>
  <si>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</si>
  <si>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</si>
  <si>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</si>
  <si>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</si>
  <si>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</si>
  <si>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</si>
  <si>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</si>
  <si>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</si>
  <si>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</si>
  <si>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</si>
  <si>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</si>
  <si>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</si>
  <si>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</si>
  <si>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</si>
  <si>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</si>
  <si>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</si>
  <si>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</si>
  <si>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</si>
  <si>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</si>
  <si>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</si>
  <si>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</si>
  <si>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</si>
  <si>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</si>
  <si>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</si>
  <si>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</si>
  <si>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</si>
  <si>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</si>
  <si>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</si>
  <si>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</si>
  <si>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</si>
  <si>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</si>
  <si>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</si>
  <si>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</si>
  <si>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</si>
  <si>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</si>
  <si>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</si>
  <si>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</si>
  <si>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</si>
  <si>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</si>
  <si>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</si>
  <si>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</si>
  <si>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</si>
  <si>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</si>
  <si>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</si>
  <si>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</si>
  <si>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</si>
  <si>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</si>
  <si>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</si>
  <si>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</si>
  <si>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</si>
  <si>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</si>
  <si>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</si>
  <si>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</si>
  <si>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</si>
  <si>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</si>
  <si>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</si>
  <si>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</si>
  <si>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</si>
  <si>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</si>
  <si>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</si>
  <si>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</si>
  <si>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</si>
  <si>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</si>
  <si>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</si>
  <si>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</si>
  <si>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</si>
  <si>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</si>
  <si>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</si>
  <si>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</si>
  <si>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</si>
  <si>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</si>
  <si>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</si>
  <si>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</si>
  <si>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</si>
  <si>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</si>
  <si>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</si>
  <si>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</si>
  <si>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</si>
  <si>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</si>
  <si>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</si>
  <si>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</si>
  <si>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</si>
  <si>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</si>
  <si>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</si>
  <si>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</si>
  <si>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</si>
  <si>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</si>
  <si>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</si>
  <si>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</si>
  <si>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</si>
  <si>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</si>
  <si>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</si>
  <si>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</si>
  <si>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</si>
  <si>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</si>
  <si>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</si>
  <si>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</si>
  <si>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</si>
  <si>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</si>
  <si>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</si>
  <si>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</si>
  <si>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</si>
  <si>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</si>
  <si>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</si>
  <si>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</si>
  <si>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</si>
  <si>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</si>
  <si>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</si>
  <si>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</si>
  <si>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</si>
  <si>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</si>
  <si>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</si>
  <si>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</si>
  <si>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</si>
  <si>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</si>
  <si>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</si>
  <si>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</si>
  <si>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</si>
  <si>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</si>
  <si>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</si>
  <si>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</si>
  <si>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</si>
  <si>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</si>
  <si>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</si>
  <si>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</si>
  <si>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</si>
  <si>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</si>
  <si>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</si>
  <si>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</si>
  <si>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</si>
  <si>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</si>
  <si>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</si>
  <si>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</si>
  <si>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</si>
  <si>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</si>
  <si>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</si>
  <si>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</si>
  <si>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</si>
  <si>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</si>
  <si>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</si>
  <si>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</si>
  <si>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</si>
  <si>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</si>
  <si>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</si>
  <si>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</si>
  <si>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</si>
  <si>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</si>
  <si>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</si>
  <si>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</si>
  <si>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</si>
  <si>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</si>
  <si>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</si>
  <si>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</si>
  <si>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</si>
  <si>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</si>
  <si>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</si>
  <si>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</si>
  <si>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</si>
  <si>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</si>
  <si>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</si>
  <si>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</si>
  <si>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</si>
  <si>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</si>
  <si>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</si>
  <si>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</si>
  <si>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</si>
  <si>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</si>
  <si>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</si>
  <si>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</si>
  <si>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</si>
  <si>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</si>
  <si>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</si>
  <si>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</si>
  <si>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</si>
  <si>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</si>
  <si>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</si>
  <si>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</si>
  <si>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</si>
  <si>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</si>
  <si>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</si>
  <si>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</si>
  <si>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</si>
  <si>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</si>
  <si>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</si>
  <si>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</si>
  <si>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</si>
  <si>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</si>
  <si>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</si>
  <si>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</si>
  <si>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</si>
  <si>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</si>
  <si>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</si>
  <si>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</si>
  <si>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</si>
  <si>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</si>
  <si>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</si>
  <si>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</si>
  <si>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</si>
  <si>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</si>
  <si>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</si>
  <si>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</si>
  <si>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</si>
  <si>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</si>
  <si>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</si>
  <si>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</si>
  <si>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</si>
  <si>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</si>
  <si>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</si>
  <si>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</si>
  <si>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</si>
  <si>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</si>
  <si>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</si>
  <si>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</si>
  <si>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</si>
  <si>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</si>
  <si>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</si>
  <si>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</si>
  <si>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</si>
  <si>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</si>
  <si>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</si>
  <si>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</si>
  <si>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</si>
  <si>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</si>
  <si>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</si>
  <si>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</si>
  <si>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</si>
  <si>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</si>
  <si>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</si>
  <si>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</si>
  <si>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</si>
  <si>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</si>
  <si>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</si>
  <si>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</si>
  <si>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</si>
  <si>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</si>
  <si>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</si>
  <si>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</si>
  <si>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</si>
  <si>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</si>
  <si>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</si>
  <si>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</si>
  <si>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</si>
  <si>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</si>
  <si>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</si>
  <si>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</si>
  <si>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</si>
  <si>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</si>
  <si>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</si>
  <si>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</si>
  <si>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</si>
  <si>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</si>
  <si>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</si>
  <si>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</si>
  <si>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</si>
  <si>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</si>
  <si>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</si>
  <si>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</si>
  <si>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</si>
  <si>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</si>
  <si>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</si>
  <si>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</si>
  <si>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</si>
  <si>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</si>
  <si>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</si>
  <si>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</si>
  <si>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</si>
  <si>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</si>
  <si>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</si>
  <si>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</si>
  <si>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</si>
  <si>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</si>
  <si>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</si>
  <si>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</si>
  <si>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</si>
  <si>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</si>
  <si>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</si>
  <si>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</si>
  <si>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</si>
  <si>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</si>
  <si>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</si>
  <si>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</si>
  <si>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</si>
  <si>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</si>
  <si>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</si>
  <si>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</si>
  <si>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</si>
  <si>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</si>
  <si>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</si>
  <si>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</si>
  <si>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</si>
  <si>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</si>
  <si>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</si>
  <si>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</si>
  <si>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</si>
  <si>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</si>
  <si>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</si>
  <si>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</si>
  <si>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</si>
  <si>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</si>
  <si>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</si>
  <si>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</si>
  <si>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</si>
  <si>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</si>
  <si>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</si>
  <si>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</si>
  <si>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</si>
  <si>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</si>
  <si>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</si>
  <si>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</si>
  <si>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</si>
  <si>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</si>
  <si>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</si>
  <si>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</si>
  <si>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</si>
  <si>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</si>
  <si>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</si>
  <si>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</si>
  <si>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</si>
  <si>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</si>
  <si>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</si>
  <si>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</si>
  <si>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</si>
  <si>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</si>
  <si>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</si>
  <si>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</si>
  <si>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</si>
  <si>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</si>
  <si>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</si>
  <si>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</si>
  <si>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</si>
  <si>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</si>
  <si>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</si>
  <si>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</si>
  <si>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</si>
  <si>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</si>
  <si>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</si>
  <si>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</si>
  <si>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</si>
  <si>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</si>
  <si>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</si>
  <si>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</si>
  <si>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</si>
  <si>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</si>
  <si>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</si>
  <si>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</si>
  <si>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</si>
  <si>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</si>
  <si>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</si>
  <si>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</si>
  <si>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</si>
  <si>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</si>
  <si>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</si>
  <si>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</si>
  <si>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</si>
  <si>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</si>
  <si>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</si>
  <si>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</si>
  <si>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</si>
  <si>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</si>
  <si>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</si>
  <si>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</si>
  <si>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</si>
  <si>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</si>
  <si>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</si>
  <si>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</si>
  <si>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</si>
  <si>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</si>
  <si>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</si>
  <si>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</si>
  <si>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</si>
  <si>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</si>
  <si>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</si>
  <si>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</si>
  <si>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</si>
  <si>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</si>
  <si>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</si>
  <si>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</si>
  <si>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</si>
  <si>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</si>
  <si>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</si>
  <si>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</si>
  <si>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</si>
  <si>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</si>
  <si>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</si>
  <si>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</si>
  <si>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</si>
  <si>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</si>
  <si>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</si>
  <si>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</si>
  <si>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</si>
  <si>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</si>
  <si>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</si>
  <si>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</si>
  <si>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</si>
  <si>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</si>
  <si>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</si>
  <si>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</si>
  <si>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</si>
  <si>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</si>
  <si>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</si>
  <si>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</si>
  <si>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</si>
  <si>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</si>
  <si>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</si>
  <si>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</si>
  <si>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</si>
  <si>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</si>
  <si>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</si>
  <si>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</si>
  <si>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</si>
  <si>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</si>
  <si>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</si>
  <si>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</si>
  <si>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</si>
  <si>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</si>
  <si>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</si>
  <si>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</si>
  <si>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</si>
  <si>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</si>
  <si>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</si>
  <si>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</si>
  <si>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</si>
  <si>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</si>
  <si>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</si>
  <si>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</si>
  <si>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</si>
  <si>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</si>
  <si>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</si>
  <si>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</si>
  <si>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</si>
  <si>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</si>
  <si>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</si>
  <si>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</si>
  <si>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</si>
  <si>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</si>
  <si>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</si>
  <si>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</si>
  <si>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</si>
  <si>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</si>
  <si>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</si>
  <si>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</si>
  <si>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</si>
  <si>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</si>
  <si>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</si>
  <si>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</si>
  <si>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</si>
  <si>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</si>
  <si>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</si>
  <si>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</si>
  <si>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</si>
  <si>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</si>
  <si>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</si>
  <si>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</si>
  <si>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</si>
  <si>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</si>
  <si>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</si>
  <si>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</si>
  <si>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</si>
  <si>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</si>
  <si>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</si>
  <si>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</si>
  <si>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</si>
  <si>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</si>
  <si>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</si>
  <si>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</si>
  <si>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</si>
  <si>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</si>
  <si>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</si>
  <si>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</si>
  <si>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</si>
  <si>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</si>
  <si>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</si>
  <si>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</si>
  <si>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</si>
  <si>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</si>
  <si>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</si>
  <si>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</si>
  <si>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</si>
  <si>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</si>
  <si>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</si>
  <si>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</si>
  <si>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</si>
  <si>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</si>
  <si>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</si>
  <si>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</si>
  <si>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</si>
  <si>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</si>
  <si>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</si>
  <si>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</si>
  <si>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</si>
  <si>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</si>
  <si>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</si>
  <si>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</si>
  <si>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</si>
  <si>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</si>
  <si>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</si>
  <si>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</si>
  <si>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</si>
  <si>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</si>
  <si>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</si>
  <si>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</si>
  <si>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</si>
  <si>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</si>
  <si>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</si>
  <si>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</si>
  <si>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</si>
  <si>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</si>
  <si>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</si>
  <si>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</si>
  <si>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</si>
  <si>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</si>
  <si>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</si>
  <si>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</si>
  <si>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</si>
  <si>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</si>
  <si>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</si>
  <si>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</si>
  <si>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</si>
  <si>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</si>
  <si>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</si>
  <si>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</si>
  <si>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</si>
  <si>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</si>
  <si>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</si>
  <si>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</si>
  <si>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</si>
  <si>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</si>
  <si>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</si>
  <si>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</si>
  <si>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</si>
  <si>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</si>
  <si>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</si>
  <si>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</si>
  <si>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</si>
  <si>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</si>
  <si>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</si>
  <si>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</si>
  <si>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</si>
  <si>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</si>
  <si>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</si>
  <si>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</si>
  <si>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</si>
  <si>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</si>
  <si>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</si>
  <si>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</si>
  <si>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</si>
  <si>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</si>
  <si>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</si>
  <si>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</si>
  <si>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</si>
  <si>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</si>
  <si>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</si>
  <si>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</si>
  <si>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</si>
  <si>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</si>
  <si>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</si>
  <si>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</si>
  <si>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</si>
  <si>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</si>
  <si>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</si>
  <si>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</si>
  <si>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</si>
  <si>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</si>
  <si>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</si>
  <si>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</si>
  <si>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</si>
  <si>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</si>
  <si>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</si>
  <si>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</si>
  <si>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</si>
  <si>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</si>
  <si>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</si>
  <si>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</si>
  <si>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</si>
  <si>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</si>
  <si>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</si>
  <si>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</si>
  <si>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</si>
  <si>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</si>
  <si>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</si>
  <si>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</si>
  <si>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</si>
  <si>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</si>
  <si>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</si>
  <si>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</si>
  <si>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</si>
  <si>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</si>
  <si>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</si>
  <si>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</si>
  <si>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</si>
  <si>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</si>
  <si>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</si>
  <si>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</si>
  <si>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</si>
  <si>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</si>
  <si>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</si>
  <si>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</si>
  <si>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</si>
  <si>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</si>
  <si>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</si>
  <si>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</si>
  <si>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</si>
  <si>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</si>
  <si>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</si>
  <si>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</si>
  <si>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</si>
  <si>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</si>
  <si>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</si>
  <si>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</si>
  <si>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</si>
  <si>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</si>
  <si>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</si>
  <si>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</si>
  <si>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</si>
  <si>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</si>
  <si>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</si>
  <si>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</si>
  <si>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</si>
  <si>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</si>
  <si>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</si>
  <si>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</si>
  <si>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</si>
  <si>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</si>
  <si>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</si>
  <si>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</si>
  <si>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</si>
  <si>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</si>
  <si>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</si>
  <si>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</si>
  <si>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</si>
  <si>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</si>
  <si>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</si>
  <si>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</si>
  <si>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</si>
  <si>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</si>
  <si>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</si>
  <si>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</si>
  <si>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</si>
  <si>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</si>
  <si>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</si>
  <si>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</si>
  <si>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</si>
  <si>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</si>
  <si>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</si>
  <si>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</si>
  <si>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</si>
  <si>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</si>
  <si>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</si>
  <si>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</si>
  <si>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</si>
  <si>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</si>
  <si>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</si>
  <si>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</si>
  <si>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</si>
  <si>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</si>
  <si>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</si>
  <si>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</si>
  <si>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</si>
  <si>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</si>
  <si>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</si>
  <si>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</si>
  <si>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</si>
  <si>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</si>
  <si>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</si>
  <si>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</si>
  <si>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</si>
  <si>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</si>
  <si>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</si>
  <si>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</si>
  <si>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</si>
  <si>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</si>
  <si>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</si>
  <si>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</si>
  <si>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</si>
  <si>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</si>
  <si>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</si>
  <si>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</si>
  <si>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</si>
  <si>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</si>
  <si>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</si>
  <si>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</si>
  <si>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</si>
  <si>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</si>
  <si>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</si>
  <si>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</si>
  <si>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</si>
  <si>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</si>
  <si>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</si>
  <si>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</si>
  <si>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</si>
  <si>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</si>
  <si>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</si>
  <si>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</si>
  <si>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</si>
  <si>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</si>
  <si>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</si>
  <si>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</si>
  <si>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</si>
  <si>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</si>
  <si>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</si>
  <si>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</si>
  <si>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</si>
  <si>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</si>
  <si>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</si>
  <si>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</si>
  <si>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</si>
  <si>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</si>
  <si>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</si>
  <si>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</si>
  <si>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</si>
  <si>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</si>
  <si>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</si>
  <si>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</si>
  <si>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</si>
  <si>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</si>
  <si>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</si>
  <si>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</si>
  <si>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</si>
  <si>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</si>
  <si>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</si>
  <si>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</si>
  <si>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</si>
  <si>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</si>
  <si>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</si>
  <si>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</si>
  <si>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</si>
  <si>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</si>
  <si>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</si>
  <si>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</si>
  <si>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</si>
  <si>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</si>
  <si>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</si>
  <si>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</si>
  <si>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</si>
  <si>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</si>
  <si>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</si>
  <si>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</si>
  <si>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</si>
  <si>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</si>
  <si>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</si>
  <si>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</si>
  <si>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</si>
  <si>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</si>
  <si>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</si>
  <si>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</si>
  <si>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</si>
  <si>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</si>
  <si>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</si>
  <si>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</si>
  <si>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</si>
  <si>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</si>
  <si>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</si>
  <si>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</si>
  <si>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</si>
  <si>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</si>
  <si>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</si>
  <si>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</si>
  <si>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</si>
  <si>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</si>
  <si>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</si>
  <si>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</si>
  <si>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</si>
  <si>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</si>
  <si>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</si>
  <si>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</si>
  <si>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</si>
  <si>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</si>
  <si>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</si>
  <si>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</si>
  <si>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</si>
  <si>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</si>
  <si>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</si>
  <si>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</si>
  <si>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</si>
  <si>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</si>
  <si>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</si>
  <si>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</si>
  <si>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</si>
  <si>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</si>
  <si>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</si>
  <si>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</si>
  <si>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</si>
  <si>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</si>
  <si>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</si>
  <si>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</si>
  <si>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</si>
  <si>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</si>
  <si>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</si>
  <si>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</si>
  <si>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</si>
  <si>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</si>
  <si>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</si>
  <si>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</si>
  <si>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</si>
  <si>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</si>
  <si>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</si>
  <si>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</si>
  <si>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</si>
  <si>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</si>
  <si>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</si>
  <si>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</si>
  <si>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</si>
  <si>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</si>
  <si>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</si>
  <si>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</si>
  <si>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</si>
  <si>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</si>
  <si>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</si>
  <si>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</si>
  <si>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</si>
  <si>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</si>
  <si>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</si>
  <si>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</si>
  <si>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</si>
  <si>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</si>
  <si>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</si>
  <si>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</si>
  <si>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</si>
  <si>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</si>
  <si>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</si>
  <si>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</si>
  <si>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</si>
  <si>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</si>
  <si>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</si>
  <si>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</si>
  <si>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</si>
  <si>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</si>
  <si>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</si>
  <si>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</si>
  <si>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</si>
  <si>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</si>
  <si>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</si>
  <si>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</si>
  <si>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</si>
  <si>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</si>
  <si>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</si>
  <si>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</si>
  <si>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</si>
  <si>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</si>
  <si>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</si>
  <si>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</si>
  <si>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</si>
  <si>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</si>
  <si>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</si>
  <si>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</si>
  <si>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</si>
  <si>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</si>
  <si>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</si>
  <si>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</si>
  <si>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</si>
  <si>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</si>
  <si>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</si>
  <si>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</si>
  <si>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</si>
  <si>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</si>
  <si>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</si>
  <si>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</si>
  <si>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</si>
  <si>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</si>
  <si>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</si>
  <si>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</si>
  <si>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</si>
  <si>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</si>
  <si>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</si>
  <si>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</si>
  <si>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</si>
  <si>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</si>
  <si>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</si>
  <si>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</si>
  <si>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</si>
  <si>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</si>
  <si>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</si>
  <si>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</si>
  <si>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</si>
  <si>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</si>
  <si>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</si>
  <si>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</si>
  <si>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</si>
  <si>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</si>
  <si>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</si>
  <si>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</si>
  <si>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</si>
  <si>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</si>
  <si>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</si>
  <si>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</si>
  <si>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</si>
  <si>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</si>
  <si>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</si>
  <si>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</si>
  <si>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</si>
  <si>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</si>
  <si>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</si>
  <si>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</si>
  <si>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</si>
  <si>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</si>
  <si>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</si>
  <si>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</si>
  <si>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</si>
  <si>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</si>
  <si>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</si>
  <si>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</si>
  <si>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</si>
  <si>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</si>
  <si>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</si>
  <si>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</si>
  <si>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</si>
  <si>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</si>
  <si>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</si>
  <si>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</si>
  <si>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</si>
  <si>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</si>
  <si>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</si>
  <si>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</si>
  <si>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</si>
  <si>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</si>
  <si>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</si>
  <si>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</si>
  <si>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</si>
  <si>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</si>
  <si>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</si>
  <si>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</si>
  <si>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</si>
  <si>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</si>
  <si>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</si>
  <si>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</si>
  <si>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</si>
  <si>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</si>
  <si>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</si>
  <si>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</si>
  <si>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</si>
  <si>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</si>
  <si>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</si>
  <si>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</si>
  <si>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</si>
  <si>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</si>
  <si>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</si>
  <si>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</si>
  <si>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</si>
  <si>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</si>
  <si>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</si>
  <si>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</si>
  <si>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</si>
  <si>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</si>
  <si>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</si>
  <si>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</si>
  <si>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</si>
  <si>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</si>
  <si>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</si>
  <si>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</si>
  <si>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</si>
  <si>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</si>
  <si>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</si>
  <si>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</si>
  <si>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</si>
  <si>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</si>
  <si>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</si>
  <si>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</si>
  <si>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</si>
  <si>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</si>
  <si>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</si>
  <si>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</si>
  <si>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</si>
  <si>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</si>
  <si>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</si>
  <si>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</si>
  <si>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</si>
  <si>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</si>
  <si>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</si>
  <si>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</si>
  <si>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</si>
  <si>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</si>
  <si>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</si>
  <si>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</si>
  <si>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</si>
  <si>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</si>
  <si>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</si>
  <si>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</si>
  <si>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</si>
  <si>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</si>
  <si>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</si>
  <si>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</si>
  <si>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</si>
  <si>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</si>
  <si>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</si>
  <si>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</si>
  <si>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</si>
  <si>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</si>
  <si>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</si>
  <si>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</si>
  <si>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</si>
  <si>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</si>
  <si>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</si>
  <si>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</si>
  <si>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</si>
  <si>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</si>
  <si>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</si>
  <si>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</si>
  <si>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</si>
  <si>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</si>
  <si>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</si>
  <si>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</si>
  <si>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</si>
  <si>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</si>
  <si>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</si>
  <si>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</si>
  <si>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</si>
  <si>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</si>
  <si>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</si>
  <si>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</si>
  <si>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</si>
  <si>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</si>
  <si>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</si>
  <si>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</si>
  <si>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</si>
  <si>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</si>
  <si>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</si>
  <si>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</si>
  <si>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</si>
  <si>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</si>
  <si>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</si>
  <si>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</si>
  <si>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</si>
  <si>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</si>
  <si>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</si>
  <si>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</si>
  <si>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</si>
  <si>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</si>
  <si>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</si>
  <si>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</si>
  <si>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</si>
  <si>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</si>
  <si>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</si>
  <si>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</si>
  <si>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</si>
  <si>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</si>
  <si>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</si>
  <si>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</si>
  <si>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</si>
  <si>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</si>
  <si>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</si>
  <si>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</si>
  <si>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</si>
  <si>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</si>
  <si>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</si>
  <si>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</si>
  <si>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</si>
  <si>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</si>
  <si>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</si>
  <si>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</si>
  <si>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</si>
  <si>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</si>
  <si>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</si>
  <si>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</si>
  <si>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</si>
  <si>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</si>
  <si>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</si>
  <si>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</si>
  <si>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</si>
  <si>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</si>
  <si>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</si>
  <si>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</si>
  <si>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</si>
  <si>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</si>
  <si>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</si>
  <si>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</si>
  <si>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</si>
  <si>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</si>
  <si>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</si>
  <si>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</si>
  <si>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</si>
  <si>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</si>
  <si>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</si>
  <si>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</si>
  <si>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</si>
  <si>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</si>
  <si>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</si>
  <si>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</si>
  <si>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</si>
  <si>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</si>
  <si>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</si>
  <si>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</si>
  <si>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</si>
  <si>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</si>
  <si>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</si>
  <si>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</si>
  <si>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</si>
  <si>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</si>
  <si>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</si>
  <si>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</si>
  <si>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</si>
  <si>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</si>
  <si>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</si>
  <si>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</si>
  <si>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</si>
  <si>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</si>
  <si>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</si>
  <si>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</si>
  <si>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</si>
  <si>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</si>
  <si>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</si>
  <si>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</si>
  <si>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</si>
  <si>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</si>
  <si>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</si>
  <si>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</si>
  <si>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</si>
  <si>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</si>
  <si>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</si>
  <si>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</si>
  <si>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</si>
  <si>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</si>
  <si>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</si>
  <si>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</si>
  <si>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</si>
  <si>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</si>
  <si>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</si>
  <si>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</si>
  <si>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</si>
  <si>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</si>
  <si>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</si>
  <si>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</si>
  <si>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</si>
  <si>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</si>
  <si>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</si>
  <si>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</si>
  <si>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</si>
  <si>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</si>
  <si>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</si>
  <si>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</si>
  <si>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</si>
  <si>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</si>
  <si>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</si>
  <si>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</si>
  <si>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</si>
  <si>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</si>
  <si>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</si>
  <si>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</si>
  <si>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</si>
  <si>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</si>
  <si>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</si>
  <si>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</si>
  <si>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</si>
  <si>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</si>
  <si>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</si>
  <si>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</si>
  <si>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</si>
  <si>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</si>
  <si>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</si>
  <si>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</si>
  <si>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</si>
  <si>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</si>
  <si>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</si>
  <si>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</si>
  <si>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</si>
  <si>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</si>
  <si>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</si>
  <si>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</si>
  <si>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</si>
  <si>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</si>
  <si>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</si>
  <si>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</si>
  <si>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</si>
  <si>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</si>
  <si>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</si>
  <si>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</si>
  <si>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</si>
  <si>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</si>
  <si>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</si>
  <si>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</si>
  <si>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</si>
  <si>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</si>
  <si>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</si>
  <si>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</si>
  <si>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</si>
  <si>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</si>
  <si>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</si>
  <si>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</si>
  <si>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</si>
  <si>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</si>
  <si>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</si>
  <si>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</si>
  <si>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</si>
  <si>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</si>
  <si>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</si>
  <si>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</si>
  <si>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</si>
  <si>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</si>
  <si>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</si>
  <si>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</si>
  <si>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</si>
  <si>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</si>
  <si>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</si>
  <si>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</si>
  <si>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</si>
  <si>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</si>
  <si>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</si>
  <si>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</si>
  <si>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</si>
  <si>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</si>
  <si>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</si>
  <si>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</si>
  <si>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</si>
  <si>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</si>
  <si>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</si>
  <si>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</si>
  <si>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</si>
  <si>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</si>
  <si>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</si>
  <si>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</si>
  <si>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</si>
  <si>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</si>
  <si>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</si>
  <si>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</si>
  <si>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</si>
  <si>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</si>
  <si>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</si>
  <si>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</si>
  <si>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</si>
  <si>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</si>
  <si>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</si>
  <si>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</si>
  <si>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</si>
  <si>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</si>
  <si>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</si>
  <si>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</si>
  <si>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</si>
  <si>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</si>
  <si>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</si>
  <si>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</si>
  <si>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</si>
  <si>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</si>
  <si>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</si>
  <si>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</si>
  <si>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</si>
  <si>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</si>
  <si>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</si>
  <si>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</si>
  <si>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</si>
  <si>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</si>
  <si>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</si>
  <si>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</si>
  <si>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</si>
  <si>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</si>
  <si>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</si>
  <si>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</si>
  <si>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</si>
  <si>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</si>
  <si>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</si>
  <si>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</si>
  <si>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</si>
  <si>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</si>
  <si>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</si>
  <si>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</si>
  <si>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</si>
  <si>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</si>
  <si>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</si>
  <si>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</si>
  <si>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</si>
  <si>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</si>
  <si>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</si>
  <si>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</si>
  <si>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</si>
  <si>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</si>
  <si>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</si>
  <si>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</si>
  <si>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</si>
  <si>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</si>
  <si>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</si>
  <si>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</si>
  <si>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</si>
  <si>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</si>
  <si>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</si>
  <si>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</si>
  <si>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</si>
  <si>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</si>
  <si>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</si>
  <si>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</si>
  <si>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</si>
  <si>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</si>
  <si>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</si>
  <si>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</si>
  <si>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</si>
  <si>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</si>
  <si>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</si>
  <si>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</si>
  <si>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</si>
  <si>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</si>
  <si>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</si>
  <si>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</si>
  <si>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</si>
  <si>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</si>
  <si>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</si>
  <si>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</si>
  <si>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</si>
  <si>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</si>
  <si>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</si>
  <si>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</si>
  <si>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</si>
  <si>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</si>
  <si>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</si>
  <si>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</si>
  <si>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</si>
  <si>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</si>
  <si>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</si>
  <si>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</si>
  <si>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</si>
  <si>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</si>
  <si>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</si>
  <si>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</si>
  <si>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</si>
  <si>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</si>
  <si>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</si>
  <si>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</si>
  <si>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</si>
  <si>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</si>
  <si>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</si>
  <si>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</si>
  <si>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</si>
  <si>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</si>
  <si>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</si>
  <si>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</si>
  <si>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</si>
  <si>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</si>
  <si>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</si>
  <si>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</si>
  <si>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</si>
  <si>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</si>
  <si>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</si>
  <si>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</si>
  <si>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</si>
  <si>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</si>
  <si>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</si>
  <si>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</si>
  <si>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</si>
  <si>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</si>
  <si>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</si>
  <si>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</si>
  <si>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</si>
  <si>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</si>
  <si>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</si>
  <si>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</si>
  <si>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</si>
  <si>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</si>
  <si>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</si>
  <si>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</si>
  <si>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</si>
  <si>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</si>
  <si>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</si>
  <si>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</si>
  <si>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</si>
  <si>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</si>
  <si>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</si>
  <si>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</si>
  <si>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</si>
  <si>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</si>
  <si>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</si>
  <si>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</si>
  <si>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</si>
  <si>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</si>
  <si>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</si>
  <si>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</si>
  <si>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</si>
  <si>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</si>
  <si>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</si>
  <si>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</si>
  <si>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</si>
  <si>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</si>
  <si>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</si>
  <si>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</si>
  <si>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</si>
  <si>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</si>
  <si>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</si>
  <si>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</si>
  <si>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</si>
  <si>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</si>
  <si>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</si>
  <si>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</si>
  <si>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</si>
  <si>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</si>
  <si>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</si>
  <si>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</si>
  <si>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</si>
  <si>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</si>
  <si>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</si>
  <si>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</si>
  <si>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</si>
  <si>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</si>
  <si>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</si>
  <si>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</si>
  <si>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</si>
  <si>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</si>
  <si>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</si>
  <si>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</si>
  <si>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</si>
  <si>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</si>
  <si>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</si>
  <si>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</si>
  <si>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</si>
  <si>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</si>
  <si>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</si>
  <si>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</si>
  <si>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</si>
  <si>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</si>
  <si>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</si>
  <si>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</si>
  <si>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</si>
  <si>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</si>
  <si>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</si>
  <si>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</si>
  <si>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</si>
  <si>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</si>
  <si>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</si>
  <si>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</si>
  <si>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</si>
  <si>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</si>
  <si>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</si>
  <si>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</si>
  <si>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</si>
  <si>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</si>
  <si>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</si>
  <si>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</si>
  <si>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</si>
  <si>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</si>
  <si>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</si>
  <si>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</si>
  <si>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</si>
  <si>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</si>
  <si>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</si>
  <si>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</si>
  <si>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</si>
  <si>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</si>
  <si>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</si>
  <si>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</si>
  <si>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</si>
  <si>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</si>
  <si>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</si>
  <si>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</si>
  <si>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</si>
  <si>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</si>
  <si>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</si>
  <si>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</si>
  <si>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</si>
  <si>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</si>
  <si>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</si>
  <si>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</si>
  <si>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</si>
  <si>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</si>
  <si>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</si>
  <si>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</si>
  <si>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</si>
  <si>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</si>
  <si>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</si>
  <si>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</si>
  <si>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</si>
  <si>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</si>
  <si>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</si>
  <si>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</si>
  <si>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</si>
  <si>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</si>
  <si>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</si>
  <si>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</si>
  <si>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</si>
  <si>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</si>
  <si>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</si>
  <si>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</si>
  <si>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</si>
  <si>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</si>
  <si>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</si>
  <si>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</si>
  <si>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</si>
  <si>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</si>
  <si>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</si>
  <si>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</si>
  <si>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</si>
  <si>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</si>
  <si>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</si>
  <si>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</si>
  <si>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</si>
  <si>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</si>
  <si>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</si>
  <si>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</si>
  <si>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</si>
  <si>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</si>
  <si>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</si>
  <si>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</si>
  <si>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</si>
  <si>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</si>
  <si>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</si>
  <si>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</si>
  <si>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</si>
  <si>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</si>
  <si>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</si>
  <si>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</si>
  <si>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</si>
  <si>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</si>
  <si>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</si>
  <si>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</si>
  <si>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</si>
  <si>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</si>
  <si>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</si>
  <si>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</si>
  <si>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</si>
  <si>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</si>
  <si>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</si>
  <si>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</si>
  <si>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</si>
  <si>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</si>
  <si>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</si>
  <si>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</si>
  <si>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</si>
  <si>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</si>
  <si>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</si>
  <si>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</si>
  <si>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</si>
  <si>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</si>
  <si>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</si>
  <si>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</si>
  <si>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</si>
  <si>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</si>
  <si>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</si>
  <si>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</si>
  <si>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</si>
  <si>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</si>
  <si>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</si>
  <si>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</si>
  <si>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</si>
  <si>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</si>
  <si>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</si>
  <si>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</si>
  <si>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</si>
  <si>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</si>
  <si>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</si>
  <si>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</si>
  <si>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</si>
  <si>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</si>
  <si>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</si>
  <si>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</si>
  <si>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</si>
  <si>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</si>
  <si>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</si>
  <si>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</si>
  <si>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</si>
  <si>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</si>
  <si>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</si>
  <si>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</si>
  <si>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</si>
  <si>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</si>
  <si>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</si>
  <si>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</si>
  <si>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</si>
  <si>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</si>
  <si>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</si>
  <si>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</si>
  <si>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</si>
  <si>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</si>
  <si>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</si>
  <si>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</si>
  <si>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</si>
  <si>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</si>
  <si>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</si>
  <si>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</si>
  <si>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</si>
  <si>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</si>
  <si>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</si>
  <si>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</si>
  <si>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</si>
  <si>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</si>
  <si>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</si>
  <si>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</si>
  <si>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</si>
  <si>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</si>
  <si>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</si>
  <si>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</si>
  <si>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</si>
  <si>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</si>
  <si>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</si>
  <si>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</si>
  <si>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</si>
  <si>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</si>
  <si>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</si>
  <si>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</si>
  <si>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</si>
  <si>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</si>
  <si>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</si>
  <si>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</si>
  <si>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</si>
  <si>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</si>
  <si>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</si>
  <si>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</si>
  <si>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</si>
  <si>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</si>
  <si>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</si>
  <si>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</si>
  <si>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</si>
  <si>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</si>
  <si>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</si>
  <si>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</si>
  <si>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</si>
  <si>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</si>
  <si>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</si>
  <si>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</si>
  <si>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</si>
  <si>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</si>
  <si>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</si>
  <si>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</si>
  <si>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</si>
  <si>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</si>
  <si>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</si>
  <si>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</si>
  <si>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</si>
  <si>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</si>
  <si>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</si>
  <si>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</si>
  <si>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</si>
  <si>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</si>
  <si>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</si>
  <si>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</si>
  <si>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</si>
  <si>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</si>
  <si>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</si>
  <si>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</si>
  <si>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</si>
  <si>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</si>
  <si>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</si>
  <si>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</si>
  <si>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</si>
  <si>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</si>
  <si>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</si>
  <si>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</si>
  <si>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</si>
  <si>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</si>
  <si>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</si>
  <si>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</si>
  <si>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</si>
  <si>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</si>
  <si>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</si>
  <si>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</si>
  <si>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</si>
  <si>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</si>
  <si>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</si>
  <si>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</si>
  <si>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</si>
  <si>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</si>
  <si>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</si>
  <si>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</si>
  <si>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</si>
  <si>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</si>
  <si>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</si>
  <si>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</si>
  <si>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</si>
  <si>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</si>
  <si>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</si>
  <si>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</si>
  <si>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</si>
  <si>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</si>
  <si>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</si>
  <si>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</si>
  <si>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</si>
  <si>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</si>
  <si>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</si>
  <si>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</si>
  <si>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</si>
  <si>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</si>
  <si>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</si>
  <si>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</si>
  <si>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</si>
  <si>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</si>
  <si>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</si>
  <si>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</si>
  <si>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</si>
  <si>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</si>
  <si>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</si>
  <si>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</si>
  <si>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</si>
  <si>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</si>
  <si>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</si>
  <si>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</si>
  <si>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</si>
  <si>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</si>
  <si>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</si>
  <si>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</si>
  <si>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</si>
  <si>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</si>
  <si>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</si>
  <si>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</si>
  <si>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</si>
  <si>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</si>
  <si>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</si>
  <si>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</si>
  <si>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</si>
  <si>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</si>
  <si>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</si>
  <si>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</si>
  <si>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</si>
  <si>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</si>
  <si>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</si>
  <si>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</si>
  <si>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</si>
  <si>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</si>
  <si>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</si>
  <si>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</si>
  <si>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</si>
  <si>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</si>
  <si>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</si>
  <si>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</si>
  <si>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</si>
  <si>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</si>
  <si>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</si>
  <si>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</si>
  <si>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</si>
  <si>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</si>
  <si>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</si>
  <si>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</si>
  <si>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</si>
  <si>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</si>
  <si>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</si>
  <si>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</si>
  <si>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</si>
  <si>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</si>
  <si>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</si>
  <si>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</si>
  <si>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</si>
  <si>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</si>
  <si>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</si>
  <si>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</si>
  <si>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</si>
  <si>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</si>
  <si>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</si>
  <si>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</si>
  <si>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</si>
  <si>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</si>
  <si>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</si>
  <si>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</si>
  <si>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</si>
  <si>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</si>
  <si>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</si>
  <si>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</si>
  <si>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</si>
  <si>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</si>
  <si>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</si>
  <si>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</si>
  <si>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</si>
  <si>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</si>
  <si>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</si>
  <si>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</si>
  <si>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</si>
  <si>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</si>
  <si>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</si>
  <si>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</si>
  <si>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</si>
  <si>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</si>
  <si>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</si>
  <si>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</si>
  <si>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</si>
  <si>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</si>
  <si>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</si>
  <si>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</si>
  <si>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</si>
  <si>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</si>
  <si>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</si>
  <si>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</si>
  <si>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</si>
  <si>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</si>
  <si>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</si>
  <si>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</si>
  <si>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</si>
  <si>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</si>
  <si>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</si>
  <si>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</si>
  <si>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</si>
  <si>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</si>
  <si>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</si>
  <si>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</si>
  <si>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</si>
  <si>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</si>
  <si>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</si>
  <si>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</si>
  <si>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</si>
  <si>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</si>
  <si>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</si>
  <si>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</si>
  <si>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</si>
  <si>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</si>
  <si>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</si>
  <si>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</si>
  <si>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</si>
  <si>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</si>
  <si>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</si>
  <si>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</si>
  <si>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</si>
  <si>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</si>
  <si>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</si>
  <si>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</si>
  <si>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</si>
  <si>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</si>
  <si>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</si>
  <si>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</si>
  <si>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</si>
  <si>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</si>
  <si>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</si>
  <si>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</si>
  <si>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</si>
  <si>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</si>
  <si>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</si>
  <si>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</si>
  <si>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</si>
  <si>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</si>
  <si>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</si>
  <si>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</si>
  <si>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</si>
  <si>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</si>
  <si>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</si>
  <si>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</si>
  <si>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</si>
  <si>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</si>
  <si>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</si>
  <si>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</si>
  <si>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</si>
  <si>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</si>
  <si>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</si>
  <si>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</si>
  <si>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</si>
  <si>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</si>
  <si>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</si>
  <si>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</si>
  <si>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</si>
  <si>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</si>
  <si>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</si>
  <si>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</si>
  <si>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</si>
  <si>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</si>
  <si>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</si>
  <si>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</si>
  <si>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</si>
  <si>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</si>
  <si>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</si>
  <si>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</si>
  <si>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</si>
  <si>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</si>
  <si>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</si>
  <si>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</si>
  <si>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</si>
  <si>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</si>
  <si>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</si>
  <si>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</si>
  <si>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</si>
  <si>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</si>
  <si>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</si>
  <si>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</si>
  <si>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</si>
  <si>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</si>
  <si>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</si>
  <si>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</si>
  <si>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</si>
  <si>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</si>
  <si>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</si>
  <si>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</si>
  <si>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</si>
  <si>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</si>
  <si>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</si>
  <si>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</si>
  <si>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</si>
  <si>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</si>
  <si>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</si>
  <si>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</si>
  <si>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</si>
  <si>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</si>
  <si>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</si>
  <si>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</si>
  <si>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</si>
  <si>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</si>
  <si>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</si>
  <si>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</si>
  <si>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</si>
  <si>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</si>
  <si>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</si>
  <si>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</si>
  <si>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</si>
  <si>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</si>
  <si>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</si>
  <si>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</si>
  <si>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</si>
  <si>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</si>
  <si>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</si>
  <si>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</si>
  <si>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</si>
  <si>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</si>
  <si>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</si>
  <si>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</si>
  <si>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</si>
  <si>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</si>
  <si>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</si>
  <si>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</si>
  <si>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</si>
  <si>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</si>
  <si>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</si>
  <si>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</si>
  <si>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</si>
  <si>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</si>
  <si>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</si>
  <si>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</si>
  <si>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</si>
  <si>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</si>
  <si>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</si>
  <si>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</si>
  <si>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</si>
  <si>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</si>
  <si>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</si>
  <si>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</si>
  <si>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</si>
  <si>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</si>
  <si>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</si>
  <si>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</si>
  <si>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</si>
  <si>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</si>
  <si>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</si>
  <si>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</si>
  <si>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</si>
  <si>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</si>
  <si>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</si>
  <si>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</si>
  <si>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</si>
  <si>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</si>
  <si>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</si>
  <si>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</si>
  <si>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</si>
  <si>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</si>
  <si>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</si>
  <si>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</si>
  <si>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</si>
  <si>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</si>
  <si>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</si>
  <si>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</si>
  <si>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</si>
  <si>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</si>
  <si>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</si>
  <si>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</si>
  <si>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</si>
  <si>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</si>
  <si>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</si>
  <si>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</si>
  <si>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</si>
  <si>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</si>
  <si>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</si>
  <si>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</si>
  <si>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</si>
  <si>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</si>
  <si>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</si>
  <si>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</si>
  <si>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</si>
  <si>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</si>
  <si>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</si>
  <si>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</si>
  <si>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</si>
  <si>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</si>
  <si>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</si>
  <si>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</si>
  <si>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</si>
  <si>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</si>
  <si>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</si>
  <si>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</si>
  <si>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</si>
  <si>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</si>
  <si>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</si>
  <si>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</si>
  <si>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</si>
  <si>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</si>
  <si>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</si>
  <si>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</si>
  <si>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</si>
  <si>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</si>
  <si>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</si>
  <si>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</si>
  <si>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</si>
  <si>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</si>
  <si>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</si>
  <si>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</si>
  <si>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</si>
  <si>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</si>
  <si>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</si>
  <si>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</si>
  <si>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</si>
  <si>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</si>
  <si>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</si>
  <si>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</si>
  <si>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</si>
  <si>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</si>
  <si>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</si>
  <si>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</si>
  <si>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</si>
  <si>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</si>
  <si>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</si>
  <si>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</si>
  <si>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</si>
  <si>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</si>
  <si>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</si>
  <si>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</si>
  <si>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</si>
  <si>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</si>
  <si>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</si>
  <si>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</si>
  <si>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</si>
  <si>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</si>
  <si>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</si>
  <si>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</si>
  <si>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</si>
  <si>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</si>
  <si>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</si>
  <si>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</si>
  <si>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</si>
  <si>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</si>
  <si>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</si>
  <si>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</si>
  <si>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</si>
  <si>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</si>
  <si>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</si>
  <si>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</si>
  <si>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</si>
  <si>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</si>
  <si>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</si>
  <si>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</si>
  <si>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</si>
  <si>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</si>
  <si>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</si>
  <si>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</si>
  <si>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</si>
  <si>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</si>
  <si>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</si>
  <si>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</si>
  <si>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</si>
  <si>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</si>
  <si>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</si>
  <si>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</si>
  <si>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</si>
  <si>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</si>
  <si>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</si>
  <si>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</si>
  <si>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</si>
  <si>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</si>
  <si>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</si>
  <si>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</si>
  <si>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</si>
  <si>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</si>
  <si>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</si>
  <si>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</si>
  <si>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</si>
  <si>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</si>
  <si>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</si>
  <si>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</si>
  <si>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</si>
  <si>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</si>
  <si>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</si>
  <si>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</si>
  <si>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</si>
  <si>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</si>
  <si>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</si>
  <si>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</si>
  <si>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</si>
  <si>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</si>
  <si>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</si>
  <si>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</si>
  <si>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</si>
  <si>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</si>
  <si>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</si>
  <si>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</si>
  <si>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</si>
  <si>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</si>
  <si>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</si>
  <si>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</si>
  <si>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</si>
  <si>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</si>
  <si>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</si>
  <si>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</si>
  <si>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</si>
  <si>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</si>
  <si>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</si>
  <si>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</si>
  <si>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</si>
  <si>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</si>
  <si>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</si>
  <si>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</si>
  <si>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</si>
  <si>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</si>
  <si>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</si>
  <si>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</si>
  <si>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</si>
  <si>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</si>
  <si>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</si>
  <si>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</si>
  <si>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</si>
  <si>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</si>
  <si>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</si>
  <si>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</si>
  <si>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</si>
  <si>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</si>
  <si>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</si>
  <si>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</si>
  <si>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</si>
  <si>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</si>
  <si>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</si>
  <si>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</si>
  <si>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</si>
  <si>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</si>
  <si>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</si>
  <si>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</si>
  <si>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</si>
  <si>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</si>
  <si>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</si>
  <si>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</si>
  <si>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</si>
  <si>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</si>
  <si>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</si>
  <si>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</si>
  <si>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</si>
  <si>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</si>
  <si>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</si>
  <si>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</si>
  <si>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</si>
  <si>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</si>
  <si>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</si>
  <si>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</si>
  <si>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</si>
  <si>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</si>
  <si>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</si>
  <si>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</si>
  <si>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</si>
  <si>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</si>
  <si>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</si>
  <si>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</si>
  <si>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</si>
  <si>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</si>
  <si>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</si>
  <si>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</si>
  <si>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</si>
  <si>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</si>
  <si>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</si>
  <si>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</si>
  <si>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</si>
  <si>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</si>
  <si>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</si>
  <si>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</si>
  <si>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</si>
  <si>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</si>
  <si>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</si>
  <si>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</si>
  <si>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</si>
  <si>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</si>
  <si>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</si>
  <si>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</si>
  <si>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</si>
  <si>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</si>
  <si>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</si>
  <si>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</si>
  <si>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</si>
  <si>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</si>
  <si>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</si>
  <si>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</si>
  <si>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</si>
  <si>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</si>
  <si>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</si>
  <si>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</si>
  <si>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</si>
  <si>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</si>
  <si>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</si>
  <si>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</si>
  <si>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</si>
  <si>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</si>
  <si>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</si>
  <si>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</si>
  <si>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</si>
  <si>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</si>
  <si>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</si>
  <si>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</si>
  <si>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</si>
  <si>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</si>
  <si>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</si>
  <si>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</si>
  <si>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</si>
  <si>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</si>
  <si>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</si>
  <si>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</si>
  <si>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</si>
  <si>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</si>
  <si>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</si>
  <si>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</si>
  <si>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</si>
  <si>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</si>
  <si>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</si>
  <si>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</si>
  <si>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</si>
  <si>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</si>
  <si>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</si>
  <si>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</si>
  <si>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</si>
  <si>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</si>
  <si>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</si>
  <si>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</si>
  <si>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</si>
  <si>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</si>
  <si>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</si>
  <si>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</si>
  <si>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</si>
  <si>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</si>
  <si>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</si>
  <si>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</si>
  <si>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</si>
  <si>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</si>
  <si>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</si>
  <si>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</si>
  <si>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</si>
  <si>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</si>
  <si>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</si>
  <si>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</si>
  <si>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</si>
  <si>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</si>
  <si>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</si>
  <si>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</si>
  <si>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</si>
  <si>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</si>
  <si>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</si>
  <si>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</si>
  <si>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</si>
  <si>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</si>
  <si>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</si>
  <si>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</si>
  <si>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</si>
  <si>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</si>
  <si>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</si>
  <si>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</si>
  <si>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</si>
  <si>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</si>
  <si>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</si>
  <si>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</si>
  <si>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</si>
  <si>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</si>
  <si>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</si>
  <si>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</si>
  <si>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</si>
  <si>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</si>
  <si>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</si>
  <si>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</si>
  <si>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</si>
  <si>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</si>
  <si>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</si>
  <si>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</si>
  <si>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</si>
  <si>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</si>
  <si>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</si>
  <si>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</si>
  <si>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</si>
  <si>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</si>
  <si>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</si>
  <si>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</si>
  <si>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</si>
  <si>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</si>
  <si>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</si>
  <si>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</si>
  <si>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</si>
  <si>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</si>
  <si>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</si>
  <si>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</si>
  <si>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</si>
  <si>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</si>
  <si>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</si>
  <si>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</si>
  <si>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</si>
  <si>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</si>
  <si>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</si>
  <si>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</si>
  <si>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</si>
  <si>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</si>
  <si>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</si>
  <si>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</si>
  <si>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</si>
  <si>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</si>
  <si>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</si>
  <si>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</si>
  <si>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</si>
  <si>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</si>
  <si>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</si>
  <si>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</si>
  <si>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</si>
  <si>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</si>
  <si>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</si>
  <si>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</si>
  <si>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</si>
  <si>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</si>
  <si>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</si>
  <si>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</si>
  <si>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</si>
  <si>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</si>
  <si>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</si>
  <si>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</si>
  <si>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</si>
  <si>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</si>
  <si>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</si>
  <si>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</si>
  <si>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</si>
  <si>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</si>
  <si>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</si>
  <si>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</si>
  <si>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</si>
  <si>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</si>
  <si>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</si>
  <si>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</si>
  <si>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</si>
  <si>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</si>
  <si>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</si>
  <si>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</si>
  <si>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</si>
  <si>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</si>
  <si>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</si>
  <si>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</si>
  <si>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</si>
  <si>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</si>
  <si>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</si>
  <si>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</si>
  <si>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</si>
  <si>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</si>
  <si>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</si>
  <si>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</si>
  <si>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</si>
  <si>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</si>
  <si>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</si>
  <si>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</si>
  <si>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</si>
  <si>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</si>
  <si>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</si>
  <si>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</si>
  <si>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</si>
  <si>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</si>
  <si>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</si>
  <si>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</si>
  <si>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</si>
  <si>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</si>
  <si>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</si>
  <si>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</si>
  <si>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</si>
  <si>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</si>
  <si>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</si>
  <si>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</si>
  <si>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</si>
  <si>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</si>
  <si>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</si>
  <si>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</si>
  <si>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</si>
  <si>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</si>
  <si>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</si>
  <si>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</si>
  <si>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</si>
  <si>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</si>
  <si>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</si>
  <si>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</si>
  <si>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</si>
  <si>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</si>
  <si>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</si>
  <si>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</si>
  <si>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</si>
  <si>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</si>
  <si>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</si>
  <si>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</si>
  <si>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</si>
  <si>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</si>
  <si>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</si>
  <si>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</si>
  <si>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</si>
  <si>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</si>
  <si>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</si>
  <si>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</si>
  <si>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</si>
  <si>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</si>
  <si>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</si>
  <si>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</si>
  <si>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</si>
  <si>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</si>
  <si>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</si>
  <si>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</si>
  <si>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</si>
  <si>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</si>
  <si>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</si>
  <si>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</si>
  <si>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</si>
  <si>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</si>
  <si>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</si>
  <si>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</si>
  <si>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</si>
  <si>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</si>
  <si>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</si>
  <si>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</si>
  <si>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</si>
  <si>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</si>
  <si>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</si>
  <si>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</si>
  <si>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</si>
  <si>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</si>
  <si>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</si>
  <si>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</si>
  <si>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</si>
  <si>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</si>
  <si>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</si>
  <si>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</si>
  <si>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</si>
  <si>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</si>
  <si>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</si>
  <si>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</si>
  <si>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</si>
  <si>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</si>
  <si>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</si>
  <si>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</si>
  <si>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</si>
  <si>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</si>
  <si>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</si>
  <si>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</si>
  <si>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</si>
  <si>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</si>
  <si>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</si>
  <si>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</si>
  <si>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</si>
  <si>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</si>
  <si>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</si>
  <si>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</si>
  <si>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</si>
  <si>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</si>
  <si>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</si>
  <si>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</si>
  <si>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</si>
  <si>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</si>
  <si>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</si>
  <si>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</si>
  <si>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</si>
  <si>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</si>
  <si>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</si>
  <si>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</si>
  <si>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</si>
  <si>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</si>
  <si>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</si>
  <si>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</si>
  <si>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</si>
  <si>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</si>
  <si>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</si>
  <si>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</si>
  <si>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</si>
  <si>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</si>
  <si>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</si>
  <si>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</si>
  <si>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</si>
  <si>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</si>
  <si>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</si>
  <si>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</si>
  <si>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</si>
  <si>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</si>
  <si>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</si>
  <si>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</si>
  <si>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</si>
  <si>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</si>
  <si>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</si>
  <si>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</si>
  <si>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</si>
  <si>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</si>
  <si>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</si>
  <si>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</si>
  <si>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</si>
  <si>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</si>
  <si>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</si>
  <si>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</si>
  <si>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</si>
  <si>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</si>
  <si>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</si>
  <si>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</si>
  <si>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</si>
  <si>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</si>
  <si>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</si>
  <si>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</si>
  <si>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</si>
  <si>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</si>
  <si>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</si>
  <si>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</si>
  <si>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</si>
  <si>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</si>
  <si>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</si>
  <si>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</si>
  <si>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</si>
  <si>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</si>
  <si>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</si>
  <si>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</si>
  <si>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</si>
  <si>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</si>
  <si>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</si>
  <si>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</si>
  <si>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</si>
  <si>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</si>
  <si>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</si>
  <si>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</si>
  <si>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</si>
  <si>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</si>
  <si>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</si>
  <si>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</si>
  <si>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</si>
  <si>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</si>
  <si>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</si>
  <si>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</si>
  <si>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</si>
  <si>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</si>
  <si>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</si>
  <si>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</si>
  <si>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</si>
  <si>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</si>
  <si>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</si>
  <si>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</si>
  <si>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</si>
  <si>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</si>
  <si>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</si>
  <si>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</si>
  <si>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</si>
  <si>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</si>
  <si>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</si>
  <si>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</si>
  <si>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</si>
  <si>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</si>
  <si>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</si>
  <si>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</si>
  <si>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</si>
  <si>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</si>
  <si>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</si>
  <si>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</si>
  <si>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</si>
  <si>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</si>
  <si>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</si>
  <si>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</si>
  <si>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</si>
  <si>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</si>
  <si>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</si>
  <si>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</si>
  <si>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</si>
  <si>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</si>
  <si>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</si>
  <si>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</si>
  <si>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</si>
  <si>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</si>
  <si>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</si>
  <si>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</si>
  <si>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</si>
  <si>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</si>
  <si>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</si>
  <si>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</si>
  <si>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</si>
  <si>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</si>
  <si>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</si>
  <si>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</si>
  <si>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</si>
  <si>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</si>
  <si>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</si>
  <si>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</si>
  <si>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</si>
  <si>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</si>
  <si>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</si>
  <si>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</si>
  <si>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</si>
  <si>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</si>
  <si>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</si>
  <si>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</si>
  <si>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</si>
  <si>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</si>
  <si>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</si>
  <si>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</si>
  <si>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</si>
  <si>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</si>
  <si>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</si>
  <si>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</si>
  <si>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</si>
  <si>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</si>
  <si>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</si>
  <si>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</si>
  <si>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</si>
  <si>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</si>
  <si>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</si>
  <si>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</si>
  <si>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</si>
  <si>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</si>
  <si>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</si>
  <si>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</si>
  <si>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</si>
  <si>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</si>
  <si>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</si>
  <si>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</si>
  <si>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</si>
  <si>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</si>
  <si>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</si>
  <si>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</si>
  <si>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</si>
  <si>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</si>
  <si>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</si>
  <si>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</si>
  <si>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</si>
  <si>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</si>
  <si>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</si>
  <si>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</si>
  <si>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</si>
  <si>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</si>
  <si>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</si>
  <si>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</si>
  <si>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</si>
  <si>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</si>
  <si>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</si>
  <si>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</si>
  <si>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</si>
  <si>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</si>
  <si>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</si>
  <si>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</si>
  <si>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</si>
  <si>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</si>
  <si>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</si>
  <si>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</si>
  <si>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</si>
  <si>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</si>
  <si>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</si>
  <si>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</si>
  <si>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</si>
  <si>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</si>
  <si>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</si>
  <si>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</si>
  <si>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</si>
  <si>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</si>
  <si>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</si>
  <si>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</si>
  <si>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</si>
  <si>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</si>
  <si>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</si>
  <si>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</si>
  <si>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</si>
  <si>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</si>
  <si>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</si>
  <si>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</si>
  <si>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</si>
  <si>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</si>
  <si>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</si>
  <si>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</si>
  <si>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</si>
  <si>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</si>
  <si>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</si>
  <si>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</si>
  <si>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</si>
  <si>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</si>
  <si>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</si>
  <si>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</si>
  <si>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</si>
  <si>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</si>
  <si>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</si>
  <si>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</si>
  <si>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</si>
  <si>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</si>
  <si>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</si>
  <si>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</si>
  <si>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</si>
  <si>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</si>
  <si>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</si>
  <si>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</si>
  <si>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</si>
  <si>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</si>
  <si>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</si>
  <si>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</si>
  <si>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</si>
  <si>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</si>
  <si>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</si>
  <si>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</si>
  <si>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</si>
  <si>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</si>
  <si>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</si>
  <si>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</si>
  <si>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</si>
  <si>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</si>
  <si>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</si>
  <si>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</si>
  <si>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</si>
  <si>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</si>
  <si>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</si>
  <si>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</si>
  <si>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</si>
  <si>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</si>
  <si>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</si>
  <si>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</si>
  <si>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</si>
  <si>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</si>
  <si>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</si>
  <si>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</si>
  <si>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</si>
  <si>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</si>
  <si>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</si>
  <si>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</si>
  <si>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</si>
  <si>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</si>
  <si>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</si>
  <si>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</si>
  <si>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</si>
  <si>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</si>
  <si>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</si>
  <si>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</si>
  <si>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</si>
  <si>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</si>
  <si>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</si>
  <si>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</si>
  <si>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</si>
  <si>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</si>
  <si>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</si>
  <si>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</si>
  <si>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</si>
  <si>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</si>
  <si>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</si>
  <si>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</si>
  <si>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</si>
  <si>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</si>
  <si>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</si>
  <si>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</si>
  <si>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</si>
  <si>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</si>
  <si>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</si>
  <si>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</si>
  <si>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</si>
  <si>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</si>
  <si>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</si>
  <si>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</si>
  <si>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</si>
  <si>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</si>
  <si>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</si>
  <si>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</si>
  <si>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</si>
  <si>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</si>
  <si>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</si>
  <si>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</si>
  <si>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</si>
  <si>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</si>
  <si>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</si>
  <si>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</si>
  <si>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</si>
  <si>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</si>
  <si>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</si>
  <si>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</si>
  <si>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</si>
  <si>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</si>
  <si>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</si>
  <si>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</si>
  <si>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</si>
  <si>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</si>
  <si>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</si>
  <si>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</si>
  <si>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</si>
  <si>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</si>
  <si>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</si>
  <si>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</si>
  <si>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</si>
  <si>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</si>
  <si>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</si>
  <si>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</si>
  <si>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</si>
  <si>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</si>
  <si>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</si>
  <si>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</si>
  <si>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</si>
  <si>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</si>
  <si>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</si>
  <si>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</si>
  <si>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</si>
  <si>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</si>
  <si>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</si>
  <si>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</si>
  <si>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</si>
  <si>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</si>
  <si>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</si>
  <si>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</si>
  <si>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</si>
  <si>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</si>
  <si>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</si>
  <si>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</si>
  <si>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</si>
  <si>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</si>
  <si>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</si>
  <si>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</si>
  <si>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</si>
  <si>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</si>
  <si>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</si>
  <si>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</si>
  <si>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</si>
  <si>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</si>
  <si>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</si>
  <si>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</si>
  <si>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</si>
  <si>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</si>
  <si>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</si>
  <si>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</si>
  <si>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</si>
  <si>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</si>
  <si>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</si>
  <si>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</si>
  <si>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</si>
  <si>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</si>
  <si>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</si>
  <si>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</si>
  <si>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</si>
  <si>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</si>
  <si>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</si>
  <si>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</si>
  <si>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</si>
  <si>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</si>
  <si>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</si>
  <si>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</si>
  <si>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</si>
  <si>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</si>
  <si>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</si>
  <si>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</si>
  <si>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</si>
  <si>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</si>
  <si>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</si>
  <si>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</si>
  <si>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</si>
  <si>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</si>
  <si>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</si>
  <si>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</si>
  <si>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</si>
  <si>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</si>
  <si>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</si>
  <si>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</si>
  <si>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</si>
  <si>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</si>
  <si>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</si>
  <si>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</si>
  <si>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</si>
  <si>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</si>
  <si>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</si>
  <si>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</si>
  <si>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</si>
  <si>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</si>
  <si>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</si>
  <si>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</si>
  <si>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</si>
  <si>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</si>
  <si>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</si>
  <si>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</si>
  <si>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</si>
  <si>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</si>
  <si>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</si>
  <si>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</si>
  <si>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</si>
  <si>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</si>
  <si>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</si>
  <si>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</si>
  <si>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</si>
  <si>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</si>
  <si>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</si>
  <si>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</si>
  <si>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</si>
  <si>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</si>
  <si>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</si>
  <si>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</si>
  <si>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</si>
  <si>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</si>
  <si>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</si>
  <si>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</si>
  <si>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</si>
  <si>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</si>
  <si>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</si>
  <si>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</si>
  <si>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</si>
  <si>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</si>
  <si>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</si>
  <si>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</si>
  <si>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</si>
  <si>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</si>
  <si>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</si>
  <si>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</si>
  <si>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</si>
  <si>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</si>
  <si>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</si>
  <si>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</si>
  <si>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</si>
  <si>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</si>
  <si>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</si>
  <si>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</si>
  <si>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</si>
  <si>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</si>
  <si>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</si>
  <si>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</si>
  <si>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</si>
  <si>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</si>
  <si>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</si>
  <si>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</si>
  <si>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</si>
  <si>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</si>
  <si>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</si>
  <si>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</si>
  <si>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</si>
  <si>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</si>
  <si>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</si>
  <si>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</si>
  <si>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</si>
  <si>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</si>
  <si>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</si>
  <si>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</si>
  <si>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</si>
  <si>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</si>
  <si>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</si>
  <si>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</si>
  <si>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</si>
  <si>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</si>
  <si>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</si>
  <si>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</si>
  <si>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</si>
  <si>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</si>
  <si>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</si>
  <si>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</si>
  <si>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</si>
  <si>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</si>
  <si>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</si>
  <si>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</si>
  <si>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</si>
  <si>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</si>
  <si>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</si>
  <si>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</si>
  <si>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</si>
  <si>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</si>
  <si>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</si>
  <si>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</si>
  <si>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</si>
  <si>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</si>
  <si>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</si>
  <si>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</si>
  <si>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</si>
  <si>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</si>
  <si>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</si>
  <si>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</si>
  <si>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</si>
  <si>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</si>
  <si>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</si>
  <si>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</si>
  <si>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</si>
  <si>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</si>
  <si>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</si>
  <si>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</si>
  <si>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</si>
  <si>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</si>
  <si>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</si>
  <si>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</si>
  <si>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</si>
  <si>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</si>
  <si>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</si>
  <si>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</si>
  <si>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</si>
  <si>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</si>
  <si>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</si>
  <si>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</si>
  <si>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</si>
  <si>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</si>
  <si>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</si>
  <si>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</si>
  <si>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</si>
  <si>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</si>
  <si>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</si>
  <si>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</si>
  <si>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</si>
  <si>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</si>
  <si>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</si>
  <si>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</si>
  <si>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</si>
  <si>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</si>
  <si>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</si>
  <si>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</si>
  <si>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</si>
  <si>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</si>
  <si>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</si>
  <si>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</si>
  <si>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</si>
  <si>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</si>
  <si>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</si>
  <si>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</si>
  <si>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</si>
  <si>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</si>
  <si>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</si>
  <si>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</si>
  <si>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</si>
  <si>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</si>
  <si>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</si>
  <si>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</si>
  <si>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</si>
  <si>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</si>
  <si>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</si>
  <si>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</si>
  <si>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</si>
  <si>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</si>
  <si>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</si>
  <si>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</si>
  <si>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</si>
  <si>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</si>
  <si>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</si>
  <si>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</si>
  <si>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</si>
  <si>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</si>
  <si>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</si>
  <si>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</si>
  <si>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</si>
  <si>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</si>
  <si>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</si>
  <si>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</si>
  <si>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</si>
  <si>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</si>
  <si>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</si>
  <si>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</si>
  <si>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</si>
  <si>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</si>
  <si>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</si>
  <si>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</si>
  <si>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</si>
  <si>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</si>
  <si>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</si>
  <si>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</si>
  <si>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</si>
  <si>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</si>
  <si>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</si>
  <si>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</si>
  <si>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</si>
  <si>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</si>
  <si>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</si>
  <si>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</si>
  <si>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</si>
  <si>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</si>
  <si>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</si>
  <si>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</si>
  <si>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</si>
  <si>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</si>
  <si>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</si>
  <si>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</si>
  <si>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</si>
  <si>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</si>
  <si>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</si>
  <si>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</si>
  <si>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</si>
  <si>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</si>
  <si>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</si>
  <si>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</si>
  <si>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</si>
  <si>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</si>
  <si>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</si>
  <si>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</si>
  <si>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</si>
  <si>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</si>
  <si>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</si>
  <si>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</si>
  <si>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</si>
  <si>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</si>
  <si>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</si>
  <si>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</si>
  <si>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</si>
  <si>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</si>
  <si>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</si>
  <si>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</si>
  <si>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</si>
  <si>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</si>
  <si>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</si>
  <si>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</si>
  <si>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</si>
  <si>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</si>
  <si>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</si>
  <si>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</si>
  <si>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</si>
  <si>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</si>
  <si>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</si>
  <si>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</si>
  <si>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</si>
  <si>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</si>
  <si>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</si>
  <si>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</si>
  <si>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</si>
  <si>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</si>
  <si>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</si>
  <si>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</si>
  <si>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</si>
  <si>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</si>
  <si>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</si>
  <si>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</si>
  <si>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</si>
  <si>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</si>
  <si>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</si>
  <si>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</si>
  <si>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</si>
  <si>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</si>
  <si>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</si>
  <si>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</si>
  <si>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</si>
  <si>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</si>
  <si>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</si>
  <si>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</si>
  <si>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</si>
  <si>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</si>
  <si>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</si>
  <si>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</si>
  <si>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</si>
  <si>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</si>
  <si>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</si>
  <si>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</si>
  <si>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</si>
  <si>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</si>
  <si>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</si>
  <si>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</si>
  <si>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</si>
  <si>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</si>
  <si>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</si>
  <si>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</si>
  <si>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</si>
  <si>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</si>
  <si>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</si>
  <si>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</si>
  <si>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</si>
  <si>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</si>
  <si>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</si>
  <si>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</si>
  <si>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</si>
  <si>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</si>
  <si>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</si>
  <si>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</si>
  <si>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</si>
  <si>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</si>
  <si>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</si>
  <si>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</si>
  <si>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</si>
  <si>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</si>
  <si>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</si>
  <si>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</si>
  <si>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</si>
  <si>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</si>
  <si>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</si>
  <si>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</si>
  <si>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</si>
  <si>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</si>
  <si>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</si>
  <si>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</si>
  <si>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</si>
  <si>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</si>
  <si>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</si>
  <si>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</si>
  <si>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</si>
  <si>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</si>
  <si>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</si>
  <si>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</si>
  <si>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</si>
  <si>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</si>
  <si>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</si>
  <si>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</si>
  <si>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</si>
  <si>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</si>
  <si>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</si>
  <si>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</si>
  <si>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</si>
  <si>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</si>
  <si>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</si>
  <si>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</si>
  <si>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</si>
  <si>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</si>
  <si>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</si>
  <si>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</si>
  <si>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</si>
  <si>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</si>
  <si>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</si>
  <si>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</si>
  <si>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</si>
  <si>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</si>
  <si>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</si>
  <si>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</si>
  <si>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</si>
  <si>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</si>
  <si>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</si>
  <si>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</si>
  <si>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</si>
  <si>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</si>
  <si>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</si>
  <si>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</si>
  <si>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</si>
  <si>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</si>
  <si>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</si>
  <si>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</si>
  <si>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</si>
  <si>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</si>
  <si>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</si>
  <si>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</si>
  <si>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</si>
  <si>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</si>
  <si>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</si>
  <si>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</si>
  <si>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</si>
  <si>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</si>
  <si>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</si>
  <si>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</si>
  <si>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</si>
  <si>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</si>
  <si>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</si>
  <si>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</si>
  <si>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</si>
  <si>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</si>
  <si>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</si>
  <si>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</si>
  <si>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</si>
  <si>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</si>
  <si>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</si>
  <si>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</si>
  <si>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</si>
  <si>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</si>
  <si>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</si>
  <si>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</si>
  <si>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</si>
  <si>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</si>
  <si>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</si>
  <si>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</si>
  <si>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</si>
  <si>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</si>
  <si>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</si>
  <si>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</si>
  <si>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</si>
  <si>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</si>
  <si>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</si>
  <si>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</si>
  <si>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</si>
  <si>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</si>
  <si>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</si>
  <si>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</si>
  <si>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</si>
  <si>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</si>
  <si>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</si>
  <si>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</si>
  <si>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</si>
  <si>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</si>
  <si>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</si>
  <si>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</si>
  <si>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</si>
  <si>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</si>
  <si>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</si>
  <si>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</si>
  <si>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</si>
  <si>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</si>
  <si>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</si>
  <si>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</si>
  <si>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</si>
  <si>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</si>
  <si>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</si>
  <si>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</si>
  <si>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</si>
  <si>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</si>
  <si>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</si>
  <si>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</si>
  <si>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</si>
  <si>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</si>
  <si>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</si>
  <si>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</si>
  <si>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</si>
  <si>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</si>
  <si>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</si>
  <si>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</si>
  <si>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</si>
  <si>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</si>
  <si>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</si>
  <si>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</si>
  <si>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</si>
  <si>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</si>
  <si>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</si>
  <si>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</si>
  <si>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</si>
  <si>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</si>
  <si>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</si>
  <si>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</si>
  <si>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</si>
  <si>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</si>
  <si>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</si>
  <si>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</si>
  <si>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</si>
  <si>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</si>
  <si>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</si>
  <si>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</si>
  <si>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</si>
  <si>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</si>
  <si>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</si>
  <si>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</si>
  <si>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</si>
  <si>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</si>
  <si>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</si>
  <si>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</si>
  <si>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</si>
  <si>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</si>
  <si>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</si>
  <si>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</si>
  <si>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</si>
  <si>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</si>
  <si>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</si>
  <si>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</si>
  <si>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</si>
  <si>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</si>
  <si>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</si>
  <si>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</si>
  <si>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</si>
  <si>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</si>
  <si>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</si>
  <si>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</si>
  <si>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</si>
  <si>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</si>
  <si>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</si>
  <si>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</si>
  <si>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</si>
  <si>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</si>
  <si>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</si>
  <si>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</si>
  <si>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</si>
  <si>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</si>
  <si>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</si>
  <si>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</si>
  <si>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</si>
  <si>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</si>
  <si>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</si>
  <si>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</si>
  <si>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</si>
  <si>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</si>
  <si>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</si>
  <si>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</si>
  <si>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</si>
  <si>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</si>
  <si>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</si>
  <si>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</si>
  <si>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</si>
  <si>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</si>
  <si>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</si>
  <si>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</si>
  <si>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</si>
  <si>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</si>
  <si>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</si>
  <si>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</si>
  <si>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</si>
  <si>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</si>
  <si>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</si>
  <si>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</si>
  <si>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</si>
  <si>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</si>
  <si>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</si>
  <si>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</si>
  <si>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</si>
  <si>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</si>
  <si>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</si>
  <si>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</si>
  <si>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</si>
  <si>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</si>
  <si>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</si>
  <si>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</si>
  <si>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</si>
  <si>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</si>
  <si>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</si>
  <si>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</si>
  <si>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</si>
  <si>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</si>
  <si>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</si>
  <si>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</si>
  <si>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</si>
  <si>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</si>
  <si>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</si>
  <si>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</si>
  <si>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</si>
  <si>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</si>
  <si>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</si>
  <si>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</si>
  <si>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</si>
  <si>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</si>
  <si>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</si>
  <si>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</si>
  <si>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</si>
  <si>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</si>
  <si>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</si>
  <si>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</si>
  <si>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</si>
  <si>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</si>
  <si>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</si>
  <si>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</si>
  <si>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</si>
  <si>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</si>
  <si>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</si>
  <si>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</si>
  <si>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</si>
  <si>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</si>
  <si>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</si>
  <si>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</si>
  <si>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</si>
  <si>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</si>
  <si>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</si>
  <si>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</si>
  <si>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</si>
  <si>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</si>
  <si>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</si>
  <si>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</si>
  <si>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</si>
  <si>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</si>
  <si>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</si>
  <si>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</si>
  <si>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</si>
  <si>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</si>
  <si>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</si>
  <si>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</si>
  <si>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</si>
  <si>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</si>
  <si>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</si>
  <si>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</si>
  <si>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</si>
  <si>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</si>
  <si>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</si>
  <si>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</si>
  <si>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</si>
  <si>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</si>
  <si>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</si>
  <si>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</si>
  <si>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</si>
  <si>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</si>
  <si>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</si>
  <si>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</si>
  <si>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</si>
  <si>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</si>
  <si>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</si>
  <si>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</si>
  <si>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</si>
  <si>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</si>
  <si>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</si>
  <si>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</si>
  <si>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</si>
  <si>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</si>
  <si>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</si>
  <si>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</si>
  <si>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</si>
  <si>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</si>
  <si>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</si>
  <si>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</si>
  <si>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</si>
  <si>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</si>
  <si>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</si>
  <si>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</si>
  <si>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</si>
  <si>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</si>
  <si>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</si>
  <si>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</si>
  <si>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</si>
  <si>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</si>
  <si>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</si>
  <si>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</si>
  <si>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</si>
  <si>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</si>
  <si>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</si>
  <si>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</si>
  <si>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</si>
  <si>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</si>
  <si>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</si>
  <si>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</si>
  <si>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</si>
  <si>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</si>
  <si>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</si>
  <si>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</si>
  <si>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</si>
  <si>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</si>
  <si>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</si>
  <si>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</si>
  <si>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</si>
  <si>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</si>
  <si>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</si>
  <si>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</si>
  <si>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</si>
  <si>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</si>
  <si>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</si>
  <si>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</si>
  <si>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</si>
  <si>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</si>
  <si>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</si>
  <si>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</si>
  <si>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</si>
  <si>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</si>
  <si>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</si>
  <si>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</si>
  <si>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</si>
  <si>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</si>
  <si>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</si>
  <si>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</si>
  <si>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</si>
  <si>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</si>
  <si>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</si>
  <si>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</si>
  <si>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</si>
  <si>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</si>
  <si>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</si>
  <si>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</si>
  <si>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</si>
  <si>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</si>
  <si>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</si>
  <si>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</si>
  <si>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</si>
  <si>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</si>
  <si>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</si>
  <si>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</si>
  <si>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</si>
  <si>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</si>
  <si>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</si>
  <si>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</si>
  <si>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</si>
  <si>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</si>
  <si>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</si>
  <si>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</si>
  <si>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</si>
  <si>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</si>
  <si>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</si>
  <si>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</si>
  <si>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</si>
  <si>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</si>
  <si>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</si>
  <si>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</si>
  <si>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</si>
  <si>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</si>
  <si>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</si>
  <si>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</si>
  <si>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</si>
  <si>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</si>
  <si>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</si>
  <si>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</si>
  <si>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</si>
  <si>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</si>
  <si>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</si>
  <si>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</si>
  <si>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</si>
  <si>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</si>
  <si>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</si>
  <si>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</si>
  <si>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</si>
  <si>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</si>
  <si>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</si>
  <si>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</si>
  <si>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</si>
  <si>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</si>
  <si>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</si>
  <si>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</si>
  <si>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</si>
  <si>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</si>
  <si>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</si>
  <si>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</si>
  <si>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</si>
  <si>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</si>
  <si>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</si>
  <si>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</si>
  <si>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</si>
  <si>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</si>
  <si>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</si>
  <si>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</si>
  <si>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Percetn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</si>
  <si>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</si>
  <si>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</si>
  <si>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</si>
  <si>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</si>
  <si>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</si>
  <si>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</si>
  <si>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</si>
  <si>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</si>
  <si>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</si>
  <si>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</si>
  <si>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</si>
  <si>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</si>
  <si>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</si>
  <si>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</si>
  <si>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</si>
  <si>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</si>
  <si>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</si>
  <si>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</si>
  <si>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</si>
  <si>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</si>
  <si>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</si>
  <si>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</si>
  <si>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</si>
  <si>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</si>
  <si>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</si>
  <si>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</si>
  <si>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</si>
  <si>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</si>
  <si>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</si>
  <si>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</si>
  <si>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</si>
  <si>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</si>
  <si>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</si>
  <si>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</si>
  <si>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</si>
  <si>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</si>
  <si>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</si>
  <si>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</si>
  <si>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</si>
  <si>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</si>
  <si>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</si>
  <si>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</si>
  <si>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</si>
  <si>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</si>
  <si>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</si>
  <si>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</si>
  <si>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</si>
  <si>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</si>
  <si>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</si>
  <si>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</si>
  <si>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</si>
  <si>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</si>
  <si>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</si>
  <si>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</si>
  <si>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</si>
  <si>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</si>
  <si>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</si>
  <si>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Converted</t>
  </si>
  <si>
    <t>Date Ended Converted</t>
  </si>
  <si>
    <t>Duration</t>
  </si>
  <si>
    <t>Funded</t>
  </si>
  <si>
    <t>Not Funded</t>
  </si>
  <si>
    <t>Sum of Funded</t>
  </si>
  <si>
    <t>Sum of Not Funded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</si>
  <si>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</si>
  <si>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</si>
  <si>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</si>
  <si>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</si>
  <si>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</si>
  <si>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</si>
  <si>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</si>
  <si>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</si>
  <si>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</si>
  <si>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</si>
  <si>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</si>
  <si>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</si>
  <si>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</si>
  <si>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 Created</t>
  </si>
  <si>
    <t>Average of Duration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</si>
  <si>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</si>
  <si>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</si>
  <si>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</si>
  <si>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</si>
  <si>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</si>
  <si>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</si>
  <si>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</si>
  <si>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</si>
  <si>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</si>
  <si>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</si>
  <si>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</si>
  <si>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</si>
  <si>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</si>
  <si>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</si>
  <si>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</si>
  <si>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</si>
  <si>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</si>
  <si>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</si>
  <si>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</si>
  <si>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&lt;= 50000</t>
  </si>
  <si>
    <t>Total</t>
  </si>
  <si>
    <t>Percent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</si>
</sst>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8B-FA41-9B66-38F658D69CA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8B-FA41-9B66-38F658D69CA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8B-FA41-9B66-38F658D69CA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8B-FA41-9B66-38F658D69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2547343"/>
        <c:axId val="1842548975"/>
      </c:barChart>
      <c:catAx>
        <c:axId val="18425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548975"/>
        <c:crosses val="autoZero"/>
        <c:auto val="1"/>
        <c:lblAlgn val="ctr"/>
        <c:lblOffset val="100"/>
        <c:noMultiLvlLbl val="0"/>
      </c:catAx>
      <c:valAx>
        <c:axId val="184254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5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7-BE40-AF3E-B91C4AF1B75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7-BE40-AF3E-B91C4AF1B75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7-BE40-AF3E-B91C4AF1B75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C7-BE40-AF3E-B91C4AF1B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3737967"/>
        <c:axId val="1881961007"/>
      </c:barChart>
      <c:catAx>
        <c:axId val="185373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61007"/>
        <c:crosses val="autoZero"/>
        <c:auto val="1"/>
        <c:lblAlgn val="ctr"/>
        <c:lblOffset val="100"/>
        <c:noMultiLvlLbl val="0"/>
      </c:catAx>
      <c:valAx>
        <c:axId val="188196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73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790026246719163E-2"/>
          <c:y val="2.2842942345924454E-2"/>
          <c:w val="0.86707724034495692"/>
          <c:h val="0.88564612326043735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C-B24A-8961-2DB0593FA402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9EC-B24A-8961-2DB0593FA402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9EC-B24A-8961-2DB0593FA402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9EC-B24A-8961-2DB0593FA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0228959"/>
        <c:axId val="1860230591"/>
      </c:lineChart>
      <c:catAx>
        <c:axId val="186022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230591"/>
        <c:crosses val="autoZero"/>
        <c:auto val="1"/>
        <c:lblAlgn val="ctr"/>
        <c:lblOffset val="100"/>
        <c:noMultiLvlLbl val="0"/>
      </c:catAx>
      <c:valAx>
        <c:axId val="186023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22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478265216847892E-2"/>
          <c:y val="7.4736567855488656E-2"/>
          <c:w val="0.94401379827521559"/>
          <c:h val="0.79616817199320677"/>
        </c:manualLayout>
      </c:layout>
      <c:lineChart>
        <c:grouping val="standard"/>
        <c:varyColors val="0"/>
        <c:ser>
          <c:idx val="0"/>
          <c:order val="0"/>
          <c:tx>
            <c:strRef>
              <c:f>'Bonus One'!$B$1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One'!$A$2:$A$13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&lt;= 50000</c:v>
                </c:pt>
              </c:strCache>
            </c:strRef>
          </c:cat>
          <c:val>
            <c:numRef>
              <c:f>'Bonus One'!$B$2:$B$13</c:f>
              <c:numCache>
                <c:formatCode>General</c:formatCode>
                <c:ptCount val="12"/>
                <c:pt idx="0">
                  <c:v>461</c:v>
                </c:pt>
                <c:pt idx="1">
                  <c:v>1425</c:v>
                </c:pt>
                <c:pt idx="2">
                  <c:v>722</c:v>
                </c:pt>
                <c:pt idx="3">
                  <c:v>361</c:v>
                </c:pt>
                <c:pt idx="4">
                  <c:v>205</c:v>
                </c:pt>
                <c:pt idx="5">
                  <c:v>149</c:v>
                </c:pt>
                <c:pt idx="6">
                  <c:v>138</c:v>
                </c:pt>
                <c:pt idx="7">
                  <c:v>84</c:v>
                </c:pt>
                <c:pt idx="8">
                  <c:v>55</c:v>
                </c:pt>
                <c:pt idx="9">
                  <c:v>44</c:v>
                </c:pt>
                <c:pt idx="10">
                  <c:v>21</c:v>
                </c:pt>
                <c:pt idx="11">
                  <c:v>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D-0542-82DF-314584DAEC59}"/>
            </c:ext>
          </c:extLst>
        </c:ser>
        <c:ser>
          <c:idx val="1"/>
          <c:order val="1"/>
          <c:tx>
            <c:strRef>
              <c:f>'Bonus One'!$C$1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One'!$A$2:$A$13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&lt;= 50000</c:v>
                </c:pt>
              </c:strCache>
            </c:strRef>
          </c:cat>
          <c:val>
            <c:numRef>
              <c:f>'Bonus One'!$C$2:$C$13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1D-0542-82DF-314584DAEC59}"/>
            </c:ext>
          </c:extLst>
        </c:ser>
        <c:ser>
          <c:idx val="2"/>
          <c:order val="2"/>
          <c:tx>
            <c:strRef>
              <c:f>'Bonus One'!$D$1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One'!$A$2:$A$13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&lt;= 50000</c:v>
                </c:pt>
              </c:strCache>
            </c:strRef>
          </c:cat>
          <c:val>
            <c:numRef>
              <c:f>'Bonus One'!$D$2:$D$13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1D-0542-82DF-314584DAE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959679"/>
        <c:axId val="1320440783"/>
      </c:lineChart>
      <c:catAx>
        <c:axId val="131995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440783"/>
        <c:crosses val="autoZero"/>
        <c:auto val="1"/>
        <c:lblAlgn val="ctr"/>
        <c:lblOffset val="100"/>
        <c:noMultiLvlLbl val="0"/>
      </c:catAx>
      <c:valAx>
        <c:axId val="132044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95967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[StarterBook.xlsx]Average Duration!PivotTable22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Duration'!$B$1:$B$2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Duration'!$A$3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'Average Duration'!$B$3</c:f>
              <c:numCache>
                <c:formatCode>General</c:formatCode>
                <c:ptCount val="1"/>
                <c:pt idx="0">
                  <c:v>35.974212034383953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AB-D34A-BC4E-2ED952170C2F}"/>
            </c:ext>
          </c:extLst>
        </c:ser>
        <c:ser>
          <c:idx val="1"/>
          <c:order val="1"/>
          <c:tx>
            <c:strRef>
              <c:f>'Average Duration'!$C$1:$C$2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Duration'!$A$3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'Average Duration'!$C$3</c:f>
              <c:numCache>
                <c:formatCode>General</c:formatCode>
                <c:ptCount val="1"/>
                <c:pt idx="0">
                  <c:v>34.973856209150327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AB-D34A-BC4E-2ED952170C2F}"/>
            </c:ext>
          </c:extLst>
        </c:ser>
        <c:ser>
          <c:idx val="2"/>
          <c:order val="2"/>
          <c:tx>
            <c:strRef>
              <c:f>'Average Duration'!$D$1:$D$2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'Average Duration'!$A$3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'Average Duration'!$D$3</c:f>
              <c:numCache>
                <c:formatCode>General</c:formatCode>
                <c:ptCount val="1"/>
                <c:pt idx="0">
                  <c:v>34.4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AB-D34A-BC4E-2ED952170C2F}"/>
            </c:ext>
          </c:extLst>
        </c:ser>
        <c:ser>
          <c:idx val="3"/>
          <c:order val="3"/>
          <c:tx>
            <c:strRef>
              <c:f>'Average Duration'!$E$1:$E$2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'Average Duration'!$A$3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'Average Duration'!$E$3</c:f>
              <c:numCache>
                <c:formatCode>General</c:formatCode>
                <c:ptCount val="1"/>
                <c:pt idx="0">
                  <c:v>31.85995423340961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AB-D34A-BC4E-2ED952170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925088"/>
        <c:axId val="1891300431"/>
      </c:barChart>
      <c:catAx>
        <c:axId val="51792508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Number of Projects by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891300431"/>
        <c:crosses val="autoZero"/>
        <c:auto val="1"/>
        <c:lblAlgn val="ctr"/>
        <c:lblOffset val="100"/>
        <c:noMultiLvlLbl val="0"/>
      </c:catAx>
      <c:valAx>
        <c:axId val="18913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Duration in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Duration!PivotTable18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Duration'!$B$1</c:f>
              <c:strCache>
                <c:ptCount val="1"/>
                <c:pt idx="0">
                  <c:v>Sum of Funded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Duration'!$A$2:$A$77</c:f>
              <c:strCache>
                <c:ptCount val="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64</c:v>
                </c:pt>
                <c:pt idx="63">
                  <c:v>66</c:v>
                </c:pt>
                <c:pt idx="64">
                  <c:v>67</c:v>
                </c:pt>
                <c:pt idx="65">
                  <c:v>69</c:v>
                </c:pt>
                <c:pt idx="66">
                  <c:v>71</c:v>
                </c:pt>
                <c:pt idx="67">
                  <c:v>73</c:v>
                </c:pt>
                <c:pt idx="68">
                  <c:v>74</c:v>
                </c:pt>
                <c:pt idx="69">
                  <c:v>77</c:v>
                </c:pt>
                <c:pt idx="70">
                  <c:v>78</c:v>
                </c:pt>
                <c:pt idx="71">
                  <c:v>80</c:v>
                </c:pt>
                <c:pt idx="72">
                  <c:v>86</c:v>
                </c:pt>
                <c:pt idx="73">
                  <c:v>87</c:v>
                </c:pt>
                <c:pt idx="74">
                  <c:v>90</c:v>
                </c:pt>
              </c:strCache>
            </c:strRef>
          </c:cat>
          <c:val>
            <c:numRef>
              <c:f>'Success By Duration'!$B$2:$B$77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7</c:v>
                </c:pt>
                <c:pt idx="7">
                  <c:v>4</c:v>
                </c:pt>
                <c:pt idx="8">
                  <c:v>7</c:v>
                </c:pt>
                <c:pt idx="9">
                  <c:v>11</c:v>
                </c:pt>
                <c:pt idx="10">
                  <c:v>13</c:v>
                </c:pt>
                <c:pt idx="11">
                  <c:v>9</c:v>
                </c:pt>
                <c:pt idx="12">
                  <c:v>9</c:v>
                </c:pt>
                <c:pt idx="13">
                  <c:v>58</c:v>
                </c:pt>
                <c:pt idx="14">
                  <c:v>32</c:v>
                </c:pt>
                <c:pt idx="15">
                  <c:v>21</c:v>
                </c:pt>
                <c:pt idx="16">
                  <c:v>13</c:v>
                </c:pt>
                <c:pt idx="17">
                  <c:v>22</c:v>
                </c:pt>
                <c:pt idx="18">
                  <c:v>15</c:v>
                </c:pt>
                <c:pt idx="19">
                  <c:v>35</c:v>
                </c:pt>
                <c:pt idx="20">
                  <c:v>68</c:v>
                </c:pt>
                <c:pt idx="21">
                  <c:v>38</c:v>
                </c:pt>
                <c:pt idx="22">
                  <c:v>24</c:v>
                </c:pt>
                <c:pt idx="23">
                  <c:v>21</c:v>
                </c:pt>
                <c:pt idx="24">
                  <c:v>51</c:v>
                </c:pt>
                <c:pt idx="25">
                  <c:v>17</c:v>
                </c:pt>
                <c:pt idx="26">
                  <c:v>27</c:v>
                </c:pt>
                <c:pt idx="27">
                  <c:v>65</c:v>
                </c:pt>
                <c:pt idx="28">
                  <c:v>41</c:v>
                </c:pt>
                <c:pt idx="29">
                  <c:v>837</c:v>
                </c:pt>
                <c:pt idx="30">
                  <c:v>90</c:v>
                </c:pt>
                <c:pt idx="31">
                  <c:v>45</c:v>
                </c:pt>
                <c:pt idx="32">
                  <c:v>40</c:v>
                </c:pt>
                <c:pt idx="33">
                  <c:v>33</c:v>
                </c:pt>
                <c:pt idx="34">
                  <c:v>65</c:v>
                </c:pt>
                <c:pt idx="35">
                  <c:v>31</c:v>
                </c:pt>
                <c:pt idx="36">
                  <c:v>25</c:v>
                </c:pt>
                <c:pt idx="37">
                  <c:v>15</c:v>
                </c:pt>
                <c:pt idx="38">
                  <c:v>14</c:v>
                </c:pt>
                <c:pt idx="39">
                  <c:v>46</c:v>
                </c:pt>
                <c:pt idx="40">
                  <c:v>9</c:v>
                </c:pt>
                <c:pt idx="41">
                  <c:v>12</c:v>
                </c:pt>
                <c:pt idx="42">
                  <c:v>13</c:v>
                </c:pt>
                <c:pt idx="43">
                  <c:v>10</c:v>
                </c:pt>
                <c:pt idx="44">
                  <c:v>75</c:v>
                </c:pt>
                <c:pt idx="45">
                  <c:v>10</c:v>
                </c:pt>
                <c:pt idx="46">
                  <c:v>5</c:v>
                </c:pt>
                <c:pt idx="47">
                  <c:v>2</c:v>
                </c:pt>
                <c:pt idx="48">
                  <c:v>8</c:v>
                </c:pt>
                <c:pt idx="49">
                  <c:v>14</c:v>
                </c:pt>
                <c:pt idx="50">
                  <c:v>2</c:v>
                </c:pt>
                <c:pt idx="51">
                  <c:v>2</c:v>
                </c:pt>
                <c:pt idx="52">
                  <c:v>4</c:v>
                </c:pt>
                <c:pt idx="53">
                  <c:v>6</c:v>
                </c:pt>
                <c:pt idx="54">
                  <c:v>3</c:v>
                </c:pt>
                <c:pt idx="55">
                  <c:v>5</c:v>
                </c:pt>
                <c:pt idx="56">
                  <c:v>4</c:v>
                </c:pt>
                <c:pt idx="57">
                  <c:v>7</c:v>
                </c:pt>
                <c:pt idx="58">
                  <c:v>8</c:v>
                </c:pt>
                <c:pt idx="59">
                  <c:v>116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1B-134C-A53E-8AF52C7D9D05}"/>
            </c:ext>
          </c:extLst>
        </c:ser>
        <c:ser>
          <c:idx val="1"/>
          <c:order val="1"/>
          <c:tx>
            <c:strRef>
              <c:f>'Success By Duration'!$C$1</c:f>
              <c:strCache>
                <c:ptCount val="1"/>
                <c:pt idx="0">
                  <c:v>Sum of Not Funded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Duration'!$A$2:$A$77</c:f>
              <c:strCache>
                <c:ptCount val="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64</c:v>
                </c:pt>
                <c:pt idx="63">
                  <c:v>66</c:v>
                </c:pt>
                <c:pt idx="64">
                  <c:v>67</c:v>
                </c:pt>
                <c:pt idx="65">
                  <c:v>69</c:v>
                </c:pt>
                <c:pt idx="66">
                  <c:v>71</c:v>
                </c:pt>
                <c:pt idx="67">
                  <c:v>73</c:v>
                </c:pt>
                <c:pt idx="68">
                  <c:v>74</c:v>
                </c:pt>
                <c:pt idx="69">
                  <c:v>77</c:v>
                </c:pt>
                <c:pt idx="70">
                  <c:v>78</c:v>
                </c:pt>
                <c:pt idx="71">
                  <c:v>80</c:v>
                </c:pt>
                <c:pt idx="72">
                  <c:v>86</c:v>
                </c:pt>
                <c:pt idx="73">
                  <c:v>87</c:v>
                </c:pt>
                <c:pt idx="74">
                  <c:v>90</c:v>
                </c:pt>
              </c:strCache>
            </c:strRef>
          </c:cat>
          <c:val>
            <c:numRef>
              <c:f>'Success By Duration'!$C$2:$C$77</c:f>
              <c:numCache>
                <c:formatCode>General</c:formatCode>
                <c:ptCount val="7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  <c:pt idx="9">
                  <c:v>7</c:v>
                </c:pt>
                <c:pt idx="10">
                  <c:v>0</c:v>
                </c:pt>
                <c:pt idx="11">
                  <c:v>8</c:v>
                </c:pt>
                <c:pt idx="12">
                  <c:v>4</c:v>
                </c:pt>
                <c:pt idx="13">
                  <c:v>18</c:v>
                </c:pt>
                <c:pt idx="14">
                  <c:v>23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34</c:v>
                </c:pt>
                <c:pt idx="20">
                  <c:v>26</c:v>
                </c:pt>
                <c:pt idx="21">
                  <c:v>9</c:v>
                </c:pt>
                <c:pt idx="22">
                  <c:v>12</c:v>
                </c:pt>
                <c:pt idx="23">
                  <c:v>13</c:v>
                </c:pt>
                <c:pt idx="24">
                  <c:v>29</c:v>
                </c:pt>
                <c:pt idx="25">
                  <c:v>2</c:v>
                </c:pt>
                <c:pt idx="26">
                  <c:v>11</c:v>
                </c:pt>
                <c:pt idx="27">
                  <c:v>25</c:v>
                </c:pt>
                <c:pt idx="28">
                  <c:v>36</c:v>
                </c:pt>
                <c:pt idx="29">
                  <c:v>912</c:v>
                </c:pt>
                <c:pt idx="30">
                  <c:v>54</c:v>
                </c:pt>
                <c:pt idx="31">
                  <c:v>24</c:v>
                </c:pt>
                <c:pt idx="32">
                  <c:v>19</c:v>
                </c:pt>
                <c:pt idx="33">
                  <c:v>13</c:v>
                </c:pt>
                <c:pt idx="34">
                  <c:v>37</c:v>
                </c:pt>
                <c:pt idx="35">
                  <c:v>6</c:v>
                </c:pt>
                <c:pt idx="36">
                  <c:v>13</c:v>
                </c:pt>
                <c:pt idx="37">
                  <c:v>9</c:v>
                </c:pt>
                <c:pt idx="38">
                  <c:v>4</c:v>
                </c:pt>
                <c:pt idx="39">
                  <c:v>48</c:v>
                </c:pt>
                <c:pt idx="40">
                  <c:v>10</c:v>
                </c:pt>
                <c:pt idx="41">
                  <c:v>16</c:v>
                </c:pt>
                <c:pt idx="42">
                  <c:v>9</c:v>
                </c:pt>
                <c:pt idx="43">
                  <c:v>11</c:v>
                </c:pt>
                <c:pt idx="44">
                  <c:v>84</c:v>
                </c:pt>
                <c:pt idx="45">
                  <c:v>8</c:v>
                </c:pt>
                <c:pt idx="46">
                  <c:v>2</c:v>
                </c:pt>
                <c:pt idx="47">
                  <c:v>5</c:v>
                </c:pt>
                <c:pt idx="48">
                  <c:v>6</c:v>
                </c:pt>
                <c:pt idx="49">
                  <c:v>15</c:v>
                </c:pt>
                <c:pt idx="50">
                  <c:v>2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9</c:v>
                </c:pt>
                <c:pt idx="55">
                  <c:v>6</c:v>
                </c:pt>
                <c:pt idx="56">
                  <c:v>4</c:v>
                </c:pt>
                <c:pt idx="57">
                  <c:v>7</c:v>
                </c:pt>
                <c:pt idx="58">
                  <c:v>11</c:v>
                </c:pt>
                <c:pt idx="59">
                  <c:v>251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1B-134C-A53E-8AF52C7D9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6473343"/>
        <c:axId val="1886474975"/>
      </c:barChart>
      <c:catAx>
        <c:axId val="188647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474975"/>
        <c:crosses val="autoZero"/>
        <c:auto val="1"/>
        <c:lblAlgn val="ctr"/>
        <c:lblOffset val="100"/>
        <c:noMultiLvlLbl val="0"/>
      </c:catAx>
      <c:valAx>
        <c:axId val="188647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47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1</xdr:row>
      <xdr:rowOff>76200</xdr:rowOff>
    </xdr:from>
    <xdr:to>
      <xdr:col>15</xdr:col>
      <xdr:colOff>254000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8124F-7FBE-DD4C-8A36-633FB112D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139700</xdr:rowOff>
    </xdr:from>
    <xdr:to>
      <xdr:col>15</xdr:col>
      <xdr:colOff>165100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2ADD2-0A39-FB46-A8C8-72F36C5B4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0</xdr:row>
      <xdr:rowOff>0</xdr:rowOff>
    </xdr:from>
    <xdr:to>
      <xdr:col>20</xdr:col>
      <xdr:colOff>254000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C2692-D707-0A4B-8ECB-18967673B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139700</xdr:rowOff>
    </xdr:from>
    <xdr:to>
      <xdr:col>11</xdr:col>
      <xdr:colOff>673100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F7325-0893-144F-9143-9CAB97EE3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50800</xdr:rowOff>
    </xdr:from>
    <xdr:to>
      <xdr:col>17</xdr:col>
      <xdr:colOff>800100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2CB04-6BF3-B048-ADB9-84E500514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27</xdr:col>
      <xdr:colOff>749300</xdr:colOff>
      <xdr:row>52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53387-F313-6242-B4E0-BA06BACF8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" refreshedDate="43890.639963888891" createdVersion="6" refreshedVersion="6" minRefreshableVersion="3" recordCount="4114" xr:uid="{E649CBA4-5042-DB46-8F49-3D5FC17F7BB8}">
  <cacheSource type="worksheet">
    <worksheetSource ref="A1:R4115" sheet="Starter Book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tn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" refreshedDate="43890.70266087963" createdVersion="6" refreshedVersion="6" minRefreshableVersion="3" recordCount="4114" xr:uid="{ACD61EAC-8508-9F4C-AFC6-9D91DBD97804}">
  <cacheSource type="worksheet">
    <worksheetSource ref="A1:W4115" sheet="Starter Book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tn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Duration" numFmtId="49">
      <sharedItems containsSemiMixedTypes="0" containsString="0" containsNumber="1" containsInteger="1" minValue="1" maxValue="90" count="75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</sharedItems>
    </cacheField>
    <cacheField name="Funded" numFmtId="1">
      <sharedItems containsMixedTypes="1" containsNumber="1" containsInteger="1" minValue="1" maxValue="1"/>
    </cacheField>
    <cacheField name="Not Funded" numFmtId="1">
      <sharedItems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 pivotCacheId="109091317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" refreshedDate="43893.615239236111" createdVersion="6" refreshedVersion="6" minRefreshableVersion="3" recordCount="4114" xr:uid="{5868B9E6-79DF-0D41-96CA-93D7277052E0}">
  <cacheSource type="worksheet">
    <worksheetSource ref="A1:X4115" sheet="Starter Book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startNum="1" endNum="100000000" groupInterval="5000"/>
        <groupItems count="20002">
          <s v="&lt;1"/>
          <s v="1-5001"/>
          <s v="5001-10001"/>
          <s v="10001-15001"/>
          <s v="15001-20001"/>
          <s v="20001-25001"/>
          <s v="25001-30001"/>
          <s v="30001-35001"/>
          <s v="35001-40001"/>
          <s v="40001-45001"/>
          <s v="45001-50001"/>
          <s v="50001-55001"/>
          <s v="55001-60001"/>
          <s v="60001-65001"/>
          <s v="65001-70001"/>
          <s v="70001-75001"/>
          <s v="75001-80001"/>
          <s v="80001-85001"/>
          <s v="85001-90001"/>
          <s v="90001-95001"/>
          <s v="95001-100001"/>
          <s v="100001-105001"/>
          <s v="105001-110001"/>
          <s v="110001-115001"/>
          <s v="115001-120001"/>
          <s v="120001-125001"/>
          <s v="125001-130001"/>
          <s v="130001-135001"/>
          <s v="135001-140001"/>
          <s v="140001-145001"/>
          <s v="145001-150001"/>
          <s v="150001-155001"/>
          <s v="155001-160001"/>
          <s v="160001-165001"/>
          <s v="165001-170001"/>
          <s v="170001-175001"/>
          <s v="175001-180001"/>
          <s v="180001-185001"/>
          <s v="185001-190001"/>
          <s v="190001-195001"/>
          <s v="195001-200001"/>
          <s v="200001-205001"/>
          <s v="205001-210001"/>
          <s v="210001-215001"/>
          <s v="215001-220001"/>
          <s v="220001-225001"/>
          <s v="225001-230001"/>
          <s v="230001-235001"/>
          <s v="235001-240001"/>
          <s v="240001-245001"/>
          <s v="245001-250001"/>
          <s v="250001-255001"/>
          <s v="255001-260001"/>
          <s v="260001-265001"/>
          <s v="265001-270001"/>
          <s v="270001-275001"/>
          <s v="275001-280001"/>
          <s v="280001-285001"/>
          <s v="285001-290001"/>
          <s v="290001-295001"/>
          <s v="295001-300001"/>
          <s v="300001-305001"/>
          <s v="305001-310001"/>
          <s v="310001-315001"/>
          <s v="315001-320001"/>
          <s v="320001-325001"/>
          <s v="325001-330001"/>
          <s v="330001-335001"/>
          <s v="335001-340001"/>
          <s v="340001-345001"/>
          <s v="345001-350001"/>
          <s v="350001-355001"/>
          <s v="355001-360001"/>
          <s v="360001-365001"/>
          <s v="365001-370001"/>
          <s v="370001-375001"/>
          <s v="375001-380001"/>
          <s v="380001-385001"/>
          <s v="385001-390001"/>
          <s v="390001-395001"/>
          <s v="395001-400001"/>
          <s v="400001-405001"/>
          <s v="405001-410001"/>
          <s v="410001-415001"/>
          <s v="415001-420001"/>
          <s v="420001-425001"/>
          <s v="425001-430001"/>
          <s v="430001-435001"/>
          <s v="435001-440001"/>
          <s v="440001-445001"/>
          <s v="445001-450001"/>
          <s v="450001-455001"/>
          <s v="455001-460001"/>
          <s v="460001-465001"/>
          <s v="465001-470001"/>
          <s v="470001-475001"/>
          <s v="475001-480001"/>
          <s v="480001-485001"/>
          <s v="485001-490001"/>
          <s v="490001-495001"/>
          <s v="495001-500001"/>
          <s v="500001-505001"/>
          <s v="505001-510001"/>
          <s v="510001-515001"/>
          <s v="515001-520001"/>
          <s v="520001-525001"/>
          <s v="525001-530001"/>
          <s v="530001-535001"/>
          <s v="535001-540001"/>
          <s v="540001-545001"/>
          <s v="545001-550001"/>
          <s v="550001-555001"/>
          <s v="555001-560001"/>
          <s v="560001-565001"/>
          <s v="565001-570001"/>
          <s v="570001-575001"/>
          <s v="575001-580001"/>
          <s v="580001-585001"/>
          <s v="585001-590001"/>
          <s v="590001-595001"/>
          <s v="595001-600001"/>
          <s v="600001-605001"/>
          <s v="605001-610001"/>
          <s v="610001-615001"/>
          <s v="615001-620001"/>
          <s v="620001-625001"/>
          <s v="625001-630001"/>
          <s v="630001-635001"/>
          <s v="635001-640001"/>
          <s v="640001-645001"/>
          <s v="645001-650001"/>
          <s v="650001-655001"/>
          <s v="655001-660001"/>
          <s v="660001-665001"/>
          <s v="665001-670001"/>
          <s v="670001-675001"/>
          <s v="675001-680001"/>
          <s v="680001-685001"/>
          <s v="685001-690001"/>
          <s v="690001-695001"/>
          <s v="695001-700001"/>
          <s v="700001-705001"/>
          <s v="705001-710001"/>
          <s v="710001-715001"/>
          <s v="715001-720001"/>
          <s v="720001-725001"/>
          <s v="725001-730001"/>
          <s v="730001-735001"/>
          <s v="735001-740001"/>
          <s v="740001-745001"/>
          <s v="745001-750001"/>
          <s v="750001-755001"/>
          <s v="755001-760001"/>
          <s v="760001-765001"/>
          <s v="765001-770001"/>
          <s v="770001-775001"/>
          <s v="775001-780001"/>
          <s v="780001-785001"/>
          <s v="785001-790001"/>
          <s v="790001-795001"/>
          <s v="795001-800001"/>
          <s v="800001-805001"/>
          <s v="805001-810001"/>
          <s v="810001-815001"/>
          <s v="815001-820001"/>
          <s v="820001-825001"/>
          <s v="825001-830001"/>
          <s v="830001-835001"/>
          <s v="835001-840001"/>
          <s v="840001-845001"/>
          <s v="845001-850001"/>
          <s v="850001-855001"/>
          <s v="855001-860001"/>
          <s v="860001-865001"/>
          <s v="865001-870001"/>
          <s v="870001-875001"/>
          <s v="875001-880001"/>
          <s v="880001-885001"/>
          <s v="885001-890001"/>
          <s v="890001-895001"/>
          <s v="895001-900001"/>
          <s v="900001-905001"/>
          <s v="905001-910001"/>
          <s v="910001-915001"/>
          <s v="915001-920001"/>
          <s v="920001-925001"/>
          <s v="925001-930001"/>
          <s v="930001-935001"/>
          <s v="935001-940001"/>
          <s v="940001-945001"/>
          <s v="945001-950001"/>
          <s v="950001-955001"/>
          <s v="955001-960001"/>
          <s v="960001-965001"/>
          <s v="965001-970001"/>
          <s v="970001-975001"/>
          <s v="975001-980001"/>
          <s v="980001-985001"/>
          <s v="985001-990001"/>
          <s v="990001-995001"/>
          <s v="995001-1000001"/>
          <s v="1000001-1005001"/>
          <s v="1005001-1010001"/>
          <s v="1010001-1015001"/>
          <s v="1015001-1020001"/>
          <s v="1020001-1025001"/>
          <s v="1025001-1030001"/>
          <s v="1030001-1035001"/>
          <s v="1035001-1040001"/>
          <s v="1040001-1045001"/>
          <s v="1045001-1050001"/>
          <s v="1050001-1055001"/>
          <s v="1055001-1060001"/>
          <s v="1060001-1065001"/>
          <s v="1065001-1070001"/>
          <s v="1070001-1075001"/>
          <s v="1075001-1080001"/>
          <s v="1080001-1085001"/>
          <s v="1085001-1090001"/>
          <s v="1090001-1095001"/>
          <s v="1095001-1100001"/>
          <s v="1100001-1105001"/>
          <s v="1105001-1110001"/>
          <s v="1110001-1115001"/>
          <s v="1115001-1120001"/>
          <s v="1120001-1125001"/>
          <s v="1125001-1130001"/>
          <s v="1130001-1135001"/>
          <s v="1135001-1140001"/>
          <s v="1140001-1145001"/>
          <s v="1145001-1150001"/>
          <s v="1150001-1155001"/>
          <s v="1155001-1160001"/>
          <s v="1160001-1165001"/>
          <s v="1165001-1170001"/>
          <s v="1170001-1175001"/>
          <s v="1175001-1180001"/>
          <s v="1180001-1185001"/>
          <s v="1185001-1190001"/>
          <s v="1190001-1195001"/>
          <s v="1195001-1200001"/>
          <s v="1200001-1205001"/>
          <s v="1205001-1210001"/>
          <s v="1210001-1215001"/>
          <s v="1215001-1220001"/>
          <s v="1220001-1225001"/>
          <s v="1225001-1230001"/>
          <s v="1230001-1235001"/>
          <s v="1235001-1240001"/>
          <s v="1240001-1245001"/>
          <s v="1245001-1250001"/>
          <s v="1250001-1255001"/>
          <s v="1255001-1260001"/>
          <s v="1260001-1265001"/>
          <s v="1265001-1270001"/>
          <s v="1270001-1275001"/>
          <s v="1275001-1280001"/>
          <s v="1280001-1285001"/>
          <s v="1285001-1290001"/>
          <s v="1290001-1295001"/>
          <s v="1295001-1300001"/>
          <s v="1300001-1305001"/>
          <s v="1305001-1310001"/>
          <s v="1310001-1315001"/>
          <s v="1315001-1320001"/>
          <s v="1320001-1325001"/>
          <s v="1325001-1330001"/>
          <s v="1330001-1335001"/>
          <s v="1335001-1340001"/>
          <s v="1340001-1345001"/>
          <s v="1345001-1350001"/>
          <s v="1350001-1355001"/>
          <s v="1355001-1360001"/>
          <s v="1360001-1365001"/>
          <s v="1365001-1370001"/>
          <s v="1370001-1375001"/>
          <s v="1375001-1380001"/>
          <s v="1380001-1385001"/>
          <s v="1385001-1390001"/>
          <s v="1390001-1395001"/>
          <s v="1395001-1400001"/>
          <s v="1400001-1405001"/>
          <s v="1405001-1410001"/>
          <s v="1410001-1415001"/>
          <s v="1415001-1420001"/>
          <s v="1420001-1425001"/>
          <s v="1425001-1430001"/>
          <s v="1430001-1435001"/>
          <s v="1435001-1440001"/>
          <s v="1440001-1445001"/>
          <s v="1445001-1450001"/>
          <s v="1450001-1455001"/>
          <s v="1455001-1460001"/>
          <s v="1460001-1465001"/>
          <s v="1465001-1470001"/>
          <s v="1470001-1475001"/>
          <s v="1475001-1480001"/>
          <s v="1480001-1485001"/>
          <s v="1485001-1490001"/>
          <s v="1490001-1495001"/>
          <s v="1495001-1500001"/>
          <s v="1500001-1505001"/>
          <s v="1505001-1510001"/>
          <s v="1510001-1515001"/>
          <s v="1515001-1520001"/>
          <s v="1520001-1525001"/>
          <s v="1525001-1530001"/>
          <s v="1530001-1535001"/>
          <s v="1535001-1540001"/>
          <s v="1540001-1545001"/>
          <s v="1545001-1550001"/>
          <s v="1550001-1555001"/>
          <s v="1555001-1560001"/>
          <s v="1560001-1565001"/>
          <s v="1565001-1570001"/>
          <s v="1570001-1575001"/>
          <s v="1575001-1580001"/>
          <s v="1580001-1585001"/>
          <s v="1585001-1590001"/>
          <s v="1590001-1595001"/>
          <s v="1595001-1600001"/>
          <s v="1600001-1605001"/>
          <s v="1605001-1610001"/>
          <s v="1610001-1615001"/>
          <s v="1615001-1620001"/>
          <s v="1620001-1625001"/>
          <s v="1625001-1630001"/>
          <s v="1630001-1635001"/>
          <s v="1635001-1640001"/>
          <s v="1640001-1645001"/>
          <s v="1645001-1650001"/>
          <s v="1650001-1655001"/>
          <s v="1655001-1660001"/>
          <s v="1660001-1665001"/>
          <s v="1665001-1670001"/>
          <s v="1670001-1675001"/>
          <s v="1675001-1680001"/>
          <s v="1680001-1685001"/>
          <s v="1685001-1690001"/>
          <s v="1690001-1695001"/>
          <s v="1695001-1700001"/>
          <s v="1700001-1705001"/>
          <s v="1705001-1710001"/>
          <s v="1710001-1715001"/>
          <s v="1715001-1720001"/>
          <s v="1720001-1725001"/>
          <s v="1725001-1730001"/>
          <s v="1730001-1735001"/>
          <s v="1735001-1740001"/>
          <s v="1740001-1745001"/>
          <s v="1745001-1750001"/>
          <s v="1750001-1755001"/>
          <s v="1755001-1760001"/>
          <s v="1760001-1765001"/>
          <s v="1765001-1770001"/>
          <s v="1770001-1775001"/>
          <s v="1775001-1780001"/>
          <s v="1780001-1785001"/>
          <s v="1785001-1790001"/>
          <s v="1790001-1795001"/>
          <s v="1795001-1800001"/>
          <s v="1800001-1805001"/>
          <s v="1805001-1810001"/>
          <s v="1810001-1815001"/>
          <s v="1815001-1820001"/>
          <s v="1820001-1825001"/>
          <s v="1825001-1830001"/>
          <s v="1830001-1835001"/>
          <s v="1835001-1840001"/>
          <s v="1840001-1845001"/>
          <s v="1845001-1850001"/>
          <s v="1850001-1855001"/>
          <s v="1855001-1860001"/>
          <s v="1860001-1865001"/>
          <s v="1865001-1870001"/>
          <s v="1870001-1875001"/>
          <s v="1875001-1880001"/>
          <s v="1880001-1885001"/>
          <s v="1885001-1890001"/>
          <s v="1890001-1895001"/>
          <s v="1895001-1900001"/>
          <s v="1900001-1905001"/>
          <s v="1905001-1910001"/>
          <s v="1910001-1915001"/>
          <s v="1915001-1920001"/>
          <s v="1920001-1925001"/>
          <s v="1925001-1930001"/>
          <s v="1930001-1935001"/>
          <s v="1935001-1940001"/>
          <s v="1940001-1945001"/>
          <s v="1945001-1950001"/>
          <s v="1950001-1955001"/>
          <s v="1955001-1960001"/>
          <s v="1960001-1965001"/>
          <s v="1965001-1970001"/>
          <s v="1970001-1975001"/>
          <s v="1975001-1980001"/>
          <s v="1980001-1985001"/>
          <s v="1985001-1990001"/>
          <s v="1990001-1995001"/>
          <s v="1995001-2000001"/>
          <s v="2000001-2005001"/>
          <s v="2005001-2010001"/>
          <s v="2010001-2015001"/>
          <s v="2015001-2020001"/>
          <s v="2020001-2025001"/>
          <s v="2025001-2030001"/>
          <s v="2030001-2035001"/>
          <s v="2035001-2040001"/>
          <s v="2040001-2045001"/>
          <s v="2045001-2050001"/>
          <s v="2050001-2055001"/>
          <s v="2055001-2060001"/>
          <s v="2060001-2065001"/>
          <s v="2065001-2070001"/>
          <s v="2070001-2075001"/>
          <s v="2075001-2080001"/>
          <s v="2080001-2085001"/>
          <s v="2085001-2090001"/>
          <s v="2090001-2095001"/>
          <s v="2095001-2100001"/>
          <s v="2100001-2105001"/>
          <s v="2105001-2110001"/>
          <s v="2110001-2115001"/>
          <s v="2115001-2120001"/>
          <s v="2120001-2125001"/>
          <s v="2125001-2130001"/>
          <s v="2130001-2135001"/>
          <s v="2135001-2140001"/>
          <s v="2140001-2145001"/>
          <s v="2145001-2150001"/>
          <s v="2150001-2155001"/>
          <s v="2155001-2160001"/>
          <s v="2160001-2165001"/>
          <s v="2165001-2170001"/>
          <s v="2170001-2175001"/>
          <s v="2175001-2180001"/>
          <s v="2180001-2185001"/>
          <s v="2185001-2190001"/>
          <s v="2190001-2195001"/>
          <s v="2195001-2200001"/>
          <s v="2200001-2205001"/>
          <s v="2205001-2210001"/>
          <s v="2210001-2215001"/>
          <s v="2215001-2220001"/>
          <s v="2220001-2225001"/>
          <s v="2225001-2230001"/>
          <s v="2230001-2235001"/>
          <s v="2235001-2240001"/>
          <s v="2240001-2245001"/>
          <s v="2245001-2250001"/>
          <s v="2250001-2255001"/>
          <s v="2255001-2260001"/>
          <s v="2260001-2265001"/>
          <s v="2265001-2270001"/>
          <s v="2270001-2275001"/>
          <s v="2275001-2280001"/>
          <s v="2280001-2285001"/>
          <s v="2285001-2290001"/>
          <s v="2290001-2295001"/>
          <s v="2295001-2300001"/>
          <s v="2300001-2305001"/>
          <s v="2305001-2310001"/>
          <s v="2310001-2315001"/>
          <s v="2315001-2320001"/>
          <s v="2320001-2325001"/>
          <s v="2325001-2330001"/>
          <s v="2330001-2335001"/>
          <s v="2335001-2340001"/>
          <s v="2340001-2345001"/>
          <s v="2345001-2350001"/>
          <s v="2350001-2355001"/>
          <s v="2355001-2360001"/>
          <s v="2360001-2365001"/>
          <s v="2365001-2370001"/>
          <s v="2370001-2375001"/>
          <s v="2375001-2380001"/>
          <s v="2380001-2385001"/>
          <s v="2385001-2390001"/>
          <s v="2390001-2395001"/>
          <s v="2395001-2400001"/>
          <s v="2400001-2405001"/>
          <s v="2405001-2410001"/>
          <s v="2410001-2415001"/>
          <s v="2415001-2420001"/>
          <s v="2420001-2425001"/>
          <s v="2425001-2430001"/>
          <s v="2430001-2435001"/>
          <s v="2435001-2440001"/>
          <s v="2440001-2445001"/>
          <s v="2445001-2450001"/>
          <s v="2450001-2455001"/>
          <s v="2455001-2460001"/>
          <s v="2460001-2465001"/>
          <s v="2465001-2470001"/>
          <s v="2470001-2475001"/>
          <s v="2475001-2480001"/>
          <s v="2480001-2485001"/>
          <s v="2485001-2490001"/>
          <s v="2490001-2495001"/>
          <s v="2495001-2500001"/>
          <s v="2500001-2505001"/>
          <s v="2505001-2510001"/>
          <s v="2510001-2515001"/>
          <s v="2515001-2520001"/>
          <s v="2520001-2525001"/>
          <s v="2525001-2530001"/>
          <s v="2530001-2535001"/>
          <s v="2535001-2540001"/>
          <s v="2540001-2545001"/>
          <s v="2545001-2550001"/>
          <s v="2550001-2555001"/>
          <s v="2555001-2560001"/>
          <s v="2560001-2565001"/>
          <s v="2565001-2570001"/>
          <s v="2570001-2575001"/>
          <s v="2575001-2580001"/>
          <s v="2580001-2585001"/>
          <s v="2585001-2590001"/>
          <s v="2590001-2595001"/>
          <s v="2595001-2600001"/>
          <s v="2600001-2605001"/>
          <s v="2605001-2610001"/>
          <s v="2610001-2615001"/>
          <s v="2615001-2620001"/>
          <s v="2620001-2625001"/>
          <s v="2625001-2630001"/>
          <s v="2630001-2635001"/>
          <s v="2635001-2640001"/>
          <s v="2640001-2645001"/>
          <s v="2645001-2650001"/>
          <s v="2650001-2655001"/>
          <s v="2655001-2660001"/>
          <s v="2660001-2665001"/>
          <s v="2665001-2670001"/>
          <s v="2670001-2675001"/>
          <s v="2675001-2680001"/>
          <s v="2680001-2685001"/>
          <s v="2685001-2690001"/>
          <s v="2690001-2695001"/>
          <s v="2695001-2700001"/>
          <s v="2700001-2705001"/>
          <s v="2705001-2710001"/>
          <s v="2710001-2715001"/>
          <s v="2715001-2720001"/>
          <s v="2720001-2725001"/>
          <s v="2725001-2730001"/>
          <s v="2730001-2735001"/>
          <s v="2735001-2740001"/>
          <s v="2740001-2745001"/>
          <s v="2745001-2750001"/>
          <s v="2750001-2755001"/>
          <s v="2755001-2760001"/>
          <s v="2760001-2765001"/>
          <s v="2765001-2770001"/>
          <s v="2770001-2775001"/>
          <s v="2775001-2780001"/>
          <s v="2780001-2785001"/>
          <s v="2785001-2790001"/>
          <s v="2790001-2795001"/>
          <s v="2795001-2800001"/>
          <s v="2800001-2805001"/>
          <s v="2805001-2810001"/>
          <s v="2810001-2815001"/>
          <s v="2815001-2820001"/>
          <s v="2820001-2825001"/>
          <s v="2825001-2830001"/>
          <s v="2830001-2835001"/>
          <s v="2835001-2840001"/>
          <s v="2840001-2845001"/>
          <s v="2845001-2850001"/>
          <s v="2850001-2855001"/>
          <s v="2855001-2860001"/>
          <s v="2860001-2865001"/>
          <s v="2865001-2870001"/>
          <s v="2870001-2875001"/>
          <s v="2875001-2880001"/>
          <s v="2880001-2885001"/>
          <s v="2885001-2890001"/>
          <s v="2890001-2895001"/>
          <s v="2895001-2900001"/>
          <s v="2900001-2905001"/>
          <s v="2905001-2910001"/>
          <s v="2910001-2915001"/>
          <s v="2915001-2920001"/>
          <s v="2920001-2925001"/>
          <s v="2925001-2930001"/>
          <s v="2930001-2935001"/>
          <s v="2935001-2940001"/>
          <s v="2940001-2945001"/>
          <s v="2945001-2950001"/>
          <s v="2950001-2955001"/>
          <s v="2955001-2960001"/>
          <s v="2960001-2965001"/>
          <s v="2965001-2970001"/>
          <s v="2970001-2975001"/>
          <s v="2975001-2980001"/>
          <s v="2980001-2985001"/>
          <s v="2985001-2990001"/>
          <s v="2990001-2995001"/>
          <s v="2995001-3000001"/>
          <s v="3000001-3005001"/>
          <s v="3005001-3010001"/>
          <s v="3010001-3015001"/>
          <s v="3015001-3020001"/>
          <s v="3020001-3025001"/>
          <s v="3025001-3030001"/>
          <s v="3030001-3035001"/>
          <s v="3035001-3040001"/>
          <s v="3040001-3045001"/>
          <s v="3045001-3050001"/>
          <s v="3050001-3055001"/>
          <s v="3055001-3060001"/>
          <s v="3060001-3065001"/>
          <s v="3065001-3070001"/>
          <s v="3070001-3075001"/>
          <s v="3075001-3080001"/>
          <s v="3080001-3085001"/>
          <s v="3085001-3090001"/>
          <s v="3090001-3095001"/>
          <s v="3095001-3100001"/>
          <s v="3100001-3105001"/>
          <s v="3105001-3110001"/>
          <s v="3110001-3115001"/>
          <s v="3115001-3120001"/>
          <s v="3120001-3125001"/>
          <s v="3125001-3130001"/>
          <s v="3130001-3135001"/>
          <s v="3135001-3140001"/>
          <s v="3140001-3145001"/>
          <s v="3145001-3150001"/>
          <s v="3150001-3155001"/>
          <s v="3155001-3160001"/>
          <s v="3160001-3165001"/>
          <s v="3165001-3170001"/>
          <s v="3170001-3175001"/>
          <s v="3175001-3180001"/>
          <s v="3180001-3185001"/>
          <s v="3185001-3190001"/>
          <s v="3190001-3195001"/>
          <s v="3195001-3200001"/>
          <s v="3200001-3205001"/>
          <s v="3205001-3210001"/>
          <s v="3210001-3215001"/>
          <s v="3215001-3220001"/>
          <s v="3220001-3225001"/>
          <s v="3225001-3230001"/>
          <s v="3230001-3235001"/>
          <s v="3235001-3240001"/>
          <s v="3240001-3245001"/>
          <s v="3245001-3250001"/>
          <s v="3250001-3255001"/>
          <s v="3255001-3260001"/>
          <s v="3260001-3265001"/>
          <s v="3265001-3270001"/>
          <s v="3270001-3275001"/>
          <s v="3275001-3280001"/>
          <s v="3280001-3285001"/>
          <s v="3285001-3290001"/>
          <s v="3290001-3295001"/>
          <s v="3295001-3300001"/>
          <s v="3300001-3305001"/>
          <s v="3305001-3310001"/>
          <s v="3310001-3315001"/>
          <s v="3315001-3320001"/>
          <s v="3320001-3325001"/>
          <s v="3325001-3330001"/>
          <s v="3330001-3335001"/>
          <s v="3335001-3340001"/>
          <s v="3340001-3345001"/>
          <s v="3345001-3350001"/>
          <s v="3350001-3355001"/>
          <s v="3355001-3360001"/>
          <s v="3360001-3365001"/>
          <s v="3365001-3370001"/>
          <s v="3370001-3375001"/>
          <s v="3375001-3380001"/>
          <s v="3380001-3385001"/>
          <s v="3385001-3390001"/>
          <s v="3390001-3395001"/>
          <s v="3395001-3400001"/>
          <s v="3400001-3405001"/>
          <s v="3405001-3410001"/>
          <s v="3410001-3415001"/>
          <s v="3415001-3420001"/>
          <s v="3420001-3425001"/>
          <s v="3425001-3430001"/>
          <s v="3430001-3435001"/>
          <s v="3435001-3440001"/>
          <s v="3440001-3445001"/>
          <s v="3445001-3450001"/>
          <s v="3450001-3455001"/>
          <s v="3455001-3460001"/>
          <s v="3460001-3465001"/>
          <s v="3465001-3470001"/>
          <s v="3470001-3475001"/>
          <s v="3475001-3480001"/>
          <s v="3480001-3485001"/>
          <s v="3485001-3490001"/>
          <s v="3490001-3495001"/>
          <s v="3495001-3500001"/>
          <s v="3500001-3505001"/>
          <s v="3505001-3510001"/>
          <s v="3510001-3515001"/>
          <s v="3515001-3520001"/>
          <s v="3520001-3525001"/>
          <s v="3525001-3530001"/>
          <s v="3530001-3535001"/>
          <s v="3535001-3540001"/>
          <s v="3540001-3545001"/>
          <s v="3545001-3550001"/>
          <s v="3550001-3555001"/>
          <s v="3555001-3560001"/>
          <s v="3560001-3565001"/>
          <s v="3565001-3570001"/>
          <s v="3570001-3575001"/>
          <s v="3575001-3580001"/>
          <s v="3580001-3585001"/>
          <s v="3585001-3590001"/>
          <s v="3590001-3595001"/>
          <s v="3595001-3600001"/>
          <s v="3600001-3605001"/>
          <s v="3605001-3610001"/>
          <s v="3610001-3615001"/>
          <s v="3615001-3620001"/>
          <s v="3620001-3625001"/>
          <s v="3625001-3630001"/>
          <s v="3630001-3635001"/>
          <s v="3635001-3640001"/>
          <s v="3640001-3645001"/>
          <s v="3645001-3650001"/>
          <s v="3650001-3655001"/>
          <s v="3655001-3660001"/>
          <s v="3660001-3665001"/>
          <s v="3665001-3670001"/>
          <s v="3670001-3675001"/>
          <s v="3675001-3680001"/>
          <s v="3680001-3685001"/>
          <s v="3685001-3690001"/>
          <s v="3690001-3695001"/>
          <s v="3695001-3700001"/>
          <s v="3700001-3705001"/>
          <s v="3705001-3710001"/>
          <s v="3710001-3715001"/>
          <s v="3715001-3720001"/>
          <s v="3720001-3725001"/>
          <s v="3725001-3730001"/>
          <s v="3730001-3735001"/>
          <s v="3735001-3740001"/>
          <s v="3740001-3745001"/>
          <s v="3745001-3750001"/>
          <s v="3750001-3755001"/>
          <s v="3755001-3760001"/>
          <s v="3760001-3765001"/>
          <s v="3765001-3770001"/>
          <s v="3770001-3775001"/>
          <s v="3775001-3780001"/>
          <s v="3780001-3785001"/>
          <s v="3785001-3790001"/>
          <s v="3790001-3795001"/>
          <s v="3795001-3800001"/>
          <s v="3800001-3805001"/>
          <s v="3805001-3810001"/>
          <s v="3810001-3815001"/>
          <s v="3815001-3820001"/>
          <s v="3820001-3825001"/>
          <s v="3825001-3830001"/>
          <s v="3830001-3835001"/>
          <s v="3835001-3840001"/>
          <s v="3840001-3845001"/>
          <s v="3845001-3850001"/>
          <s v="3850001-3855001"/>
          <s v="3855001-3860001"/>
          <s v="3860001-3865001"/>
          <s v="3865001-3870001"/>
          <s v="3870001-3875001"/>
          <s v="3875001-3880001"/>
          <s v="3880001-3885001"/>
          <s v="3885001-3890001"/>
          <s v="3890001-3895001"/>
          <s v="3895001-3900001"/>
          <s v="3900001-3905001"/>
          <s v="3905001-3910001"/>
          <s v="3910001-3915001"/>
          <s v="3915001-3920001"/>
          <s v="3920001-3925001"/>
          <s v="3925001-3930001"/>
          <s v="3930001-3935001"/>
          <s v="3935001-3940001"/>
          <s v="3940001-3945001"/>
          <s v="3945001-3950001"/>
          <s v="3950001-3955001"/>
          <s v="3955001-3960001"/>
          <s v="3960001-3965001"/>
          <s v="3965001-3970001"/>
          <s v="3970001-3975001"/>
          <s v="3975001-3980001"/>
          <s v="3980001-3985001"/>
          <s v="3985001-3990001"/>
          <s v="3990001-3995001"/>
          <s v="3995001-4000001"/>
          <s v="4000001-4005001"/>
          <s v="4005001-4010001"/>
          <s v="4010001-4015001"/>
          <s v="4015001-4020001"/>
          <s v="4020001-4025001"/>
          <s v="4025001-4030001"/>
          <s v="4030001-4035001"/>
          <s v="4035001-4040001"/>
          <s v="4040001-4045001"/>
          <s v="4045001-4050001"/>
          <s v="4050001-4055001"/>
          <s v="4055001-4060001"/>
          <s v="4060001-4065001"/>
          <s v="4065001-4070001"/>
          <s v="4070001-4075001"/>
          <s v="4075001-4080001"/>
          <s v="4080001-4085001"/>
          <s v="4085001-4090001"/>
          <s v="4090001-4095001"/>
          <s v="4095001-4100001"/>
          <s v="4100001-4105001"/>
          <s v="4105001-4110001"/>
          <s v="4110001-4115001"/>
          <s v="4115001-4120001"/>
          <s v="4120001-4125001"/>
          <s v="4125001-4130001"/>
          <s v="4130001-4135001"/>
          <s v="4135001-4140001"/>
          <s v="4140001-4145001"/>
          <s v="4145001-4150001"/>
          <s v="4150001-4155001"/>
          <s v="4155001-4160001"/>
          <s v="4160001-4165001"/>
          <s v="4165001-4170001"/>
          <s v="4170001-4175001"/>
          <s v="4175001-4180001"/>
          <s v="4180001-4185001"/>
          <s v="4185001-4190001"/>
          <s v="4190001-4195001"/>
          <s v="4195001-4200001"/>
          <s v="4200001-4205001"/>
          <s v="4205001-4210001"/>
          <s v="4210001-4215001"/>
          <s v="4215001-4220001"/>
          <s v="4220001-4225001"/>
          <s v="4225001-4230001"/>
          <s v="4230001-4235001"/>
          <s v="4235001-4240001"/>
          <s v="4240001-4245001"/>
          <s v="4245001-4250001"/>
          <s v="4250001-4255001"/>
          <s v="4255001-4260001"/>
          <s v="4260001-4265001"/>
          <s v="4265001-4270001"/>
          <s v="4270001-4275001"/>
          <s v="4275001-4280001"/>
          <s v="4280001-4285001"/>
          <s v="4285001-4290001"/>
          <s v="4290001-4295001"/>
          <s v="4295001-4300001"/>
          <s v="4300001-4305001"/>
          <s v="4305001-4310001"/>
          <s v="4310001-4315001"/>
          <s v="4315001-4320001"/>
          <s v="4320001-4325001"/>
          <s v="4325001-4330001"/>
          <s v="4330001-4335001"/>
          <s v="4335001-4340001"/>
          <s v="4340001-4345001"/>
          <s v="4345001-4350001"/>
          <s v="4350001-4355001"/>
          <s v="4355001-4360001"/>
          <s v="4360001-4365001"/>
          <s v="4365001-4370001"/>
          <s v="4370001-4375001"/>
          <s v="4375001-4380001"/>
          <s v="4380001-4385001"/>
          <s v="4385001-4390001"/>
          <s v="4390001-4395001"/>
          <s v="4395001-4400001"/>
          <s v="4400001-4405001"/>
          <s v="4405001-4410001"/>
          <s v="4410001-4415001"/>
          <s v="4415001-4420001"/>
          <s v="4420001-4425001"/>
          <s v="4425001-4430001"/>
          <s v="4430001-4435001"/>
          <s v="4435001-4440001"/>
          <s v="4440001-4445001"/>
          <s v="4445001-4450001"/>
          <s v="4450001-4455001"/>
          <s v="4455001-4460001"/>
          <s v="4460001-4465001"/>
          <s v="4465001-4470001"/>
          <s v="4470001-4475001"/>
          <s v="4475001-4480001"/>
          <s v="4480001-4485001"/>
          <s v="4485001-4490001"/>
          <s v="4490001-4495001"/>
          <s v="4495001-4500001"/>
          <s v="4500001-4505001"/>
          <s v="4505001-4510001"/>
          <s v="4510001-4515001"/>
          <s v="4515001-4520001"/>
          <s v="4520001-4525001"/>
          <s v="4525001-4530001"/>
          <s v="4530001-4535001"/>
          <s v="4535001-4540001"/>
          <s v="4540001-4545001"/>
          <s v="4545001-4550001"/>
          <s v="4550001-4555001"/>
          <s v="4555001-4560001"/>
          <s v="4560001-4565001"/>
          <s v="4565001-4570001"/>
          <s v="4570001-4575001"/>
          <s v="4575001-4580001"/>
          <s v="4580001-4585001"/>
          <s v="4585001-4590001"/>
          <s v="4590001-4595001"/>
          <s v="4595001-4600001"/>
          <s v="4600001-4605001"/>
          <s v="4605001-4610001"/>
          <s v="4610001-4615001"/>
          <s v="4615001-4620001"/>
          <s v="4620001-4625001"/>
          <s v="4625001-4630001"/>
          <s v="4630001-4635001"/>
          <s v="4635001-4640001"/>
          <s v="4640001-4645001"/>
          <s v="4645001-4650001"/>
          <s v="4650001-4655001"/>
          <s v="4655001-4660001"/>
          <s v="4660001-4665001"/>
          <s v="4665001-4670001"/>
          <s v="4670001-4675001"/>
          <s v="4675001-4680001"/>
          <s v="4680001-4685001"/>
          <s v="4685001-4690001"/>
          <s v="4690001-4695001"/>
          <s v="4695001-4700001"/>
          <s v="4700001-4705001"/>
          <s v="4705001-4710001"/>
          <s v="4710001-4715001"/>
          <s v="4715001-4720001"/>
          <s v="4720001-4725001"/>
          <s v="4725001-4730001"/>
          <s v="4730001-4735001"/>
          <s v="4735001-4740001"/>
          <s v="4740001-4745001"/>
          <s v="4745001-4750001"/>
          <s v="4750001-4755001"/>
          <s v="4755001-4760001"/>
          <s v="4760001-4765001"/>
          <s v="4765001-4770001"/>
          <s v="4770001-4775001"/>
          <s v="4775001-4780001"/>
          <s v="4780001-4785001"/>
          <s v="4785001-4790001"/>
          <s v="4790001-4795001"/>
          <s v="4795001-4800001"/>
          <s v="4800001-4805001"/>
          <s v="4805001-4810001"/>
          <s v="4810001-4815001"/>
          <s v="4815001-4820001"/>
          <s v="4820001-4825001"/>
          <s v="4825001-4830001"/>
          <s v="4830001-4835001"/>
          <s v="4835001-4840001"/>
          <s v="4840001-4845001"/>
          <s v="4845001-4850001"/>
          <s v="4850001-4855001"/>
          <s v="4855001-4860001"/>
          <s v="4860001-4865001"/>
          <s v="4865001-4870001"/>
          <s v="4870001-4875001"/>
          <s v="4875001-4880001"/>
          <s v="4880001-4885001"/>
          <s v="4885001-4890001"/>
          <s v="4890001-4895001"/>
          <s v="4895001-4900001"/>
          <s v="4900001-4905001"/>
          <s v="4905001-4910001"/>
          <s v="4910001-4915001"/>
          <s v="4915001-4920001"/>
          <s v="4920001-4925001"/>
          <s v="4925001-4930001"/>
          <s v="4930001-4935001"/>
          <s v="4935001-4940001"/>
          <s v="4940001-4945001"/>
          <s v="4945001-4950001"/>
          <s v="4950001-4955001"/>
          <s v="4955001-4960001"/>
          <s v="4960001-4965001"/>
          <s v="4965001-4970001"/>
          <s v="4970001-4975001"/>
          <s v="4975001-4980001"/>
          <s v="4980001-4985001"/>
          <s v="4985001-4990001"/>
          <s v="4990001-4995001"/>
          <s v="4995001-5000001"/>
          <s v="5000001-5005001"/>
          <s v="5005001-5010001"/>
          <s v="5010001-5015001"/>
          <s v="5015001-5020001"/>
          <s v="5020001-5025001"/>
          <s v="5025001-5030001"/>
          <s v="5030001-5035001"/>
          <s v="5035001-5040001"/>
          <s v="5040001-5045001"/>
          <s v="5045001-5050001"/>
          <s v="5050001-5055001"/>
          <s v="5055001-5060001"/>
          <s v="5060001-5065001"/>
          <s v="5065001-5070001"/>
          <s v="5070001-5075001"/>
          <s v="5075001-5080001"/>
          <s v="5080001-5085001"/>
          <s v="5085001-5090001"/>
          <s v="5090001-5095001"/>
          <s v="5095001-5100001"/>
          <s v="5100001-5105001"/>
          <s v="5105001-5110001"/>
          <s v="5110001-5115001"/>
          <s v="5115001-5120001"/>
          <s v="5120001-5125001"/>
          <s v="5125001-5130001"/>
          <s v="5130001-5135001"/>
          <s v="5135001-5140001"/>
          <s v="5140001-5145001"/>
          <s v="5145001-5150001"/>
          <s v="5150001-5155001"/>
          <s v="5155001-5160001"/>
          <s v="5160001-5165001"/>
          <s v="5165001-5170001"/>
          <s v="5170001-5175001"/>
          <s v="5175001-5180001"/>
          <s v="5180001-5185001"/>
          <s v="5185001-5190001"/>
          <s v="5190001-5195001"/>
          <s v="5195001-5200001"/>
          <s v="5200001-5205001"/>
          <s v="5205001-5210001"/>
          <s v="5210001-5215001"/>
          <s v="5215001-5220001"/>
          <s v="5220001-5225001"/>
          <s v="5225001-5230001"/>
          <s v="5230001-5235001"/>
          <s v="5235001-5240001"/>
          <s v="5240001-5245001"/>
          <s v="5245001-5250001"/>
          <s v="5250001-5255001"/>
          <s v="5255001-5260001"/>
          <s v="5260001-5265001"/>
          <s v="5265001-5270001"/>
          <s v="5270001-5275001"/>
          <s v="5275001-5280001"/>
          <s v="5280001-5285001"/>
          <s v="5285001-5290001"/>
          <s v="5290001-5295001"/>
          <s v="5295001-5300001"/>
          <s v="5300001-5305001"/>
          <s v="5305001-5310001"/>
          <s v="5310001-5315001"/>
          <s v="5315001-5320001"/>
          <s v="5320001-5325001"/>
          <s v="5325001-5330001"/>
          <s v="5330001-5335001"/>
          <s v="5335001-5340001"/>
          <s v="5340001-5345001"/>
          <s v="5345001-5350001"/>
          <s v="5350001-5355001"/>
          <s v="5355001-5360001"/>
          <s v="5360001-5365001"/>
          <s v="5365001-5370001"/>
          <s v="5370001-5375001"/>
          <s v="5375001-5380001"/>
          <s v="5380001-5385001"/>
          <s v="5385001-5390001"/>
          <s v="5390001-5395001"/>
          <s v="5395001-5400001"/>
          <s v="5400001-5405001"/>
          <s v="5405001-5410001"/>
          <s v="5410001-5415001"/>
          <s v="5415001-5420001"/>
          <s v="5420001-5425001"/>
          <s v="5425001-5430001"/>
          <s v="5430001-5435001"/>
          <s v="5435001-5440001"/>
          <s v="5440001-5445001"/>
          <s v="5445001-5450001"/>
          <s v="5450001-5455001"/>
          <s v="5455001-5460001"/>
          <s v="5460001-5465001"/>
          <s v="5465001-5470001"/>
          <s v="5470001-5475001"/>
          <s v="5475001-5480001"/>
          <s v="5480001-5485001"/>
          <s v="5485001-5490001"/>
          <s v="5490001-5495001"/>
          <s v="5495001-5500001"/>
          <s v="5500001-5505001"/>
          <s v="5505001-5510001"/>
          <s v="5510001-5515001"/>
          <s v="5515001-5520001"/>
          <s v="5520001-5525001"/>
          <s v="5525001-5530001"/>
          <s v="5530001-5535001"/>
          <s v="5535001-5540001"/>
          <s v="5540001-5545001"/>
          <s v="5545001-5550001"/>
          <s v="5550001-5555001"/>
          <s v="5555001-5560001"/>
          <s v="5560001-5565001"/>
          <s v="5565001-5570001"/>
          <s v="5570001-5575001"/>
          <s v="5575001-5580001"/>
          <s v="5580001-5585001"/>
          <s v="5585001-5590001"/>
          <s v="5590001-5595001"/>
          <s v="5595001-5600001"/>
          <s v="5600001-5605001"/>
          <s v="5605001-5610001"/>
          <s v="5610001-5615001"/>
          <s v="5615001-5620001"/>
          <s v="5620001-5625001"/>
          <s v="5625001-5630001"/>
          <s v="5630001-5635001"/>
          <s v="5635001-5640001"/>
          <s v="5640001-5645001"/>
          <s v="5645001-5650001"/>
          <s v="5650001-5655001"/>
          <s v="5655001-5660001"/>
          <s v="5660001-5665001"/>
          <s v="5665001-5670001"/>
          <s v="5670001-5675001"/>
          <s v="5675001-5680001"/>
          <s v="5680001-5685001"/>
          <s v="5685001-5690001"/>
          <s v="5690001-5695001"/>
          <s v="5695001-5700001"/>
          <s v="5700001-5705001"/>
          <s v="5705001-5710001"/>
          <s v="5710001-5715001"/>
          <s v="5715001-5720001"/>
          <s v="5720001-5725001"/>
          <s v="5725001-5730001"/>
          <s v="5730001-5735001"/>
          <s v="5735001-5740001"/>
          <s v="5740001-5745001"/>
          <s v="5745001-5750001"/>
          <s v="5750001-5755001"/>
          <s v="5755001-5760001"/>
          <s v="5760001-5765001"/>
          <s v="5765001-5770001"/>
          <s v="5770001-5775001"/>
          <s v="5775001-5780001"/>
          <s v="5780001-5785001"/>
          <s v="5785001-5790001"/>
          <s v="5790001-5795001"/>
          <s v="5795001-5800001"/>
          <s v="5800001-5805001"/>
          <s v="5805001-5810001"/>
          <s v="5810001-5815001"/>
          <s v="5815001-5820001"/>
          <s v="5820001-5825001"/>
          <s v="5825001-5830001"/>
          <s v="5830001-5835001"/>
          <s v="5835001-5840001"/>
          <s v="5840001-5845001"/>
          <s v="5845001-5850001"/>
          <s v="5850001-5855001"/>
          <s v="5855001-5860001"/>
          <s v="5860001-5865001"/>
          <s v="5865001-5870001"/>
          <s v="5870001-5875001"/>
          <s v="5875001-5880001"/>
          <s v="5880001-5885001"/>
          <s v="5885001-5890001"/>
          <s v="5890001-5895001"/>
          <s v="5895001-5900001"/>
          <s v="5900001-5905001"/>
          <s v="5905001-5910001"/>
          <s v="5910001-5915001"/>
          <s v="5915001-5920001"/>
          <s v="5920001-5925001"/>
          <s v="5925001-5930001"/>
          <s v="5930001-5935001"/>
          <s v="5935001-5940001"/>
          <s v="5940001-5945001"/>
          <s v="5945001-5950001"/>
          <s v="5950001-5955001"/>
          <s v="5955001-5960001"/>
          <s v="5960001-5965001"/>
          <s v="5965001-5970001"/>
          <s v="5970001-5975001"/>
          <s v="5975001-5980001"/>
          <s v="5980001-5985001"/>
          <s v="5985001-5990001"/>
          <s v="5990001-5995001"/>
          <s v="5995001-6000001"/>
          <s v="6000001-6005001"/>
          <s v="6005001-6010001"/>
          <s v="6010001-6015001"/>
          <s v="6015001-6020001"/>
          <s v="6020001-6025001"/>
          <s v="6025001-6030001"/>
          <s v="6030001-6035001"/>
          <s v="6035001-6040001"/>
          <s v="6040001-6045001"/>
          <s v="6045001-6050001"/>
          <s v="6050001-6055001"/>
          <s v="6055001-6060001"/>
          <s v="6060001-6065001"/>
          <s v="6065001-6070001"/>
          <s v="6070001-6075001"/>
          <s v="6075001-6080001"/>
          <s v="6080001-6085001"/>
          <s v="6085001-6090001"/>
          <s v="6090001-6095001"/>
          <s v="6095001-6100001"/>
          <s v="6100001-6105001"/>
          <s v="6105001-6110001"/>
          <s v="6110001-6115001"/>
          <s v="6115001-6120001"/>
          <s v="6120001-6125001"/>
          <s v="6125001-6130001"/>
          <s v="6130001-6135001"/>
          <s v="6135001-6140001"/>
          <s v="6140001-6145001"/>
          <s v="6145001-6150001"/>
          <s v="6150001-6155001"/>
          <s v="6155001-6160001"/>
          <s v="6160001-6165001"/>
          <s v="6165001-6170001"/>
          <s v="6170001-6175001"/>
          <s v="6175001-6180001"/>
          <s v="6180001-6185001"/>
          <s v="6185001-6190001"/>
          <s v="6190001-6195001"/>
          <s v="6195001-6200001"/>
          <s v="6200001-6205001"/>
          <s v="6205001-6210001"/>
          <s v="6210001-6215001"/>
          <s v="6215001-6220001"/>
          <s v="6220001-6225001"/>
          <s v="6225001-6230001"/>
          <s v="6230001-6235001"/>
          <s v="6235001-6240001"/>
          <s v="6240001-6245001"/>
          <s v="6245001-6250001"/>
          <s v="6250001-6255001"/>
          <s v="6255001-6260001"/>
          <s v="6260001-6265001"/>
          <s v="6265001-6270001"/>
          <s v="6270001-6275001"/>
          <s v="6275001-6280001"/>
          <s v="6280001-6285001"/>
          <s v="6285001-6290001"/>
          <s v="6290001-6295001"/>
          <s v="6295001-6300001"/>
          <s v="6300001-6305001"/>
          <s v="6305001-6310001"/>
          <s v="6310001-6315001"/>
          <s v="6315001-6320001"/>
          <s v="6320001-6325001"/>
          <s v="6325001-6330001"/>
          <s v="6330001-6335001"/>
          <s v="6335001-6340001"/>
          <s v="6340001-6345001"/>
          <s v="6345001-6350001"/>
          <s v="6350001-6355001"/>
          <s v="6355001-6360001"/>
          <s v="6360001-6365001"/>
          <s v="6365001-6370001"/>
          <s v="6370001-6375001"/>
          <s v="6375001-6380001"/>
          <s v="6380001-6385001"/>
          <s v="6385001-6390001"/>
          <s v="6390001-6395001"/>
          <s v="6395001-6400001"/>
          <s v="6400001-6405001"/>
          <s v="6405001-6410001"/>
          <s v="6410001-6415001"/>
          <s v="6415001-6420001"/>
          <s v="6420001-6425001"/>
          <s v="6425001-6430001"/>
          <s v="6430001-6435001"/>
          <s v="6435001-6440001"/>
          <s v="6440001-6445001"/>
          <s v="6445001-6450001"/>
          <s v="6450001-6455001"/>
          <s v="6455001-6460001"/>
          <s v="6460001-6465001"/>
          <s v="6465001-6470001"/>
          <s v="6470001-6475001"/>
          <s v="6475001-6480001"/>
          <s v="6480001-6485001"/>
          <s v="6485001-6490001"/>
          <s v="6490001-6495001"/>
          <s v="6495001-6500001"/>
          <s v="6500001-6505001"/>
          <s v="6505001-6510001"/>
          <s v="6510001-6515001"/>
          <s v="6515001-6520001"/>
          <s v="6520001-6525001"/>
          <s v="6525001-6530001"/>
          <s v="6530001-6535001"/>
          <s v="6535001-6540001"/>
          <s v="6540001-6545001"/>
          <s v="6545001-6550001"/>
          <s v="6550001-6555001"/>
          <s v="6555001-6560001"/>
          <s v="6560001-6565001"/>
          <s v="6565001-6570001"/>
          <s v="6570001-6575001"/>
          <s v="6575001-6580001"/>
          <s v="6580001-6585001"/>
          <s v="6585001-6590001"/>
          <s v="6590001-6595001"/>
          <s v="6595001-6600001"/>
          <s v="6600001-6605001"/>
          <s v="6605001-6610001"/>
          <s v="6610001-6615001"/>
          <s v="6615001-6620001"/>
          <s v="6620001-6625001"/>
          <s v="6625001-6630001"/>
          <s v="6630001-6635001"/>
          <s v="6635001-6640001"/>
          <s v="6640001-6645001"/>
          <s v="6645001-6650001"/>
          <s v="6650001-6655001"/>
          <s v="6655001-6660001"/>
          <s v="6660001-6665001"/>
          <s v="6665001-6670001"/>
          <s v="6670001-6675001"/>
          <s v="6675001-6680001"/>
          <s v="6680001-6685001"/>
          <s v="6685001-6690001"/>
          <s v="6690001-6695001"/>
          <s v="6695001-6700001"/>
          <s v="6700001-6705001"/>
          <s v="6705001-6710001"/>
          <s v="6710001-6715001"/>
          <s v="6715001-6720001"/>
          <s v="6720001-6725001"/>
          <s v="6725001-6730001"/>
          <s v="6730001-6735001"/>
          <s v="6735001-6740001"/>
          <s v="6740001-6745001"/>
          <s v="6745001-6750001"/>
          <s v="6750001-6755001"/>
          <s v="6755001-6760001"/>
          <s v="6760001-6765001"/>
          <s v="6765001-6770001"/>
          <s v="6770001-6775001"/>
          <s v="6775001-6780001"/>
          <s v="6780001-6785001"/>
          <s v="6785001-6790001"/>
          <s v="6790001-6795001"/>
          <s v="6795001-6800001"/>
          <s v="6800001-6805001"/>
          <s v="6805001-6810001"/>
          <s v="6810001-6815001"/>
          <s v="6815001-6820001"/>
          <s v="6820001-6825001"/>
          <s v="6825001-6830001"/>
          <s v="6830001-6835001"/>
          <s v="6835001-6840001"/>
          <s v="6840001-6845001"/>
          <s v="6845001-6850001"/>
          <s v="6850001-6855001"/>
          <s v="6855001-6860001"/>
          <s v="6860001-6865001"/>
          <s v="6865001-6870001"/>
          <s v="6870001-6875001"/>
          <s v="6875001-6880001"/>
          <s v="6880001-6885001"/>
          <s v="6885001-6890001"/>
          <s v="6890001-6895001"/>
          <s v="6895001-6900001"/>
          <s v="6900001-6905001"/>
          <s v="6905001-6910001"/>
          <s v="6910001-6915001"/>
          <s v="6915001-6920001"/>
          <s v="6920001-6925001"/>
          <s v="6925001-6930001"/>
          <s v="6930001-6935001"/>
          <s v="6935001-6940001"/>
          <s v="6940001-6945001"/>
          <s v="6945001-6950001"/>
          <s v="6950001-6955001"/>
          <s v="6955001-6960001"/>
          <s v="6960001-6965001"/>
          <s v="6965001-6970001"/>
          <s v="6970001-6975001"/>
          <s v="6975001-6980001"/>
          <s v="6980001-6985001"/>
          <s v="6985001-6990001"/>
          <s v="6990001-6995001"/>
          <s v="6995001-7000001"/>
          <s v="7000001-7005001"/>
          <s v="7005001-7010001"/>
          <s v="7010001-7015001"/>
          <s v="7015001-7020001"/>
          <s v="7020001-7025001"/>
          <s v="7025001-7030001"/>
          <s v="7030001-7035001"/>
          <s v="7035001-7040001"/>
          <s v="7040001-7045001"/>
          <s v="7045001-7050001"/>
          <s v="7050001-7055001"/>
          <s v="7055001-7060001"/>
          <s v="7060001-7065001"/>
          <s v="7065001-7070001"/>
          <s v="7070001-7075001"/>
          <s v="7075001-7080001"/>
          <s v="7080001-7085001"/>
          <s v="7085001-7090001"/>
          <s v="7090001-7095001"/>
          <s v="7095001-7100001"/>
          <s v="7100001-7105001"/>
          <s v="7105001-7110001"/>
          <s v="7110001-7115001"/>
          <s v="7115001-7120001"/>
          <s v="7120001-7125001"/>
          <s v="7125001-7130001"/>
          <s v="7130001-7135001"/>
          <s v="7135001-7140001"/>
          <s v="7140001-7145001"/>
          <s v="7145001-7150001"/>
          <s v="7150001-7155001"/>
          <s v="7155001-7160001"/>
          <s v="7160001-7165001"/>
          <s v="7165001-7170001"/>
          <s v="7170001-7175001"/>
          <s v="7175001-7180001"/>
          <s v="7180001-7185001"/>
          <s v="7185001-7190001"/>
          <s v="7190001-7195001"/>
          <s v="7195001-7200001"/>
          <s v="7200001-7205001"/>
          <s v="7205001-7210001"/>
          <s v="7210001-7215001"/>
          <s v="7215001-7220001"/>
          <s v="7220001-7225001"/>
          <s v="7225001-7230001"/>
          <s v="7230001-7235001"/>
          <s v="7235001-7240001"/>
          <s v="7240001-7245001"/>
          <s v="7245001-7250001"/>
          <s v="7250001-7255001"/>
          <s v="7255001-7260001"/>
          <s v="7260001-7265001"/>
          <s v="7265001-7270001"/>
          <s v="7270001-7275001"/>
          <s v="7275001-7280001"/>
          <s v="7280001-7285001"/>
          <s v="7285001-7290001"/>
          <s v="7290001-7295001"/>
          <s v="7295001-7300001"/>
          <s v="7300001-7305001"/>
          <s v="7305001-7310001"/>
          <s v="7310001-7315001"/>
          <s v="7315001-7320001"/>
          <s v="7320001-7325001"/>
          <s v="7325001-7330001"/>
          <s v="7330001-7335001"/>
          <s v="7335001-7340001"/>
          <s v="7340001-7345001"/>
          <s v="7345001-7350001"/>
          <s v="7350001-7355001"/>
          <s v="7355001-7360001"/>
          <s v="7360001-7365001"/>
          <s v="7365001-7370001"/>
          <s v="7370001-7375001"/>
          <s v="7375001-7380001"/>
          <s v="7380001-7385001"/>
          <s v="7385001-7390001"/>
          <s v="7390001-7395001"/>
          <s v="7395001-7400001"/>
          <s v="7400001-7405001"/>
          <s v="7405001-7410001"/>
          <s v="7410001-7415001"/>
          <s v="7415001-7420001"/>
          <s v="7420001-7425001"/>
          <s v="7425001-7430001"/>
          <s v="7430001-7435001"/>
          <s v="7435001-7440001"/>
          <s v="7440001-7445001"/>
          <s v="7445001-7450001"/>
          <s v="7450001-7455001"/>
          <s v="7455001-7460001"/>
          <s v="7460001-7465001"/>
          <s v="7465001-7470001"/>
          <s v="7470001-7475001"/>
          <s v="7475001-7480001"/>
          <s v="7480001-7485001"/>
          <s v="7485001-7490001"/>
          <s v="7490001-7495001"/>
          <s v="7495001-7500001"/>
          <s v="7500001-7505001"/>
          <s v="7505001-7510001"/>
          <s v="7510001-7515001"/>
          <s v="7515001-7520001"/>
          <s v="7520001-7525001"/>
          <s v="7525001-7530001"/>
          <s v="7530001-7535001"/>
          <s v="7535001-7540001"/>
          <s v="7540001-7545001"/>
          <s v="7545001-7550001"/>
          <s v="7550001-7555001"/>
          <s v="7555001-7560001"/>
          <s v="7560001-7565001"/>
          <s v="7565001-7570001"/>
          <s v="7570001-7575001"/>
          <s v="7575001-7580001"/>
          <s v="7580001-7585001"/>
          <s v="7585001-7590001"/>
          <s v="7590001-7595001"/>
          <s v="7595001-7600001"/>
          <s v="7600001-7605001"/>
          <s v="7605001-7610001"/>
          <s v="7610001-7615001"/>
          <s v="7615001-7620001"/>
          <s v="7620001-7625001"/>
          <s v="7625001-7630001"/>
          <s v="7630001-7635001"/>
          <s v="7635001-7640001"/>
          <s v="7640001-7645001"/>
          <s v="7645001-7650001"/>
          <s v="7650001-7655001"/>
          <s v="7655001-7660001"/>
          <s v="7660001-7665001"/>
          <s v="7665001-7670001"/>
          <s v="7670001-7675001"/>
          <s v="7675001-7680001"/>
          <s v="7680001-7685001"/>
          <s v="7685001-7690001"/>
          <s v="7690001-7695001"/>
          <s v="7695001-7700001"/>
          <s v="7700001-7705001"/>
          <s v="7705001-7710001"/>
          <s v="7710001-7715001"/>
          <s v="7715001-7720001"/>
          <s v="7720001-7725001"/>
          <s v="7725001-7730001"/>
          <s v="7730001-7735001"/>
          <s v="7735001-7740001"/>
          <s v="7740001-7745001"/>
          <s v="7745001-7750001"/>
          <s v="7750001-7755001"/>
          <s v="7755001-7760001"/>
          <s v="7760001-7765001"/>
          <s v="7765001-7770001"/>
          <s v="7770001-7775001"/>
          <s v="7775001-7780001"/>
          <s v="7780001-7785001"/>
          <s v="7785001-7790001"/>
          <s v="7790001-7795001"/>
          <s v="7795001-7800001"/>
          <s v="7800001-7805001"/>
          <s v="7805001-7810001"/>
          <s v="7810001-7815001"/>
          <s v="7815001-7820001"/>
          <s v="7820001-7825001"/>
          <s v="7825001-7830001"/>
          <s v="7830001-7835001"/>
          <s v="7835001-7840001"/>
          <s v="7840001-7845001"/>
          <s v="7845001-7850001"/>
          <s v="7850001-7855001"/>
          <s v="7855001-7860001"/>
          <s v="7860001-7865001"/>
          <s v="7865001-7870001"/>
          <s v="7870001-7875001"/>
          <s v="7875001-7880001"/>
          <s v="7880001-7885001"/>
          <s v="7885001-7890001"/>
          <s v="7890001-7895001"/>
          <s v="7895001-7900001"/>
          <s v="7900001-7905001"/>
          <s v="7905001-7910001"/>
          <s v="7910001-7915001"/>
          <s v="7915001-7920001"/>
          <s v="7920001-7925001"/>
          <s v="7925001-7930001"/>
          <s v="7930001-7935001"/>
          <s v="7935001-7940001"/>
          <s v="7940001-7945001"/>
          <s v="7945001-7950001"/>
          <s v="7950001-7955001"/>
          <s v="7955001-7960001"/>
          <s v="7960001-7965001"/>
          <s v="7965001-7970001"/>
          <s v="7970001-7975001"/>
          <s v="7975001-7980001"/>
          <s v="7980001-7985001"/>
          <s v="7985001-7990001"/>
          <s v="7990001-7995001"/>
          <s v="7995001-8000001"/>
          <s v="8000001-8005001"/>
          <s v="8005001-8010001"/>
          <s v="8010001-8015001"/>
          <s v="8015001-8020001"/>
          <s v="8020001-8025001"/>
          <s v="8025001-8030001"/>
          <s v="8030001-8035001"/>
          <s v="8035001-8040001"/>
          <s v="8040001-8045001"/>
          <s v="8045001-8050001"/>
          <s v="8050001-8055001"/>
          <s v="8055001-8060001"/>
          <s v="8060001-8065001"/>
          <s v="8065001-8070001"/>
          <s v="8070001-8075001"/>
          <s v="8075001-8080001"/>
          <s v="8080001-8085001"/>
          <s v="8085001-8090001"/>
          <s v="8090001-8095001"/>
          <s v="8095001-8100001"/>
          <s v="8100001-8105001"/>
          <s v="8105001-8110001"/>
          <s v="8110001-8115001"/>
          <s v="8115001-8120001"/>
          <s v="8120001-8125001"/>
          <s v="8125001-8130001"/>
          <s v="8130001-8135001"/>
          <s v="8135001-8140001"/>
          <s v="8140001-8145001"/>
          <s v="8145001-8150001"/>
          <s v="8150001-8155001"/>
          <s v="8155001-8160001"/>
          <s v="8160001-8165001"/>
          <s v="8165001-8170001"/>
          <s v="8170001-8175001"/>
          <s v="8175001-8180001"/>
          <s v="8180001-8185001"/>
          <s v="8185001-8190001"/>
          <s v="8190001-8195001"/>
          <s v="8195001-8200001"/>
          <s v="8200001-8205001"/>
          <s v="8205001-8210001"/>
          <s v="8210001-8215001"/>
          <s v="8215001-8220001"/>
          <s v="8220001-8225001"/>
          <s v="8225001-8230001"/>
          <s v="8230001-8235001"/>
          <s v="8235001-8240001"/>
          <s v="8240001-8245001"/>
          <s v="8245001-8250001"/>
          <s v="8250001-8255001"/>
          <s v="8255001-8260001"/>
          <s v="8260001-8265001"/>
          <s v="8265001-8270001"/>
          <s v="8270001-8275001"/>
          <s v="8275001-8280001"/>
          <s v="8280001-8285001"/>
          <s v="8285001-8290001"/>
          <s v="8290001-8295001"/>
          <s v="8295001-8300001"/>
          <s v="8300001-8305001"/>
          <s v="8305001-8310001"/>
          <s v="8310001-8315001"/>
          <s v="8315001-8320001"/>
          <s v="8320001-8325001"/>
          <s v="8325001-8330001"/>
          <s v="8330001-8335001"/>
          <s v="8335001-8340001"/>
          <s v="8340001-8345001"/>
          <s v="8345001-8350001"/>
          <s v="8350001-8355001"/>
          <s v="8355001-8360001"/>
          <s v="8360001-8365001"/>
          <s v="8365001-8370001"/>
          <s v="8370001-8375001"/>
          <s v="8375001-8380001"/>
          <s v="8380001-8385001"/>
          <s v="8385001-8390001"/>
          <s v="8390001-8395001"/>
          <s v="8395001-8400001"/>
          <s v="8400001-8405001"/>
          <s v="8405001-8410001"/>
          <s v="8410001-8415001"/>
          <s v="8415001-8420001"/>
          <s v="8420001-8425001"/>
          <s v="8425001-8430001"/>
          <s v="8430001-8435001"/>
          <s v="8435001-8440001"/>
          <s v="8440001-8445001"/>
          <s v="8445001-8450001"/>
          <s v="8450001-8455001"/>
          <s v="8455001-8460001"/>
          <s v="8460001-8465001"/>
          <s v="8465001-8470001"/>
          <s v="8470001-8475001"/>
          <s v="8475001-8480001"/>
          <s v="8480001-8485001"/>
          <s v="8485001-8490001"/>
          <s v="8490001-8495001"/>
          <s v="8495001-8500001"/>
          <s v="8500001-8505001"/>
          <s v="8505001-8510001"/>
          <s v="8510001-8515001"/>
          <s v="8515001-8520001"/>
          <s v="8520001-8525001"/>
          <s v="8525001-8530001"/>
          <s v="8530001-8535001"/>
          <s v="8535001-8540001"/>
          <s v="8540001-8545001"/>
          <s v="8545001-8550001"/>
          <s v="8550001-8555001"/>
          <s v="8555001-8560001"/>
          <s v="8560001-8565001"/>
          <s v="8565001-8570001"/>
          <s v="8570001-8575001"/>
          <s v="8575001-8580001"/>
          <s v="8580001-8585001"/>
          <s v="8585001-8590001"/>
          <s v="8590001-8595001"/>
          <s v="8595001-8600001"/>
          <s v="8600001-8605001"/>
          <s v="8605001-8610001"/>
          <s v="8610001-8615001"/>
          <s v="8615001-8620001"/>
          <s v="8620001-8625001"/>
          <s v="8625001-8630001"/>
          <s v="8630001-8635001"/>
          <s v="8635001-8640001"/>
          <s v="8640001-8645001"/>
          <s v="8645001-8650001"/>
          <s v="8650001-8655001"/>
          <s v="8655001-8660001"/>
          <s v="8660001-8665001"/>
          <s v="8665001-8670001"/>
          <s v="8670001-8675001"/>
          <s v="8675001-8680001"/>
          <s v="8680001-8685001"/>
          <s v="8685001-8690001"/>
          <s v="8690001-8695001"/>
          <s v="8695001-8700001"/>
          <s v="8700001-8705001"/>
          <s v="8705001-8710001"/>
          <s v="8710001-8715001"/>
          <s v="8715001-8720001"/>
          <s v="8720001-8725001"/>
          <s v="8725001-8730001"/>
          <s v="8730001-8735001"/>
          <s v="8735001-8740001"/>
          <s v="8740001-8745001"/>
          <s v="8745001-8750001"/>
          <s v="8750001-8755001"/>
          <s v="8755001-8760001"/>
          <s v="8760001-8765001"/>
          <s v="8765001-8770001"/>
          <s v="8770001-8775001"/>
          <s v="8775001-8780001"/>
          <s v="8780001-8785001"/>
          <s v="8785001-8790001"/>
          <s v="8790001-8795001"/>
          <s v="8795001-8800001"/>
          <s v="8800001-8805001"/>
          <s v="8805001-8810001"/>
          <s v="8810001-8815001"/>
          <s v="8815001-8820001"/>
          <s v="8820001-8825001"/>
          <s v="8825001-8830001"/>
          <s v="8830001-8835001"/>
          <s v="8835001-8840001"/>
          <s v="8840001-8845001"/>
          <s v="8845001-8850001"/>
          <s v="8850001-8855001"/>
          <s v="8855001-8860001"/>
          <s v="8860001-8865001"/>
          <s v="8865001-8870001"/>
          <s v="8870001-8875001"/>
          <s v="8875001-8880001"/>
          <s v="8880001-8885001"/>
          <s v="8885001-8890001"/>
          <s v="8890001-8895001"/>
          <s v="8895001-8900001"/>
          <s v="8900001-8905001"/>
          <s v="8905001-8910001"/>
          <s v="8910001-8915001"/>
          <s v="8915001-8920001"/>
          <s v="8920001-8925001"/>
          <s v="8925001-8930001"/>
          <s v="8930001-8935001"/>
          <s v="8935001-8940001"/>
          <s v="8940001-8945001"/>
          <s v="8945001-8950001"/>
          <s v="8950001-8955001"/>
          <s v="8955001-8960001"/>
          <s v="8960001-8965001"/>
          <s v="8965001-8970001"/>
          <s v="8970001-8975001"/>
          <s v="8975001-8980001"/>
          <s v="8980001-8985001"/>
          <s v="8985001-8990001"/>
          <s v="8990001-8995001"/>
          <s v="8995001-9000001"/>
          <s v="9000001-9005001"/>
          <s v="9005001-9010001"/>
          <s v="9010001-9015001"/>
          <s v="9015001-9020001"/>
          <s v="9020001-9025001"/>
          <s v="9025001-9030001"/>
          <s v="9030001-9035001"/>
          <s v="9035001-9040001"/>
          <s v="9040001-9045001"/>
          <s v="9045001-9050001"/>
          <s v="9050001-9055001"/>
          <s v="9055001-9060001"/>
          <s v="9060001-9065001"/>
          <s v="9065001-9070001"/>
          <s v="9070001-9075001"/>
          <s v="9075001-9080001"/>
          <s v="9080001-9085001"/>
          <s v="9085001-9090001"/>
          <s v="9090001-9095001"/>
          <s v="9095001-9100001"/>
          <s v="9100001-9105001"/>
          <s v="9105001-9110001"/>
          <s v="9110001-9115001"/>
          <s v="9115001-9120001"/>
          <s v="9120001-9125001"/>
          <s v="9125001-9130001"/>
          <s v="9130001-9135001"/>
          <s v="9135001-9140001"/>
          <s v="9140001-9145001"/>
          <s v="9145001-9150001"/>
          <s v="9150001-9155001"/>
          <s v="9155001-9160001"/>
          <s v="9160001-9165001"/>
          <s v="9165001-9170001"/>
          <s v="9170001-9175001"/>
          <s v="9175001-9180001"/>
          <s v="9180001-9185001"/>
          <s v="9185001-9190001"/>
          <s v="9190001-9195001"/>
          <s v="9195001-9200001"/>
          <s v="9200001-9205001"/>
          <s v="9205001-9210001"/>
          <s v="9210001-9215001"/>
          <s v="9215001-9220001"/>
          <s v="9220001-9225001"/>
          <s v="9225001-9230001"/>
          <s v="9230001-9235001"/>
          <s v="9235001-9240001"/>
          <s v="9240001-9245001"/>
          <s v="9245001-9250001"/>
          <s v="9250001-9255001"/>
          <s v="9255001-9260001"/>
          <s v="9260001-9265001"/>
          <s v="9265001-9270001"/>
          <s v="9270001-9275001"/>
          <s v="9275001-9280001"/>
          <s v="9280001-9285001"/>
          <s v="9285001-9290001"/>
          <s v="9290001-9295001"/>
          <s v="9295001-9300001"/>
          <s v="9300001-9305001"/>
          <s v="9305001-9310001"/>
          <s v="9310001-9315001"/>
          <s v="9315001-9320001"/>
          <s v="9320001-9325001"/>
          <s v="9325001-9330001"/>
          <s v="9330001-9335001"/>
          <s v="9335001-9340001"/>
          <s v="9340001-9345001"/>
          <s v="9345001-9350001"/>
          <s v="9350001-9355001"/>
          <s v="9355001-9360001"/>
          <s v="9360001-9365001"/>
          <s v="9365001-9370001"/>
          <s v="9370001-9375001"/>
          <s v="9375001-9380001"/>
          <s v="9380001-9385001"/>
          <s v="9385001-9390001"/>
          <s v="9390001-9395001"/>
          <s v="9395001-9400001"/>
          <s v="9400001-9405001"/>
          <s v="9405001-9410001"/>
          <s v="9410001-9415001"/>
          <s v="9415001-9420001"/>
          <s v="9420001-9425001"/>
          <s v="9425001-9430001"/>
          <s v="9430001-9435001"/>
          <s v="9435001-9440001"/>
          <s v="9440001-9445001"/>
          <s v="9445001-9450001"/>
          <s v="9450001-9455001"/>
          <s v="9455001-9460001"/>
          <s v="9460001-9465001"/>
          <s v="9465001-9470001"/>
          <s v="9470001-9475001"/>
          <s v="9475001-9480001"/>
          <s v="9480001-9485001"/>
          <s v="9485001-9490001"/>
          <s v="9490001-9495001"/>
          <s v="9495001-9500001"/>
          <s v="9500001-9505001"/>
          <s v="9505001-9510001"/>
          <s v="9510001-9515001"/>
          <s v="9515001-9520001"/>
          <s v="9520001-9525001"/>
          <s v="9525001-9530001"/>
          <s v="9530001-9535001"/>
          <s v="9535001-9540001"/>
          <s v="9540001-9545001"/>
          <s v="9545001-9550001"/>
          <s v="9550001-9555001"/>
          <s v="9555001-9560001"/>
          <s v="9560001-9565001"/>
          <s v="9565001-9570001"/>
          <s v="9570001-9575001"/>
          <s v="9575001-9580001"/>
          <s v="9580001-9585001"/>
          <s v="9585001-9590001"/>
          <s v="9590001-9595001"/>
          <s v="9595001-9600001"/>
          <s v="9600001-9605001"/>
          <s v="9605001-9610001"/>
          <s v="9610001-9615001"/>
          <s v="9615001-9620001"/>
          <s v="9620001-9625001"/>
          <s v="9625001-9630001"/>
          <s v="9630001-9635001"/>
          <s v="9635001-9640001"/>
          <s v="9640001-9645001"/>
          <s v="9645001-9650001"/>
          <s v="9650001-9655001"/>
          <s v="9655001-9660001"/>
          <s v="9660001-9665001"/>
          <s v="9665001-9670001"/>
          <s v="9670001-9675001"/>
          <s v="9675001-9680001"/>
          <s v="9680001-9685001"/>
          <s v="9685001-9690001"/>
          <s v="9690001-9695001"/>
          <s v="9695001-9700001"/>
          <s v="9700001-9705001"/>
          <s v="9705001-9710001"/>
          <s v="9710001-9715001"/>
          <s v="9715001-9720001"/>
          <s v="9720001-9725001"/>
          <s v="9725001-9730001"/>
          <s v="9730001-9735001"/>
          <s v="9735001-9740001"/>
          <s v="9740001-9745001"/>
          <s v="9745001-9750001"/>
          <s v="9750001-9755001"/>
          <s v="9755001-9760001"/>
          <s v="9760001-9765001"/>
          <s v="9765001-9770001"/>
          <s v="9770001-9775001"/>
          <s v="9775001-9780001"/>
          <s v="9780001-9785001"/>
          <s v="9785001-9790001"/>
          <s v="9790001-9795001"/>
          <s v="9795001-9800001"/>
          <s v="9800001-9805001"/>
          <s v="9805001-9810001"/>
          <s v="9810001-9815001"/>
          <s v="9815001-9820001"/>
          <s v="9820001-9825001"/>
          <s v="9825001-9830001"/>
          <s v="9830001-9835001"/>
          <s v="9835001-9840001"/>
          <s v="9840001-9845001"/>
          <s v="9845001-9850001"/>
          <s v="9850001-9855001"/>
          <s v="9855001-9860001"/>
          <s v="9860001-9865001"/>
          <s v="9865001-9870001"/>
          <s v="9870001-9875001"/>
          <s v="9875001-9880001"/>
          <s v="9880001-9885001"/>
          <s v="9885001-9890001"/>
          <s v="9890001-9895001"/>
          <s v="9895001-9900001"/>
          <s v="9900001-9905001"/>
          <s v="9905001-9910001"/>
          <s v="9910001-9915001"/>
          <s v="9915001-9920001"/>
          <s v="9920001-9925001"/>
          <s v="9925001-9930001"/>
          <s v="9930001-9935001"/>
          <s v="9935001-9940001"/>
          <s v="9940001-9945001"/>
          <s v="9945001-9950001"/>
          <s v="9950001-9955001"/>
          <s v="9955001-9960001"/>
          <s v="9960001-9965001"/>
          <s v="9965001-9970001"/>
          <s v="9970001-9975001"/>
          <s v="9975001-9980001"/>
          <s v="9980001-9985001"/>
          <s v="9985001-9990001"/>
          <s v="9990001-9995001"/>
          <s v="9995001-10000001"/>
          <s v="10000001-10005001"/>
          <s v="10005001-10010001"/>
          <s v="10010001-10015001"/>
          <s v="10015001-10020001"/>
          <s v="10020001-10025001"/>
          <s v="10025001-10030001"/>
          <s v="10030001-10035001"/>
          <s v="10035001-10040001"/>
          <s v="10040001-10045001"/>
          <s v="10045001-10050001"/>
          <s v="10050001-10055001"/>
          <s v="10055001-10060001"/>
          <s v="10060001-10065001"/>
          <s v="10065001-10070001"/>
          <s v="10070001-10075001"/>
          <s v="10075001-10080001"/>
          <s v="10080001-10085001"/>
          <s v="10085001-10090001"/>
          <s v="10090001-10095001"/>
          <s v="10095001-10100001"/>
          <s v="10100001-10105001"/>
          <s v="10105001-10110001"/>
          <s v="10110001-10115001"/>
          <s v="10115001-10120001"/>
          <s v="10120001-10125001"/>
          <s v="10125001-10130001"/>
          <s v="10130001-10135001"/>
          <s v="10135001-10140001"/>
          <s v="10140001-10145001"/>
          <s v="10145001-10150001"/>
          <s v="10150001-10155001"/>
          <s v="10155001-10160001"/>
          <s v="10160001-10165001"/>
          <s v="10165001-10170001"/>
          <s v="10170001-10175001"/>
          <s v="10175001-10180001"/>
          <s v="10180001-10185001"/>
          <s v="10185001-10190001"/>
          <s v="10190001-10195001"/>
          <s v="10195001-10200001"/>
          <s v="10200001-10205001"/>
          <s v="10205001-10210001"/>
          <s v="10210001-10215001"/>
          <s v="10215001-10220001"/>
          <s v="10220001-10225001"/>
          <s v="10225001-10230001"/>
          <s v="10230001-10235001"/>
          <s v="10235001-10240001"/>
          <s v="10240001-10245001"/>
          <s v="10245001-10250001"/>
          <s v="10250001-10255001"/>
          <s v="10255001-10260001"/>
          <s v="10260001-10265001"/>
          <s v="10265001-10270001"/>
          <s v="10270001-10275001"/>
          <s v="10275001-10280001"/>
          <s v="10280001-10285001"/>
          <s v="10285001-10290001"/>
          <s v="10290001-10295001"/>
          <s v="10295001-10300001"/>
          <s v="10300001-10305001"/>
          <s v="10305001-10310001"/>
          <s v="10310001-10315001"/>
          <s v="10315001-10320001"/>
          <s v="10320001-10325001"/>
          <s v="10325001-10330001"/>
          <s v="10330001-10335001"/>
          <s v="10335001-10340001"/>
          <s v="10340001-10345001"/>
          <s v="10345001-10350001"/>
          <s v="10350001-10355001"/>
          <s v="10355001-10360001"/>
          <s v="10360001-10365001"/>
          <s v="10365001-10370001"/>
          <s v="10370001-10375001"/>
          <s v="10375001-10380001"/>
          <s v="10380001-10385001"/>
          <s v="10385001-10390001"/>
          <s v="10390001-10395001"/>
          <s v="10395001-10400001"/>
          <s v="10400001-10405001"/>
          <s v="10405001-10410001"/>
          <s v="10410001-10415001"/>
          <s v="10415001-10420001"/>
          <s v="10420001-10425001"/>
          <s v="10425001-10430001"/>
          <s v="10430001-10435001"/>
          <s v="10435001-10440001"/>
          <s v="10440001-10445001"/>
          <s v="10445001-10450001"/>
          <s v="10450001-10455001"/>
          <s v="10455001-10460001"/>
          <s v="10460001-10465001"/>
          <s v="10465001-10470001"/>
          <s v="10470001-10475001"/>
          <s v="10475001-10480001"/>
          <s v="10480001-10485001"/>
          <s v="10485001-10490001"/>
          <s v="10490001-10495001"/>
          <s v="10495001-10500001"/>
          <s v="10500001-10505001"/>
          <s v="10505001-10510001"/>
          <s v="10510001-10515001"/>
          <s v="10515001-10520001"/>
          <s v="10520001-10525001"/>
          <s v="10525001-10530001"/>
          <s v="10530001-10535001"/>
          <s v="10535001-10540001"/>
          <s v="10540001-10545001"/>
          <s v="10545001-10550001"/>
          <s v="10550001-10555001"/>
          <s v="10555001-10560001"/>
          <s v="10560001-10565001"/>
          <s v="10565001-10570001"/>
          <s v="10570001-10575001"/>
          <s v="10575001-10580001"/>
          <s v="10580001-10585001"/>
          <s v="10585001-10590001"/>
          <s v="10590001-10595001"/>
          <s v="10595001-10600001"/>
          <s v="10600001-10605001"/>
          <s v="10605001-10610001"/>
          <s v="10610001-10615001"/>
          <s v="10615001-10620001"/>
          <s v="10620001-10625001"/>
          <s v="10625001-10630001"/>
          <s v="10630001-10635001"/>
          <s v="10635001-10640001"/>
          <s v="10640001-10645001"/>
          <s v="10645001-10650001"/>
          <s v="10650001-10655001"/>
          <s v="10655001-10660001"/>
          <s v="10660001-10665001"/>
          <s v="10665001-10670001"/>
          <s v="10670001-10675001"/>
          <s v="10675001-10680001"/>
          <s v="10680001-10685001"/>
          <s v="10685001-10690001"/>
          <s v="10690001-10695001"/>
          <s v="10695001-10700001"/>
          <s v="10700001-10705001"/>
          <s v="10705001-10710001"/>
          <s v="10710001-10715001"/>
          <s v="10715001-10720001"/>
          <s v="10720001-10725001"/>
          <s v="10725001-10730001"/>
          <s v="10730001-10735001"/>
          <s v="10735001-10740001"/>
          <s v="10740001-10745001"/>
          <s v="10745001-10750001"/>
          <s v="10750001-10755001"/>
          <s v="10755001-10760001"/>
          <s v="10760001-10765001"/>
          <s v="10765001-10770001"/>
          <s v="10770001-10775001"/>
          <s v="10775001-10780001"/>
          <s v="10780001-10785001"/>
          <s v="10785001-10790001"/>
          <s v="10790001-10795001"/>
          <s v="10795001-10800001"/>
          <s v="10800001-10805001"/>
          <s v="10805001-10810001"/>
          <s v="10810001-10815001"/>
          <s v="10815001-10820001"/>
          <s v="10820001-10825001"/>
          <s v="10825001-10830001"/>
          <s v="10830001-10835001"/>
          <s v="10835001-10840001"/>
          <s v="10840001-10845001"/>
          <s v="10845001-10850001"/>
          <s v="10850001-10855001"/>
          <s v="10855001-10860001"/>
          <s v="10860001-10865001"/>
          <s v="10865001-10870001"/>
          <s v="10870001-10875001"/>
          <s v="10875001-10880001"/>
          <s v="10880001-10885001"/>
          <s v="10885001-10890001"/>
          <s v="10890001-10895001"/>
          <s v="10895001-10900001"/>
          <s v="10900001-10905001"/>
          <s v="10905001-10910001"/>
          <s v="10910001-10915001"/>
          <s v="10915001-10920001"/>
          <s v="10920001-10925001"/>
          <s v="10925001-10930001"/>
          <s v="10930001-10935001"/>
          <s v="10935001-10940001"/>
          <s v="10940001-10945001"/>
          <s v="10945001-10950001"/>
          <s v="10950001-10955001"/>
          <s v="10955001-10960001"/>
          <s v="10960001-10965001"/>
          <s v="10965001-10970001"/>
          <s v="10970001-10975001"/>
          <s v="10975001-10980001"/>
          <s v="10980001-10985001"/>
          <s v="10985001-10990001"/>
          <s v="10990001-10995001"/>
          <s v="10995001-11000001"/>
          <s v="11000001-11005001"/>
          <s v="11005001-11010001"/>
          <s v="11010001-11015001"/>
          <s v="11015001-11020001"/>
          <s v="11020001-11025001"/>
          <s v="11025001-11030001"/>
          <s v="11030001-11035001"/>
          <s v="11035001-11040001"/>
          <s v="11040001-11045001"/>
          <s v="11045001-11050001"/>
          <s v="11050001-11055001"/>
          <s v="11055001-11060001"/>
          <s v="11060001-11065001"/>
          <s v="11065001-11070001"/>
          <s v="11070001-11075001"/>
          <s v="11075001-11080001"/>
          <s v="11080001-11085001"/>
          <s v="11085001-11090001"/>
          <s v="11090001-11095001"/>
          <s v="11095001-11100001"/>
          <s v="11100001-11105001"/>
          <s v="11105001-11110001"/>
          <s v="11110001-11115001"/>
          <s v="11115001-11120001"/>
          <s v="11120001-11125001"/>
          <s v="11125001-11130001"/>
          <s v="11130001-11135001"/>
          <s v="11135001-11140001"/>
          <s v="11140001-11145001"/>
          <s v="11145001-11150001"/>
          <s v="11150001-11155001"/>
          <s v="11155001-11160001"/>
          <s v="11160001-11165001"/>
          <s v="11165001-11170001"/>
          <s v="11170001-11175001"/>
          <s v="11175001-11180001"/>
          <s v="11180001-11185001"/>
          <s v="11185001-11190001"/>
          <s v="11190001-11195001"/>
          <s v="11195001-11200001"/>
          <s v="11200001-11205001"/>
          <s v="11205001-11210001"/>
          <s v="11210001-11215001"/>
          <s v="11215001-11220001"/>
          <s v="11220001-11225001"/>
          <s v="11225001-11230001"/>
          <s v="11230001-11235001"/>
          <s v="11235001-11240001"/>
          <s v="11240001-11245001"/>
          <s v="11245001-11250001"/>
          <s v="11250001-11255001"/>
          <s v="11255001-11260001"/>
          <s v="11260001-11265001"/>
          <s v="11265001-11270001"/>
          <s v="11270001-11275001"/>
          <s v="11275001-11280001"/>
          <s v="11280001-11285001"/>
          <s v="11285001-11290001"/>
          <s v="11290001-11295001"/>
          <s v="11295001-11300001"/>
          <s v="11300001-11305001"/>
          <s v="11305001-11310001"/>
          <s v="11310001-11315001"/>
          <s v="11315001-11320001"/>
          <s v="11320001-11325001"/>
          <s v="11325001-11330001"/>
          <s v="11330001-11335001"/>
          <s v="11335001-11340001"/>
          <s v="11340001-11345001"/>
          <s v="11345001-11350001"/>
          <s v="11350001-11355001"/>
          <s v="11355001-11360001"/>
          <s v="11360001-11365001"/>
          <s v="11365001-11370001"/>
          <s v="11370001-11375001"/>
          <s v="11375001-11380001"/>
          <s v="11380001-11385001"/>
          <s v="11385001-11390001"/>
          <s v="11390001-11395001"/>
          <s v="11395001-11400001"/>
          <s v="11400001-11405001"/>
          <s v="11405001-11410001"/>
          <s v="11410001-11415001"/>
          <s v="11415001-11420001"/>
          <s v="11420001-11425001"/>
          <s v="11425001-11430001"/>
          <s v="11430001-11435001"/>
          <s v="11435001-11440001"/>
          <s v="11440001-11445001"/>
          <s v="11445001-11450001"/>
          <s v="11450001-11455001"/>
          <s v="11455001-11460001"/>
          <s v="11460001-11465001"/>
          <s v="11465001-11470001"/>
          <s v="11470001-11475001"/>
          <s v="11475001-11480001"/>
          <s v="11480001-11485001"/>
          <s v="11485001-11490001"/>
          <s v="11490001-11495001"/>
          <s v="11495001-11500001"/>
          <s v="11500001-11505001"/>
          <s v="11505001-11510001"/>
          <s v="11510001-11515001"/>
          <s v="11515001-11520001"/>
          <s v="11520001-11525001"/>
          <s v="11525001-11530001"/>
          <s v="11530001-11535001"/>
          <s v="11535001-11540001"/>
          <s v="11540001-11545001"/>
          <s v="11545001-11550001"/>
          <s v="11550001-11555001"/>
          <s v="11555001-11560001"/>
          <s v="11560001-11565001"/>
          <s v="11565001-11570001"/>
          <s v="11570001-11575001"/>
          <s v="11575001-11580001"/>
          <s v="11580001-11585001"/>
          <s v="11585001-11590001"/>
          <s v="11590001-11595001"/>
          <s v="11595001-11600001"/>
          <s v="11600001-11605001"/>
          <s v="11605001-11610001"/>
          <s v="11610001-11615001"/>
          <s v="11615001-11620001"/>
          <s v="11620001-11625001"/>
          <s v="11625001-11630001"/>
          <s v="11630001-11635001"/>
          <s v="11635001-11640001"/>
          <s v="11640001-11645001"/>
          <s v="11645001-11650001"/>
          <s v="11650001-11655001"/>
          <s v="11655001-11660001"/>
          <s v="11660001-11665001"/>
          <s v="11665001-11670001"/>
          <s v="11670001-11675001"/>
          <s v="11675001-11680001"/>
          <s v="11680001-11685001"/>
          <s v="11685001-11690001"/>
          <s v="11690001-11695001"/>
          <s v="11695001-11700001"/>
          <s v="11700001-11705001"/>
          <s v="11705001-11710001"/>
          <s v="11710001-11715001"/>
          <s v="11715001-11720001"/>
          <s v="11720001-11725001"/>
          <s v="11725001-11730001"/>
          <s v="11730001-11735001"/>
          <s v="11735001-11740001"/>
          <s v="11740001-11745001"/>
          <s v="11745001-11750001"/>
          <s v="11750001-11755001"/>
          <s v="11755001-11760001"/>
          <s v="11760001-11765001"/>
          <s v="11765001-11770001"/>
          <s v="11770001-11775001"/>
          <s v="11775001-11780001"/>
          <s v="11780001-11785001"/>
          <s v="11785001-11790001"/>
          <s v="11790001-11795001"/>
          <s v="11795001-11800001"/>
          <s v="11800001-11805001"/>
          <s v="11805001-11810001"/>
          <s v="11810001-11815001"/>
          <s v="11815001-11820001"/>
          <s v="11820001-11825001"/>
          <s v="11825001-11830001"/>
          <s v="11830001-11835001"/>
          <s v="11835001-11840001"/>
          <s v="11840001-11845001"/>
          <s v="11845001-11850001"/>
          <s v="11850001-11855001"/>
          <s v="11855001-11860001"/>
          <s v="11860001-11865001"/>
          <s v="11865001-11870001"/>
          <s v="11870001-11875001"/>
          <s v="11875001-11880001"/>
          <s v="11880001-11885001"/>
          <s v="11885001-11890001"/>
          <s v="11890001-11895001"/>
          <s v="11895001-11900001"/>
          <s v="11900001-11905001"/>
          <s v="11905001-11910001"/>
          <s v="11910001-11915001"/>
          <s v="11915001-11920001"/>
          <s v="11920001-11925001"/>
          <s v="11925001-11930001"/>
          <s v="11930001-11935001"/>
          <s v="11935001-11940001"/>
          <s v="11940001-11945001"/>
          <s v="11945001-11950001"/>
          <s v="11950001-11955001"/>
          <s v="11955001-11960001"/>
          <s v="11960001-11965001"/>
          <s v="11965001-11970001"/>
          <s v="11970001-11975001"/>
          <s v="11975001-11980001"/>
          <s v="11980001-11985001"/>
          <s v="11985001-11990001"/>
          <s v="11990001-11995001"/>
          <s v="11995001-12000001"/>
          <s v="12000001-12005001"/>
          <s v="12005001-12010001"/>
          <s v="12010001-12015001"/>
          <s v="12015001-12020001"/>
          <s v="12020001-12025001"/>
          <s v="12025001-12030001"/>
          <s v="12030001-12035001"/>
          <s v="12035001-12040001"/>
          <s v="12040001-12045001"/>
          <s v="12045001-12050001"/>
          <s v="12050001-12055001"/>
          <s v="12055001-12060001"/>
          <s v="12060001-12065001"/>
          <s v="12065001-12070001"/>
          <s v="12070001-12075001"/>
          <s v="12075001-12080001"/>
          <s v="12080001-12085001"/>
          <s v="12085001-12090001"/>
          <s v="12090001-12095001"/>
          <s v="12095001-12100001"/>
          <s v="12100001-12105001"/>
          <s v="12105001-12110001"/>
          <s v="12110001-12115001"/>
          <s v="12115001-12120001"/>
          <s v="12120001-12125001"/>
          <s v="12125001-12130001"/>
          <s v="12130001-12135001"/>
          <s v="12135001-12140001"/>
          <s v="12140001-12145001"/>
          <s v="12145001-12150001"/>
          <s v="12150001-12155001"/>
          <s v="12155001-12160001"/>
          <s v="12160001-12165001"/>
          <s v="12165001-12170001"/>
          <s v="12170001-12175001"/>
          <s v="12175001-12180001"/>
          <s v="12180001-12185001"/>
          <s v="12185001-12190001"/>
          <s v="12190001-12195001"/>
          <s v="12195001-12200001"/>
          <s v="12200001-12205001"/>
          <s v="12205001-12210001"/>
          <s v="12210001-12215001"/>
          <s v="12215001-12220001"/>
          <s v="12220001-12225001"/>
          <s v="12225001-12230001"/>
          <s v="12230001-12235001"/>
          <s v="12235001-12240001"/>
          <s v="12240001-12245001"/>
          <s v="12245001-12250001"/>
          <s v="12250001-12255001"/>
          <s v="12255001-12260001"/>
          <s v="12260001-12265001"/>
          <s v="12265001-12270001"/>
          <s v="12270001-12275001"/>
          <s v="12275001-12280001"/>
          <s v="12280001-12285001"/>
          <s v="12285001-12290001"/>
          <s v="12290001-12295001"/>
          <s v="12295001-12300001"/>
          <s v="12300001-12305001"/>
          <s v="12305001-12310001"/>
          <s v="12310001-12315001"/>
          <s v="12315001-12320001"/>
          <s v="12320001-12325001"/>
          <s v="12325001-12330001"/>
          <s v="12330001-12335001"/>
          <s v="12335001-12340001"/>
          <s v="12340001-12345001"/>
          <s v="12345001-12350001"/>
          <s v="12350001-12355001"/>
          <s v="12355001-12360001"/>
          <s v="12360001-12365001"/>
          <s v="12365001-12370001"/>
          <s v="12370001-12375001"/>
          <s v="12375001-12380001"/>
          <s v="12380001-12385001"/>
          <s v="12385001-12390001"/>
          <s v="12390001-12395001"/>
          <s v="12395001-12400001"/>
          <s v="12400001-12405001"/>
          <s v="12405001-12410001"/>
          <s v="12410001-12415001"/>
          <s v="12415001-12420001"/>
          <s v="12420001-12425001"/>
          <s v="12425001-12430001"/>
          <s v="12430001-12435001"/>
          <s v="12435001-12440001"/>
          <s v="12440001-12445001"/>
          <s v="12445001-12450001"/>
          <s v="12450001-12455001"/>
          <s v="12455001-12460001"/>
          <s v="12460001-12465001"/>
          <s v="12465001-12470001"/>
          <s v="12470001-12475001"/>
          <s v="12475001-12480001"/>
          <s v="12480001-12485001"/>
          <s v="12485001-12490001"/>
          <s v="12490001-12495001"/>
          <s v="12495001-12500001"/>
          <s v="12500001-12505001"/>
          <s v="12505001-12510001"/>
          <s v="12510001-12515001"/>
          <s v="12515001-12520001"/>
          <s v="12520001-12525001"/>
          <s v="12525001-12530001"/>
          <s v="12530001-12535001"/>
          <s v="12535001-12540001"/>
          <s v="12540001-12545001"/>
          <s v="12545001-12550001"/>
          <s v="12550001-12555001"/>
          <s v="12555001-12560001"/>
          <s v="12560001-12565001"/>
          <s v="12565001-12570001"/>
          <s v="12570001-12575001"/>
          <s v="12575001-12580001"/>
          <s v="12580001-12585001"/>
          <s v="12585001-12590001"/>
          <s v="12590001-12595001"/>
          <s v="12595001-12600001"/>
          <s v="12600001-12605001"/>
          <s v="12605001-12610001"/>
          <s v="12610001-12615001"/>
          <s v="12615001-12620001"/>
          <s v="12620001-12625001"/>
          <s v="12625001-12630001"/>
          <s v="12630001-12635001"/>
          <s v="12635001-12640001"/>
          <s v="12640001-12645001"/>
          <s v="12645001-12650001"/>
          <s v="12650001-12655001"/>
          <s v="12655001-12660001"/>
          <s v="12660001-12665001"/>
          <s v="12665001-12670001"/>
          <s v="12670001-12675001"/>
          <s v="12675001-12680001"/>
          <s v="12680001-12685001"/>
          <s v="12685001-12690001"/>
          <s v="12690001-12695001"/>
          <s v="12695001-12700001"/>
          <s v="12700001-12705001"/>
          <s v="12705001-12710001"/>
          <s v="12710001-12715001"/>
          <s v="12715001-12720001"/>
          <s v="12720001-12725001"/>
          <s v="12725001-12730001"/>
          <s v="12730001-12735001"/>
          <s v="12735001-12740001"/>
          <s v="12740001-12745001"/>
          <s v="12745001-12750001"/>
          <s v="12750001-12755001"/>
          <s v="12755001-12760001"/>
          <s v="12760001-12765001"/>
          <s v="12765001-12770001"/>
          <s v="12770001-12775001"/>
          <s v="12775001-12780001"/>
          <s v="12780001-12785001"/>
          <s v="12785001-12790001"/>
          <s v="12790001-12795001"/>
          <s v="12795001-12800001"/>
          <s v="12800001-12805001"/>
          <s v="12805001-12810001"/>
          <s v="12810001-12815001"/>
          <s v="12815001-12820001"/>
          <s v="12820001-12825001"/>
          <s v="12825001-12830001"/>
          <s v="12830001-12835001"/>
          <s v="12835001-12840001"/>
          <s v="12840001-12845001"/>
          <s v="12845001-12850001"/>
          <s v="12850001-12855001"/>
          <s v="12855001-12860001"/>
          <s v="12860001-12865001"/>
          <s v="12865001-12870001"/>
          <s v="12870001-12875001"/>
          <s v="12875001-12880001"/>
          <s v="12880001-12885001"/>
          <s v="12885001-12890001"/>
          <s v="12890001-12895001"/>
          <s v="12895001-12900001"/>
          <s v="12900001-12905001"/>
          <s v="12905001-12910001"/>
          <s v="12910001-12915001"/>
          <s v="12915001-12920001"/>
          <s v="12920001-12925001"/>
          <s v="12925001-12930001"/>
          <s v="12930001-12935001"/>
          <s v="12935001-12940001"/>
          <s v="12940001-12945001"/>
          <s v="12945001-12950001"/>
          <s v="12950001-12955001"/>
          <s v="12955001-12960001"/>
          <s v="12960001-12965001"/>
          <s v="12965001-12970001"/>
          <s v="12970001-12975001"/>
          <s v="12975001-12980001"/>
          <s v="12980001-12985001"/>
          <s v="12985001-12990001"/>
          <s v="12990001-12995001"/>
          <s v="12995001-13000001"/>
          <s v="13000001-13005001"/>
          <s v="13005001-13010001"/>
          <s v="13010001-13015001"/>
          <s v="13015001-13020001"/>
          <s v="13020001-13025001"/>
          <s v="13025001-13030001"/>
          <s v="13030001-13035001"/>
          <s v="13035001-13040001"/>
          <s v="13040001-13045001"/>
          <s v="13045001-13050001"/>
          <s v="13050001-13055001"/>
          <s v="13055001-13060001"/>
          <s v="13060001-13065001"/>
          <s v="13065001-13070001"/>
          <s v="13070001-13075001"/>
          <s v="13075001-13080001"/>
          <s v="13080001-13085001"/>
          <s v="13085001-13090001"/>
          <s v="13090001-13095001"/>
          <s v="13095001-13100001"/>
          <s v="13100001-13105001"/>
          <s v="13105001-13110001"/>
          <s v="13110001-13115001"/>
          <s v="13115001-13120001"/>
          <s v="13120001-13125001"/>
          <s v="13125001-13130001"/>
          <s v="13130001-13135001"/>
          <s v="13135001-13140001"/>
          <s v="13140001-13145001"/>
          <s v="13145001-13150001"/>
          <s v="13150001-13155001"/>
          <s v="13155001-13160001"/>
          <s v="13160001-13165001"/>
          <s v="13165001-13170001"/>
          <s v="13170001-13175001"/>
          <s v="13175001-13180001"/>
          <s v="13180001-13185001"/>
          <s v="13185001-13190001"/>
          <s v="13190001-13195001"/>
          <s v="13195001-13200001"/>
          <s v="13200001-13205001"/>
          <s v="13205001-13210001"/>
          <s v="13210001-13215001"/>
          <s v="13215001-13220001"/>
          <s v="13220001-13225001"/>
          <s v="13225001-13230001"/>
          <s v="13230001-13235001"/>
          <s v="13235001-13240001"/>
          <s v="13240001-13245001"/>
          <s v="13245001-13250001"/>
          <s v="13250001-13255001"/>
          <s v="13255001-13260001"/>
          <s v="13260001-13265001"/>
          <s v="13265001-13270001"/>
          <s v="13270001-13275001"/>
          <s v="13275001-13280001"/>
          <s v="13280001-13285001"/>
          <s v="13285001-13290001"/>
          <s v="13290001-13295001"/>
          <s v="13295001-13300001"/>
          <s v="13300001-13305001"/>
          <s v="13305001-13310001"/>
          <s v="13310001-13315001"/>
          <s v="13315001-13320001"/>
          <s v="13320001-13325001"/>
          <s v="13325001-13330001"/>
          <s v="13330001-13335001"/>
          <s v="13335001-13340001"/>
          <s v="13340001-13345001"/>
          <s v="13345001-13350001"/>
          <s v="13350001-13355001"/>
          <s v="13355001-13360001"/>
          <s v="13360001-13365001"/>
          <s v="13365001-13370001"/>
          <s v="13370001-13375001"/>
          <s v="13375001-13380001"/>
          <s v="13380001-13385001"/>
          <s v="13385001-13390001"/>
          <s v="13390001-13395001"/>
          <s v="13395001-13400001"/>
          <s v="13400001-13405001"/>
          <s v="13405001-13410001"/>
          <s v="13410001-13415001"/>
          <s v="13415001-13420001"/>
          <s v="13420001-13425001"/>
          <s v="13425001-13430001"/>
          <s v="13430001-13435001"/>
          <s v="13435001-13440001"/>
          <s v="13440001-13445001"/>
          <s v="13445001-13450001"/>
          <s v="13450001-13455001"/>
          <s v="13455001-13460001"/>
          <s v="13460001-13465001"/>
          <s v="13465001-13470001"/>
          <s v="13470001-13475001"/>
          <s v="13475001-13480001"/>
          <s v="13480001-13485001"/>
          <s v="13485001-13490001"/>
          <s v="13490001-13495001"/>
          <s v="13495001-13500001"/>
          <s v="13500001-13505001"/>
          <s v="13505001-13510001"/>
          <s v="13510001-13515001"/>
          <s v="13515001-13520001"/>
          <s v="13520001-13525001"/>
          <s v="13525001-13530001"/>
          <s v="13530001-13535001"/>
          <s v="13535001-13540001"/>
          <s v="13540001-13545001"/>
          <s v="13545001-13550001"/>
          <s v="13550001-13555001"/>
          <s v="13555001-13560001"/>
          <s v="13560001-13565001"/>
          <s v="13565001-13570001"/>
          <s v="13570001-13575001"/>
          <s v="13575001-13580001"/>
          <s v="13580001-13585001"/>
          <s v="13585001-13590001"/>
          <s v="13590001-13595001"/>
          <s v="13595001-13600001"/>
          <s v="13600001-13605001"/>
          <s v="13605001-13610001"/>
          <s v="13610001-13615001"/>
          <s v="13615001-13620001"/>
          <s v="13620001-13625001"/>
          <s v="13625001-13630001"/>
          <s v="13630001-13635001"/>
          <s v="13635001-13640001"/>
          <s v="13640001-13645001"/>
          <s v="13645001-13650001"/>
          <s v="13650001-13655001"/>
          <s v="13655001-13660001"/>
          <s v="13660001-13665001"/>
          <s v="13665001-13670001"/>
          <s v="13670001-13675001"/>
          <s v="13675001-13680001"/>
          <s v="13680001-13685001"/>
          <s v="13685001-13690001"/>
          <s v="13690001-13695001"/>
          <s v="13695001-13700001"/>
          <s v="13700001-13705001"/>
          <s v="13705001-13710001"/>
          <s v="13710001-13715001"/>
          <s v="13715001-13720001"/>
          <s v="13720001-13725001"/>
          <s v="13725001-13730001"/>
          <s v="13730001-13735001"/>
          <s v="13735001-13740001"/>
          <s v="13740001-13745001"/>
          <s v="13745001-13750001"/>
          <s v="13750001-13755001"/>
          <s v="13755001-13760001"/>
          <s v="13760001-13765001"/>
          <s v="13765001-13770001"/>
          <s v="13770001-13775001"/>
          <s v="13775001-13780001"/>
          <s v="13780001-13785001"/>
          <s v="13785001-13790001"/>
          <s v="13790001-13795001"/>
          <s v="13795001-13800001"/>
          <s v="13800001-13805001"/>
          <s v="13805001-13810001"/>
          <s v="13810001-13815001"/>
          <s v="13815001-13820001"/>
          <s v="13820001-13825001"/>
          <s v="13825001-13830001"/>
          <s v="13830001-13835001"/>
          <s v="13835001-13840001"/>
          <s v="13840001-13845001"/>
          <s v="13845001-13850001"/>
          <s v="13850001-13855001"/>
          <s v="13855001-13860001"/>
          <s v="13860001-13865001"/>
          <s v="13865001-13870001"/>
          <s v="13870001-13875001"/>
          <s v="13875001-13880001"/>
          <s v="13880001-13885001"/>
          <s v="13885001-13890001"/>
          <s v="13890001-13895001"/>
          <s v="13895001-13900001"/>
          <s v="13900001-13905001"/>
          <s v="13905001-13910001"/>
          <s v="13910001-13915001"/>
          <s v="13915001-13920001"/>
          <s v="13920001-13925001"/>
          <s v="13925001-13930001"/>
          <s v="13930001-13935001"/>
          <s v="13935001-13940001"/>
          <s v="13940001-13945001"/>
          <s v="13945001-13950001"/>
          <s v="13950001-13955001"/>
          <s v="13955001-13960001"/>
          <s v="13960001-13965001"/>
          <s v="13965001-13970001"/>
          <s v="13970001-13975001"/>
          <s v="13975001-13980001"/>
          <s v="13980001-13985001"/>
          <s v="13985001-13990001"/>
          <s v="13990001-13995001"/>
          <s v="13995001-14000001"/>
          <s v="14000001-14005001"/>
          <s v="14005001-14010001"/>
          <s v="14010001-14015001"/>
          <s v="14015001-14020001"/>
          <s v="14020001-14025001"/>
          <s v="14025001-14030001"/>
          <s v="14030001-14035001"/>
          <s v="14035001-14040001"/>
          <s v="14040001-14045001"/>
          <s v="14045001-14050001"/>
          <s v="14050001-14055001"/>
          <s v="14055001-14060001"/>
          <s v="14060001-14065001"/>
          <s v="14065001-14070001"/>
          <s v="14070001-14075001"/>
          <s v="14075001-14080001"/>
          <s v="14080001-14085001"/>
          <s v="14085001-14090001"/>
          <s v="14090001-14095001"/>
          <s v="14095001-14100001"/>
          <s v="14100001-14105001"/>
          <s v="14105001-14110001"/>
          <s v="14110001-14115001"/>
          <s v="14115001-14120001"/>
          <s v="14120001-14125001"/>
          <s v="14125001-14130001"/>
          <s v="14130001-14135001"/>
          <s v="14135001-14140001"/>
          <s v="14140001-14145001"/>
          <s v="14145001-14150001"/>
          <s v="14150001-14155001"/>
          <s v="14155001-14160001"/>
          <s v="14160001-14165001"/>
          <s v="14165001-14170001"/>
          <s v="14170001-14175001"/>
          <s v="14175001-14180001"/>
          <s v="14180001-14185001"/>
          <s v="14185001-14190001"/>
          <s v="14190001-14195001"/>
          <s v="14195001-14200001"/>
          <s v="14200001-14205001"/>
          <s v="14205001-14210001"/>
          <s v="14210001-14215001"/>
          <s v="14215001-14220001"/>
          <s v="14220001-14225001"/>
          <s v="14225001-14230001"/>
          <s v="14230001-14235001"/>
          <s v="14235001-14240001"/>
          <s v="14240001-14245001"/>
          <s v="14245001-14250001"/>
          <s v="14250001-14255001"/>
          <s v="14255001-14260001"/>
          <s v="14260001-14265001"/>
          <s v="14265001-14270001"/>
          <s v="14270001-14275001"/>
          <s v="14275001-14280001"/>
          <s v="14280001-14285001"/>
          <s v="14285001-14290001"/>
          <s v="14290001-14295001"/>
          <s v="14295001-14300001"/>
          <s v="14300001-14305001"/>
          <s v="14305001-14310001"/>
          <s v="14310001-14315001"/>
          <s v="14315001-14320001"/>
          <s v="14320001-14325001"/>
          <s v="14325001-14330001"/>
          <s v="14330001-14335001"/>
          <s v="14335001-14340001"/>
          <s v="14340001-14345001"/>
          <s v="14345001-14350001"/>
          <s v="14350001-14355001"/>
          <s v="14355001-14360001"/>
          <s v="14360001-14365001"/>
          <s v="14365001-14370001"/>
          <s v="14370001-14375001"/>
          <s v="14375001-14380001"/>
          <s v="14380001-14385001"/>
          <s v="14385001-14390001"/>
          <s v="14390001-14395001"/>
          <s v="14395001-14400001"/>
          <s v="14400001-14405001"/>
          <s v="14405001-14410001"/>
          <s v="14410001-14415001"/>
          <s v="14415001-14420001"/>
          <s v="14420001-14425001"/>
          <s v="14425001-14430001"/>
          <s v="14430001-14435001"/>
          <s v="14435001-14440001"/>
          <s v="14440001-14445001"/>
          <s v="14445001-14450001"/>
          <s v="14450001-14455001"/>
          <s v="14455001-14460001"/>
          <s v="14460001-14465001"/>
          <s v="14465001-14470001"/>
          <s v="14470001-14475001"/>
          <s v="14475001-14480001"/>
          <s v="14480001-14485001"/>
          <s v="14485001-14490001"/>
          <s v="14490001-14495001"/>
          <s v="14495001-14500001"/>
          <s v="14500001-14505001"/>
          <s v="14505001-14510001"/>
          <s v="14510001-14515001"/>
          <s v="14515001-14520001"/>
          <s v="14520001-14525001"/>
          <s v="14525001-14530001"/>
          <s v="14530001-14535001"/>
          <s v="14535001-14540001"/>
          <s v="14540001-14545001"/>
          <s v="14545001-14550001"/>
          <s v="14550001-14555001"/>
          <s v="14555001-14560001"/>
          <s v="14560001-14565001"/>
          <s v="14565001-14570001"/>
          <s v="14570001-14575001"/>
          <s v="14575001-14580001"/>
          <s v="14580001-14585001"/>
          <s v="14585001-14590001"/>
          <s v="14590001-14595001"/>
          <s v="14595001-14600001"/>
          <s v="14600001-14605001"/>
          <s v="14605001-14610001"/>
          <s v="14610001-14615001"/>
          <s v="14615001-14620001"/>
          <s v="14620001-14625001"/>
          <s v="14625001-14630001"/>
          <s v="14630001-14635001"/>
          <s v="14635001-14640001"/>
          <s v="14640001-14645001"/>
          <s v="14645001-14650001"/>
          <s v="14650001-14655001"/>
          <s v="14655001-14660001"/>
          <s v="14660001-14665001"/>
          <s v="14665001-14670001"/>
          <s v="14670001-14675001"/>
          <s v="14675001-14680001"/>
          <s v="14680001-14685001"/>
          <s v="14685001-14690001"/>
          <s v="14690001-14695001"/>
          <s v="14695001-14700001"/>
          <s v="14700001-14705001"/>
          <s v="14705001-14710001"/>
          <s v="14710001-14715001"/>
          <s v="14715001-14720001"/>
          <s v="14720001-14725001"/>
          <s v="14725001-14730001"/>
          <s v="14730001-14735001"/>
          <s v="14735001-14740001"/>
          <s v="14740001-14745001"/>
          <s v="14745001-14750001"/>
          <s v="14750001-14755001"/>
          <s v="14755001-14760001"/>
          <s v="14760001-14765001"/>
          <s v="14765001-14770001"/>
          <s v="14770001-14775001"/>
          <s v="14775001-14780001"/>
          <s v="14780001-14785001"/>
          <s v="14785001-14790001"/>
          <s v="14790001-14795001"/>
          <s v="14795001-14800001"/>
          <s v="14800001-14805001"/>
          <s v="14805001-14810001"/>
          <s v="14810001-14815001"/>
          <s v="14815001-14820001"/>
          <s v="14820001-14825001"/>
          <s v="14825001-14830001"/>
          <s v="14830001-14835001"/>
          <s v="14835001-14840001"/>
          <s v="14840001-14845001"/>
          <s v="14845001-14850001"/>
          <s v="14850001-14855001"/>
          <s v="14855001-14860001"/>
          <s v="14860001-14865001"/>
          <s v="14865001-14870001"/>
          <s v="14870001-14875001"/>
          <s v="14875001-14880001"/>
          <s v="14880001-14885001"/>
          <s v="14885001-14890001"/>
          <s v="14890001-14895001"/>
          <s v="14895001-14900001"/>
          <s v="14900001-14905001"/>
          <s v="14905001-14910001"/>
          <s v="14910001-14915001"/>
          <s v="14915001-14920001"/>
          <s v="14920001-14925001"/>
          <s v="14925001-14930001"/>
          <s v="14930001-14935001"/>
          <s v="14935001-14940001"/>
          <s v="14940001-14945001"/>
          <s v="14945001-14950001"/>
          <s v="14950001-14955001"/>
          <s v="14955001-14960001"/>
          <s v="14960001-14965001"/>
          <s v="14965001-14970001"/>
          <s v="14970001-14975001"/>
          <s v="14975001-14980001"/>
          <s v="14980001-14985001"/>
          <s v="14985001-14990001"/>
          <s v="14990001-14995001"/>
          <s v="14995001-15000001"/>
          <s v="15000001-15005001"/>
          <s v="15005001-15010001"/>
          <s v="15010001-15015001"/>
          <s v="15015001-15020001"/>
          <s v="15020001-15025001"/>
          <s v="15025001-15030001"/>
          <s v="15030001-15035001"/>
          <s v="15035001-15040001"/>
          <s v="15040001-15045001"/>
          <s v="15045001-15050001"/>
          <s v="15050001-15055001"/>
          <s v="15055001-15060001"/>
          <s v="15060001-15065001"/>
          <s v="15065001-15070001"/>
          <s v="15070001-15075001"/>
          <s v="15075001-15080001"/>
          <s v="15080001-15085001"/>
          <s v="15085001-15090001"/>
          <s v="15090001-15095001"/>
          <s v="15095001-15100001"/>
          <s v="15100001-15105001"/>
          <s v="15105001-15110001"/>
          <s v="15110001-15115001"/>
          <s v="15115001-15120001"/>
          <s v="15120001-15125001"/>
          <s v="15125001-15130001"/>
          <s v="15130001-15135001"/>
          <s v="15135001-15140001"/>
          <s v="15140001-15145001"/>
          <s v="15145001-15150001"/>
          <s v="15150001-15155001"/>
          <s v="15155001-15160001"/>
          <s v="15160001-15165001"/>
          <s v="15165001-15170001"/>
          <s v="15170001-15175001"/>
          <s v="15175001-15180001"/>
          <s v="15180001-15185001"/>
          <s v="15185001-15190001"/>
          <s v="15190001-15195001"/>
          <s v="15195001-15200001"/>
          <s v="15200001-15205001"/>
          <s v="15205001-15210001"/>
          <s v="15210001-15215001"/>
          <s v="15215001-15220001"/>
          <s v="15220001-15225001"/>
          <s v="15225001-15230001"/>
          <s v="15230001-15235001"/>
          <s v="15235001-15240001"/>
          <s v="15240001-15245001"/>
          <s v="15245001-15250001"/>
          <s v="15250001-15255001"/>
          <s v="15255001-15260001"/>
          <s v="15260001-15265001"/>
          <s v="15265001-15270001"/>
          <s v="15270001-15275001"/>
          <s v="15275001-15280001"/>
          <s v="15280001-15285001"/>
          <s v="15285001-15290001"/>
          <s v="15290001-15295001"/>
          <s v="15295001-15300001"/>
          <s v="15300001-15305001"/>
          <s v="15305001-15310001"/>
          <s v="15310001-15315001"/>
          <s v="15315001-15320001"/>
          <s v="15320001-15325001"/>
          <s v="15325001-15330001"/>
          <s v="15330001-15335001"/>
          <s v="15335001-15340001"/>
          <s v="15340001-15345001"/>
          <s v="15345001-15350001"/>
          <s v="15350001-15355001"/>
          <s v="15355001-15360001"/>
          <s v="15360001-15365001"/>
          <s v="15365001-15370001"/>
          <s v="15370001-15375001"/>
          <s v="15375001-15380001"/>
          <s v="15380001-15385001"/>
          <s v="15385001-15390001"/>
          <s v="15390001-15395001"/>
          <s v="15395001-15400001"/>
          <s v="15400001-15405001"/>
          <s v="15405001-15410001"/>
          <s v="15410001-15415001"/>
          <s v="15415001-15420001"/>
          <s v="15420001-15425001"/>
          <s v="15425001-15430001"/>
          <s v="15430001-15435001"/>
          <s v="15435001-15440001"/>
          <s v="15440001-15445001"/>
          <s v="15445001-15450001"/>
          <s v="15450001-15455001"/>
          <s v="15455001-15460001"/>
          <s v="15460001-15465001"/>
          <s v="15465001-15470001"/>
          <s v="15470001-15475001"/>
          <s v="15475001-15480001"/>
          <s v="15480001-15485001"/>
          <s v="15485001-15490001"/>
          <s v="15490001-15495001"/>
          <s v="15495001-15500001"/>
          <s v="15500001-15505001"/>
          <s v="15505001-15510001"/>
          <s v="15510001-15515001"/>
          <s v="15515001-15520001"/>
          <s v="15520001-15525001"/>
          <s v="15525001-15530001"/>
          <s v="15530001-15535001"/>
          <s v="15535001-15540001"/>
          <s v="15540001-15545001"/>
          <s v="15545001-15550001"/>
          <s v="15550001-15555001"/>
          <s v="15555001-15560001"/>
          <s v="15560001-15565001"/>
          <s v="15565001-15570001"/>
          <s v="15570001-15575001"/>
          <s v="15575001-15580001"/>
          <s v="15580001-15585001"/>
          <s v="15585001-15590001"/>
          <s v="15590001-15595001"/>
          <s v="15595001-15600001"/>
          <s v="15600001-15605001"/>
          <s v="15605001-15610001"/>
          <s v="15610001-15615001"/>
          <s v="15615001-15620001"/>
          <s v="15620001-15625001"/>
          <s v="15625001-15630001"/>
          <s v="15630001-15635001"/>
          <s v="15635001-15640001"/>
          <s v="15640001-15645001"/>
          <s v="15645001-15650001"/>
          <s v="15650001-15655001"/>
          <s v="15655001-15660001"/>
          <s v="15660001-15665001"/>
          <s v="15665001-15670001"/>
          <s v="15670001-15675001"/>
          <s v="15675001-15680001"/>
          <s v="15680001-15685001"/>
          <s v="15685001-15690001"/>
          <s v="15690001-15695001"/>
          <s v="15695001-15700001"/>
          <s v="15700001-15705001"/>
          <s v="15705001-15710001"/>
          <s v="15710001-15715001"/>
          <s v="15715001-15720001"/>
          <s v="15720001-15725001"/>
          <s v="15725001-15730001"/>
          <s v="15730001-15735001"/>
          <s v="15735001-15740001"/>
          <s v="15740001-15745001"/>
          <s v="15745001-15750001"/>
          <s v="15750001-15755001"/>
          <s v="15755001-15760001"/>
          <s v="15760001-15765001"/>
          <s v="15765001-15770001"/>
          <s v="15770001-15775001"/>
          <s v="15775001-15780001"/>
          <s v="15780001-15785001"/>
          <s v="15785001-15790001"/>
          <s v="15790001-15795001"/>
          <s v="15795001-15800001"/>
          <s v="15800001-15805001"/>
          <s v="15805001-15810001"/>
          <s v="15810001-15815001"/>
          <s v="15815001-15820001"/>
          <s v="15820001-15825001"/>
          <s v="15825001-15830001"/>
          <s v="15830001-15835001"/>
          <s v="15835001-15840001"/>
          <s v="15840001-15845001"/>
          <s v="15845001-15850001"/>
          <s v="15850001-15855001"/>
          <s v="15855001-15860001"/>
          <s v="15860001-15865001"/>
          <s v="15865001-15870001"/>
          <s v="15870001-15875001"/>
          <s v="15875001-15880001"/>
          <s v="15880001-15885001"/>
          <s v="15885001-15890001"/>
          <s v="15890001-15895001"/>
          <s v="15895001-15900001"/>
          <s v="15900001-15905001"/>
          <s v="15905001-15910001"/>
          <s v="15910001-15915001"/>
          <s v="15915001-15920001"/>
          <s v="15920001-15925001"/>
          <s v="15925001-15930001"/>
          <s v="15930001-15935001"/>
          <s v="15935001-15940001"/>
          <s v="15940001-15945001"/>
          <s v="15945001-15950001"/>
          <s v="15950001-15955001"/>
          <s v="15955001-15960001"/>
          <s v="15960001-15965001"/>
          <s v="15965001-15970001"/>
          <s v="15970001-15975001"/>
          <s v="15975001-15980001"/>
          <s v="15980001-15985001"/>
          <s v="15985001-15990001"/>
          <s v="15990001-15995001"/>
          <s v="15995001-16000001"/>
          <s v="16000001-16005001"/>
          <s v="16005001-16010001"/>
          <s v="16010001-16015001"/>
          <s v="16015001-16020001"/>
          <s v="16020001-16025001"/>
          <s v="16025001-16030001"/>
          <s v="16030001-16035001"/>
          <s v="16035001-16040001"/>
          <s v="16040001-16045001"/>
          <s v="16045001-16050001"/>
          <s v="16050001-16055001"/>
          <s v="16055001-16060001"/>
          <s v="16060001-16065001"/>
          <s v="16065001-16070001"/>
          <s v="16070001-16075001"/>
          <s v="16075001-16080001"/>
          <s v="16080001-16085001"/>
          <s v="16085001-16090001"/>
          <s v="16090001-16095001"/>
          <s v="16095001-16100001"/>
          <s v="16100001-16105001"/>
          <s v="16105001-16110001"/>
          <s v="16110001-16115001"/>
          <s v="16115001-16120001"/>
          <s v="16120001-16125001"/>
          <s v="16125001-16130001"/>
          <s v="16130001-16135001"/>
          <s v="16135001-16140001"/>
          <s v="16140001-16145001"/>
          <s v="16145001-16150001"/>
          <s v="16150001-16155001"/>
          <s v="16155001-16160001"/>
          <s v="16160001-16165001"/>
          <s v="16165001-16170001"/>
          <s v="16170001-16175001"/>
          <s v="16175001-16180001"/>
          <s v="16180001-16185001"/>
          <s v="16185001-16190001"/>
          <s v="16190001-16195001"/>
          <s v="16195001-16200001"/>
          <s v="16200001-16205001"/>
          <s v="16205001-16210001"/>
          <s v="16210001-16215001"/>
          <s v="16215001-16220001"/>
          <s v="16220001-16225001"/>
          <s v="16225001-16230001"/>
          <s v="16230001-16235001"/>
          <s v="16235001-16240001"/>
          <s v="16240001-16245001"/>
          <s v="16245001-16250001"/>
          <s v="16250001-16255001"/>
          <s v="16255001-16260001"/>
          <s v="16260001-16265001"/>
          <s v="16265001-16270001"/>
          <s v="16270001-16275001"/>
          <s v="16275001-16280001"/>
          <s v="16280001-16285001"/>
          <s v="16285001-16290001"/>
          <s v="16290001-16295001"/>
          <s v="16295001-16300001"/>
          <s v="16300001-16305001"/>
          <s v="16305001-16310001"/>
          <s v="16310001-16315001"/>
          <s v="16315001-16320001"/>
          <s v="16320001-16325001"/>
          <s v="16325001-16330001"/>
          <s v="16330001-16335001"/>
          <s v="16335001-16340001"/>
          <s v="16340001-16345001"/>
          <s v="16345001-16350001"/>
          <s v="16350001-16355001"/>
          <s v="16355001-16360001"/>
          <s v="16360001-16365001"/>
          <s v="16365001-16370001"/>
          <s v="16370001-16375001"/>
          <s v="16375001-16380001"/>
          <s v="16380001-16385001"/>
          <s v="16385001-16390001"/>
          <s v="16390001-16395001"/>
          <s v="16395001-16400001"/>
          <s v="16400001-16405001"/>
          <s v="16405001-16410001"/>
          <s v="16410001-16415001"/>
          <s v="16415001-16420001"/>
          <s v="16420001-16425001"/>
          <s v="16425001-16430001"/>
          <s v="16430001-16435001"/>
          <s v="16435001-16440001"/>
          <s v="16440001-16445001"/>
          <s v="16445001-16450001"/>
          <s v="16450001-16455001"/>
          <s v="16455001-16460001"/>
          <s v="16460001-16465001"/>
          <s v="16465001-16470001"/>
          <s v="16470001-16475001"/>
          <s v="16475001-16480001"/>
          <s v="16480001-16485001"/>
          <s v="16485001-16490001"/>
          <s v="16490001-16495001"/>
          <s v="16495001-16500001"/>
          <s v="16500001-16505001"/>
          <s v="16505001-16510001"/>
          <s v="16510001-16515001"/>
          <s v="16515001-16520001"/>
          <s v="16520001-16525001"/>
          <s v="16525001-16530001"/>
          <s v="16530001-16535001"/>
          <s v="16535001-16540001"/>
          <s v="16540001-16545001"/>
          <s v="16545001-16550001"/>
          <s v="16550001-16555001"/>
          <s v="16555001-16560001"/>
          <s v="16560001-16565001"/>
          <s v="16565001-16570001"/>
          <s v="16570001-16575001"/>
          <s v="16575001-16580001"/>
          <s v="16580001-16585001"/>
          <s v="16585001-16590001"/>
          <s v="16590001-16595001"/>
          <s v="16595001-16600001"/>
          <s v="16600001-16605001"/>
          <s v="16605001-16610001"/>
          <s v="16610001-16615001"/>
          <s v="16615001-16620001"/>
          <s v="16620001-16625001"/>
          <s v="16625001-16630001"/>
          <s v="16630001-16635001"/>
          <s v="16635001-16640001"/>
          <s v="16640001-16645001"/>
          <s v="16645001-16650001"/>
          <s v="16650001-16655001"/>
          <s v="16655001-16660001"/>
          <s v="16660001-16665001"/>
          <s v="16665001-16670001"/>
          <s v="16670001-16675001"/>
          <s v="16675001-16680001"/>
          <s v="16680001-16685001"/>
          <s v="16685001-16690001"/>
          <s v="16690001-16695001"/>
          <s v="16695001-16700001"/>
          <s v="16700001-16705001"/>
          <s v="16705001-16710001"/>
          <s v="16710001-16715001"/>
          <s v="16715001-16720001"/>
          <s v="16720001-16725001"/>
          <s v="16725001-16730001"/>
          <s v="16730001-16735001"/>
          <s v="16735001-16740001"/>
          <s v="16740001-16745001"/>
          <s v="16745001-16750001"/>
          <s v="16750001-16755001"/>
          <s v="16755001-16760001"/>
          <s v="16760001-16765001"/>
          <s v="16765001-16770001"/>
          <s v="16770001-16775001"/>
          <s v="16775001-16780001"/>
          <s v="16780001-16785001"/>
          <s v="16785001-16790001"/>
          <s v="16790001-16795001"/>
          <s v="16795001-16800001"/>
          <s v="16800001-16805001"/>
          <s v="16805001-16810001"/>
          <s v="16810001-16815001"/>
          <s v="16815001-16820001"/>
          <s v="16820001-16825001"/>
          <s v="16825001-16830001"/>
          <s v="16830001-16835001"/>
          <s v="16835001-16840001"/>
          <s v="16840001-16845001"/>
          <s v="16845001-16850001"/>
          <s v="16850001-16855001"/>
          <s v="16855001-16860001"/>
          <s v="16860001-16865001"/>
          <s v="16865001-16870001"/>
          <s v="16870001-16875001"/>
          <s v="16875001-16880001"/>
          <s v="16880001-16885001"/>
          <s v="16885001-16890001"/>
          <s v="16890001-16895001"/>
          <s v="16895001-16900001"/>
          <s v="16900001-16905001"/>
          <s v="16905001-16910001"/>
          <s v="16910001-16915001"/>
          <s v="16915001-16920001"/>
          <s v="16920001-16925001"/>
          <s v="16925001-16930001"/>
          <s v="16930001-16935001"/>
          <s v="16935001-16940001"/>
          <s v="16940001-16945001"/>
          <s v="16945001-16950001"/>
          <s v="16950001-16955001"/>
          <s v="16955001-16960001"/>
          <s v="16960001-16965001"/>
          <s v="16965001-16970001"/>
          <s v="16970001-16975001"/>
          <s v="16975001-16980001"/>
          <s v="16980001-16985001"/>
          <s v="16985001-16990001"/>
          <s v="16990001-16995001"/>
          <s v="16995001-17000001"/>
          <s v="17000001-17005001"/>
          <s v="17005001-17010001"/>
          <s v="17010001-17015001"/>
          <s v="17015001-17020001"/>
          <s v="17020001-17025001"/>
          <s v="17025001-17030001"/>
          <s v="17030001-17035001"/>
          <s v="17035001-17040001"/>
          <s v="17040001-17045001"/>
          <s v="17045001-17050001"/>
          <s v="17050001-17055001"/>
          <s v="17055001-17060001"/>
          <s v="17060001-17065001"/>
          <s v="17065001-17070001"/>
          <s v="17070001-17075001"/>
          <s v="17075001-17080001"/>
          <s v="17080001-17085001"/>
          <s v="17085001-17090001"/>
          <s v="17090001-17095001"/>
          <s v="17095001-17100001"/>
          <s v="17100001-17105001"/>
          <s v="17105001-17110001"/>
          <s v="17110001-17115001"/>
          <s v="17115001-17120001"/>
          <s v="17120001-17125001"/>
          <s v="17125001-17130001"/>
          <s v="17130001-17135001"/>
          <s v="17135001-17140001"/>
          <s v="17140001-17145001"/>
          <s v="17145001-17150001"/>
          <s v="17150001-17155001"/>
          <s v="17155001-17160001"/>
          <s v="17160001-17165001"/>
          <s v="17165001-17170001"/>
          <s v="17170001-17175001"/>
          <s v="17175001-17180001"/>
          <s v="17180001-17185001"/>
          <s v="17185001-17190001"/>
          <s v="17190001-17195001"/>
          <s v="17195001-17200001"/>
          <s v="17200001-17205001"/>
          <s v="17205001-17210001"/>
          <s v="17210001-17215001"/>
          <s v="17215001-17220001"/>
          <s v="17220001-17225001"/>
          <s v="17225001-17230001"/>
          <s v="17230001-17235001"/>
          <s v="17235001-17240001"/>
          <s v="17240001-17245001"/>
          <s v="17245001-17250001"/>
          <s v="17250001-17255001"/>
          <s v="17255001-17260001"/>
          <s v="17260001-17265001"/>
          <s v="17265001-17270001"/>
          <s v="17270001-17275001"/>
          <s v="17275001-17280001"/>
          <s v="17280001-17285001"/>
          <s v="17285001-17290001"/>
          <s v="17290001-17295001"/>
          <s v="17295001-17300001"/>
          <s v="17300001-17305001"/>
          <s v="17305001-17310001"/>
          <s v="17310001-17315001"/>
          <s v="17315001-17320001"/>
          <s v="17320001-17325001"/>
          <s v="17325001-17330001"/>
          <s v="17330001-17335001"/>
          <s v="17335001-17340001"/>
          <s v="17340001-17345001"/>
          <s v="17345001-17350001"/>
          <s v="17350001-17355001"/>
          <s v="17355001-17360001"/>
          <s v="17360001-17365001"/>
          <s v="17365001-17370001"/>
          <s v="17370001-17375001"/>
          <s v="17375001-17380001"/>
          <s v="17380001-17385001"/>
          <s v="17385001-17390001"/>
          <s v="17390001-17395001"/>
          <s v="17395001-17400001"/>
          <s v="17400001-17405001"/>
          <s v="17405001-17410001"/>
          <s v="17410001-17415001"/>
          <s v="17415001-17420001"/>
          <s v="17420001-17425001"/>
          <s v="17425001-17430001"/>
          <s v="17430001-17435001"/>
          <s v="17435001-17440001"/>
          <s v="17440001-17445001"/>
          <s v="17445001-17450001"/>
          <s v="17450001-17455001"/>
          <s v="17455001-17460001"/>
          <s v="17460001-17465001"/>
          <s v="17465001-17470001"/>
          <s v="17470001-17475001"/>
          <s v="17475001-17480001"/>
          <s v="17480001-17485001"/>
          <s v="17485001-17490001"/>
          <s v="17490001-17495001"/>
          <s v="17495001-17500001"/>
          <s v="17500001-17505001"/>
          <s v="17505001-17510001"/>
          <s v="17510001-17515001"/>
          <s v="17515001-17520001"/>
          <s v="17520001-17525001"/>
          <s v="17525001-17530001"/>
          <s v="17530001-17535001"/>
          <s v="17535001-17540001"/>
          <s v="17540001-17545001"/>
          <s v="17545001-17550001"/>
          <s v="17550001-17555001"/>
          <s v="17555001-17560001"/>
          <s v="17560001-17565001"/>
          <s v="17565001-17570001"/>
          <s v="17570001-17575001"/>
          <s v="17575001-17580001"/>
          <s v="17580001-17585001"/>
          <s v="17585001-17590001"/>
          <s v="17590001-17595001"/>
          <s v="17595001-17600001"/>
          <s v="17600001-17605001"/>
          <s v="17605001-17610001"/>
          <s v="17610001-17615001"/>
          <s v="17615001-17620001"/>
          <s v="17620001-17625001"/>
          <s v="17625001-17630001"/>
          <s v="17630001-17635001"/>
          <s v="17635001-17640001"/>
          <s v="17640001-17645001"/>
          <s v="17645001-17650001"/>
          <s v="17650001-17655001"/>
          <s v="17655001-17660001"/>
          <s v="17660001-17665001"/>
          <s v="17665001-17670001"/>
          <s v="17670001-17675001"/>
          <s v="17675001-17680001"/>
          <s v="17680001-17685001"/>
          <s v="17685001-17690001"/>
          <s v="17690001-17695001"/>
          <s v="17695001-17700001"/>
          <s v="17700001-17705001"/>
          <s v="17705001-17710001"/>
          <s v="17710001-17715001"/>
          <s v="17715001-17720001"/>
          <s v="17720001-17725001"/>
          <s v="17725001-17730001"/>
          <s v="17730001-17735001"/>
          <s v="17735001-17740001"/>
          <s v="17740001-17745001"/>
          <s v="17745001-17750001"/>
          <s v="17750001-17755001"/>
          <s v="17755001-17760001"/>
          <s v="17760001-17765001"/>
          <s v="17765001-17770001"/>
          <s v="17770001-17775001"/>
          <s v="17775001-17780001"/>
          <s v="17780001-17785001"/>
          <s v="17785001-17790001"/>
          <s v="17790001-17795001"/>
          <s v="17795001-17800001"/>
          <s v="17800001-17805001"/>
          <s v="17805001-17810001"/>
          <s v="17810001-17815001"/>
          <s v="17815001-17820001"/>
          <s v="17820001-17825001"/>
          <s v="17825001-17830001"/>
          <s v="17830001-17835001"/>
          <s v="17835001-17840001"/>
          <s v="17840001-17845001"/>
          <s v="17845001-17850001"/>
          <s v="17850001-17855001"/>
          <s v="17855001-17860001"/>
          <s v="17860001-17865001"/>
          <s v="17865001-17870001"/>
          <s v="17870001-17875001"/>
          <s v="17875001-17880001"/>
          <s v="17880001-17885001"/>
          <s v="17885001-17890001"/>
          <s v="17890001-17895001"/>
          <s v="17895001-17900001"/>
          <s v="17900001-17905001"/>
          <s v="17905001-17910001"/>
          <s v="17910001-17915001"/>
          <s v="17915001-17920001"/>
          <s v="17920001-17925001"/>
          <s v="17925001-17930001"/>
          <s v="17930001-17935001"/>
          <s v="17935001-17940001"/>
          <s v="17940001-17945001"/>
          <s v="17945001-17950001"/>
          <s v="17950001-17955001"/>
          <s v="17955001-17960001"/>
          <s v="17960001-17965001"/>
          <s v="17965001-17970001"/>
          <s v="17970001-17975001"/>
          <s v="17975001-17980001"/>
          <s v="17980001-17985001"/>
          <s v="17985001-17990001"/>
          <s v="17990001-17995001"/>
          <s v="17995001-18000001"/>
          <s v="18000001-18005001"/>
          <s v="18005001-18010001"/>
          <s v="18010001-18015001"/>
          <s v="18015001-18020001"/>
          <s v="18020001-18025001"/>
          <s v="18025001-18030001"/>
          <s v="18030001-18035001"/>
          <s v="18035001-18040001"/>
          <s v="18040001-18045001"/>
          <s v="18045001-18050001"/>
          <s v="18050001-18055001"/>
          <s v="18055001-18060001"/>
          <s v="18060001-18065001"/>
          <s v="18065001-18070001"/>
          <s v="18070001-18075001"/>
          <s v="18075001-18080001"/>
          <s v="18080001-18085001"/>
          <s v="18085001-18090001"/>
          <s v="18090001-18095001"/>
          <s v="18095001-18100001"/>
          <s v="18100001-18105001"/>
          <s v="18105001-18110001"/>
          <s v="18110001-18115001"/>
          <s v="18115001-18120001"/>
          <s v="18120001-18125001"/>
          <s v="18125001-18130001"/>
          <s v="18130001-18135001"/>
          <s v="18135001-18140001"/>
          <s v="18140001-18145001"/>
          <s v="18145001-18150001"/>
          <s v="18150001-18155001"/>
          <s v="18155001-18160001"/>
          <s v="18160001-18165001"/>
          <s v="18165001-18170001"/>
          <s v="18170001-18175001"/>
          <s v="18175001-18180001"/>
          <s v="18180001-18185001"/>
          <s v="18185001-18190001"/>
          <s v="18190001-18195001"/>
          <s v="18195001-18200001"/>
          <s v="18200001-18205001"/>
          <s v="18205001-18210001"/>
          <s v="18210001-18215001"/>
          <s v="18215001-18220001"/>
          <s v="18220001-18225001"/>
          <s v="18225001-18230001"/>
          <s v="18230001-18235001"/>
          <s v="18235001-18240001"/>
          <s v="18240001-18245001"/>
          <s v="18245001-18250001"/>
          <s v="18250001-18255001"/>
          <s v="18255001-18260001"/>
          <s v="18260001-18265001"/>
          <s v="18265001-18270001"/>
          <s v="18270001-18275001"/>
          <s v="18275001-18280001"/>
          <s v="18280001-18285001"/>
          <s v="18285001-18290001"/>
          <s v="18290001-18295001"/>
          <s v="18295001-18300001"/>
          <s v="18300001-18305001"/>
          <s v="18305001-18310001"/>
          <s v="18310001-18315001"/>
          <s v="18315001-18320001"/>
          <s v="18320001-18325001"/>
          <s v="18325001-18330001"/>
          <s v="18330001-18335001"/>
          <s v="18335001-18340001"/>
          <s v="18340001-18345001"/>
          <s v="18345001-18350001"/>
          <s v="18350001-18355001"/>
          <s v="18355001-18360001"/>
          <s v="18360001-18365001"/>
          <s v="18365001-18370001"/>
          <s v="18370001-18375001"/>
          <s v="18375001-18380001"/>
          <s v="18380001-18385001"/>
          <s v="18385001-18390001"/>
          <s v="18390001-18395001"/>
          <s v="18395001-18400001"/>
          <s v="18400001-18405001"/>
          <s v="18405001-18410001"/>
          <s v="18410001-18415001"/>
          <s v="18415001-18420001"/>
          <s v="18420001-18425001"/>
          <s v="18425001-18430001"/>
          <s v="18430001-18435001"/>
          <s v="18435001-18440001"/>
          <s v="18440001-18445001"/>
          <s v="18445001-18450001"/>
          <s v="18450001-18455001"/>
          <s v="18455001-18460001"/>
          <s v="18460001-18465001"/>
          <s v="18465001-18470001"/>
          <s v="18470001-18475001"/>
          <s v="18475001-18480001"/>
          <s v="18480001-18485001"/>
          <s v="18485001-18490001"/>
          <s v="18490001-18495001"/>
          <s v="18495001-18500001"/>
          <s v="18500001-18505001"/>
          <s v="18505001-18510001"/>
          <s v="18510001-18515001"/>
          <s v="18515001-18520001"/>
          <s v="18520001-18525001"/>
          <s v="18525001-18530001"/>
          <s v="18530001-18535001"/>
          <s v="18535001-18540001"/>
          <s v="18540001-18545001"/>
          <s v="18545001-18550001"/>
          <s v="18550001-18555001"/>
          <s v="18555001-18560001"/>
          <s v="18560001-18565001"/>
          <s v="18565001-18570001"/>
          <s v="18570001-18575001"/>
          <s v="18575001-18580001"/>
          <s v="18580001-18585001"/>
          <s v="18585001-18590001"/>
          <s v="18590001-18595001"/>
          <s v="18595001-18600001"/>
          <s v="18600001-18605001"/>
          <s v="18605001-18610001"/>
          <s v="18610001-18615001"/>
          <s v="18615001-18620001"/>
          <s v="18620001-18625001"/>
          <s v="18625001-18630001"/>
          <s v="18630001-18635001"/>
          <s v="18635001-18640001"/>
          <s v="18640001-18645001"/>
          <s v="18645001-18650001"/>
          <s v="18650001-18655001"/>
          <s v="18655001-18660001"/>
          <s v="18660001-18665001"/>
          <s v="18665001-18670001"/>
          <s v="18670001-18675001"/>
          <s v="18675001-18680001"/>
          <s v="18680001-18685001"/>
          <s v="18685001-18690001"/>
          <s v="18690001-18695001"/>
          <s v="18695001-18700001"/>
          <s v="18700001-18705001"/>
          <s v="18705001-18710001"/>
          <s v="18710001-18715001"/>
          <s v="18715001-18720001"/>
          <s v="18720001-18725001"/>
          <s v="18725001-18730001"/>
          <s v="18730001-18735001"/>
          <s v="18735001-18740001"/>
          <s v="18740001-18745001"/>
          <s v="18745001-18750001"/>
          <s v="18750001-18755001"/>
          <s v="18755001-18760001"/>
          <s v="18760001-18765001"/>
          <s v="18765001-18770001"/>
          <s v="18770001-18775001"/>
          <s v="18775001-18780001"/>
          <s v="18780001-18785001"/>
          <s v="18785001-18790001"/>
          <s v="18790001-18795001"/>
          <s v="18795001-18800001"/>
          <s v="18800001-18805001"/>
          <s v="18805001-18810001"/>
          <s v="18810001-18815001"/>
          <s v="18815001-18820001"/>
          <s v="18820001-18825001"/>
          <s v="18825001-18830001"/>
          <s v="18830001-18835001"/>
          <s v="18835001-18840001"/>
          <s v="18840001-18845001"/>
          <s v="18845001-18850001"/>
          <s v="18850001-18855001"/>
          <s v="18855001-18860001"/>
          <s v="18860001-18865001"/>
          <s v="18865001-18870001"/>
          <s v="18870001-18875001"/>
          <s v="18875001-18880001"/>
          <s v="18880001-18885001"/>
          <s v="18885001-18890001"/>
          <s v="18890001-18895001"/>
          <s v="18895001-18900001"/>
          <s v="18900001-18905001"/>
          <s v="18905001-18910001"/>
          <s v="18910001-18915001"/>
          <s v="18915001-18920001"/>
          <s v="18920001-18925001"/>
          <s v="18925001-18930001"/>
          <s v="18930001-18935001"/>
          <s v="18935001-18940001"/>
          <s v="18940001-18945001"/>
          <s v="18945001-18950001"/>
          <s v="18950001-18955001"/>
          <s v="18955001-18960001"/>
          <s v="18960001-18965001"/>
          <s v="18965001-18970001"/>
          <s v="18970001-18975001"/>
          <s v="18975001-18980001"/>
          <s v="18980001-18985001"/>
          <s v="18985001-18990001"/>
          <s v="18990001-18995001"/>
          <s v="18995001-19000001"/>
          <s v="19000001-19005001"/>
          <s v="19005001-19010001"/>
          <s v="19010001-19015001"/>
          <s v="19015001-19020001"/>
          <s v="19020001-19025001"/>
          <s v="19025001-19030001"/>
          <s v="19030001-19035001"/>
          <s v="19035001-19040001"/>
          <s v="19040001-19045001"/>
          <s v="19045001-19050001"/>
          <s v="19050001-19055001"/>
          <s v="19055001-19060001"/>
          <s v="19060001-19065001"/>
          <s v="19065001-19070001"/>
          <s v="19070001-19075001"/>
          <s v="19075001-19080001"/>
          <s v="19080001-19085001"/>
          <s v="19085001-19090001"/>
          <s v="19090001-19095001"/>
          <s v="19095001-19100001"/>
          <s v="19100001-19105001"/>
          <s v="19105001-19110001"/>
          <s v="19110001-19115001"/>
          <s v="19115001-19120001"/>
          <s v="19120001-19125001"/>
          <s v="19125001-19130001"/>
          <s v="19130001-19135001"/>
          <s v="19135001-19140001"/>
          <s v="19140001-19145001"/>
          <s v="19145001-19150001"/>
          <s v="19150001-19155001"/>
          <s v="19155001-19160001"/>
          <s v="19160001-19165001"/>
          <s v="19165001-19170001"/>
          <s v="19170001-19175001"/>
          <s v="19175001-19180001"/>
          <s v="19180001-19185001"/>
          <s v="19185001-19190001"/>
          <s v="19190001-19195001"/>
          <s v="19195001-19200001"/>
          <s v="19200001-19205001"/>
          <s v="19205001-19210001"/>
          <s v="19210001-19215001"/>
          <s v="19215001-19220001"/>
          <s v="19220001-19225001"/>
          <s v="19225001-19230001"/>
          <s v="19230001-19235001"/>
          <s v="19235001-19240001"/>
          <s v="19240001-19245001"/>
          <s v="19245001-19250001"/>
          <s v="19250001-19255001"/>
          <s v="19255001-19260001"/>
          <s v="19260001-19265001"/>
          <s v="19265001-19270001"/>
          <s v="19270001-19275001"/>
          <s v="19275001-19280001"/>
          <s v="19280001-19285001"/>
          <s v="19285001-19290001"/>
          <s v="19290001-19295001"/>
          <s v="19295001-19300001"/>
          <s v="19300001-19305001"/>
          <s v="19305001-19310001"/>
          <s v="19310001-19315001"/>
          <s v="19315001-19320001"/>
          <s v="19320001-19325001"/>
          <s v="19325001-19330001"/>
          <s v="19330001-19335001"/>
          <s v="19335001-19340001"/>
          <s v="19340001-19345001"/>
          <s v="19345001-19350001"/>
          <s v="19350001-19355001"/>
          <s v="19355001-19360001"/>
          <s v="19360001-19365001"/>
          <s v="19365001-19370001"/>
          <s v="19370001-19375001"/>
          <s v="19375001-19380001"/>
          <s v="19380001-19385001"/>
          <s v="19385001-19390001"/>
          <s v="19390001-19395001"/>
          <s v="19395001-19400001"/>
          <s v="19400001-19405001"/>
          <s v="19405001-19410001"/>
          <s v="19410001-19415001"/>
          <s v="19415001-19420001"/>
          <s v="19420001-19425001"/>
          <s v="19425001-19430001"/>
          <s v="19430001-19435001"/>
          <s v="19435001-19440001"/>
          <s v="19440001-19445001"/>
          <s v="19445001-19450001"/>
          <s v="19450001-19455001"/>
          <s v="19455001-19460001"/>
          <s v="19460001-19465001"/>
          <s v="19465001-19470001"/>
          <s v="19470001-19475001"/>
          <s v="19475001-19480001"/>
          <s v="19480001-19485001"/>
          <s v="19485001-19490001"/>
          <s v="19490001-19495001"/>
          <s v="19495001-19500001"/>
          <s v="19500001-19505001"/>
          <s v="19505001-19510001"/>
          <s v="19510001-19515001"/>
          <s v="19515001-19520001"/>
          <s v="19520001-19525001"/>
          <s v="19525001-19530001"/>
          <s v="19530001-19535001"/>
          <s v="19535001-19540001"/>
          <s v="19540001-19545001"/>
          <s v="19545001-19550001"/>
          <s v="19550001-19555001"/>
          <s v="19555001-19560001"/>
          <s v="19560001-19565001"/>
          <s v="19565001-19570001"/>
          <s v="19570001-19575001"/>
          <s v="19575001-19580001"/>
          <s v="19580001-19585001"/>
          <s v="19585001-19590001"/>
          <s v="19590001-19595001"/>
          <s v="19595001-19600001"/>
          <s v="19600001-19605001"/>
          <s v="19605001-19610001"/>
          <s v="19610001-19615001"/>
          <s v="19615001-19620001"/>
          <s v="19620001-19625001"/>
          <s v="19625001-19630001"/>
          <s v="19630001-19635001"/>
          <s v="19635001-19640001"/>
          <s v="19640001-19645001"/>
          <s v="19645001-19650001"/>
          <s v="19650001-19655001"/>
          <s v="19655001-19660001"/>
          <s v="19660001-19665001"/>
          <s v="19665001-19670001"/>
          <s v="19670001-19675001"/>
          <s v="19675001-19680001"/>
          <s v="19680001-19685001"/>
          <s v="19685001-19690001"/>
          <s v="19690001-19695001"/>
          <s v="19695001-19700001"/>
          <s v="19700001-19705001"/>
          <s v="19705001-19710001"/>
          <s v="19710001-19715001"/>
          <s v="19715001-19720001"/>
          <s v="19720001-19725001"/>
          <s v="19725001-19730001"/>
          <s v="19730001-19735001"/>
          <s v="19735001-19740001"/>
          <s v="19740001-19745001"/>
          <s v="19745001-19750001"/>
          <s v="19750001-19755001"/>
          <s v="19755001-19760001"/>
          <s v="19760001-19765001"/>
          <s v="19765001-19770001"/>
          <s v="19770001-19775001"/>
          <s v="19775001-19780001"/>
          <s v="19780001-19785001"/>
          <s v="19785001-19790001"/>
          <s v="19790001-19795001"/>
          <s v="19795001-19800001"/>
          <s v="19800001-19805001"/>
          <s v="19805001-19810001"/>
          <s v="19810001-19815001"/>
          <s v="19815001-19820001"/>
          <s v="19820001-19825001"/>
          <s v="19825001-19830001"/>
          <s v="19830001-19835001"/>
          <s v="19835001-19840001"/>
          <s v="19840001-19845001"/>
          <s v="19845001-19850001"/>
          <s v="19850001-19855001"/>
          <s v="19855001-19860001"/>
          <s v="19860001-19865001"/>
          <s v="19865001-19870001"/>
          <s v="19870001-19875001"/>
          <s v="19875001-19880001"/>
          <s v="19880001-19885001"/>
          <s v="19885001-19890001"/>
          <s v="19890001-19895001"/>
          <s v="19895001-19900001"/>
          <s v="19900001-19905001"/>
          <s v="19905001-19910001"/>
          <s v="19910001-19915001"/>
          <s v="19915001-19920001"/>
          <s v="19920001-19925001"/>
          <s v="19925001-19930001"/>
          <s v="19930001-19935001"/>
          <s v="19935001-19940001"/>
          <s v="19940001-19945001"/>
          <s v="19945001-19950001"/>
          <s v="19950001-19955001"/>
          <s v="19955001-19960001"/>
          <s v="19960001-19965001"/>
          <s v="19965001-19970001"/>
          <s v="19970001-19975001"/>
          <s v="19975001-19980001"/>
          <s v="19980001-19985001"/>
          <s v="19985001-19990001"/>
          <s v="19990001-19995001"/>
          <s v="19995001-20000001"/>
          <s v="20000001-20005001"/>
          <s v="20005001-20010001"/>
          <s v="20010001-20015001"/>
          <s v="20015001-20020001"/>
          <s v="20020001-20025001"/>
          <s v="20025001-20030001"/>
          <s v="20030001-20035001"/>
          <s v="20035001-20040001"/>
          <s v="20040001-20045001"/>
          <s v="20045001-20050001"/>
          <s v="20050001-20055001"/>
          <s v="20055001-20060001"/>
          <s v="20060001-20065001"/>
          <s v="20065001-20070001"/>
          <s v="20070001-20075001"/>
          <s v="20075001-20080001"/>
          <s v="20080001-20085001"/>
          <s v="20085001-20090001"/>
          <s v="20090001-20095001"/>
          <s v="20095001-20100001"/>
          <s v="20100001-20105001"/>
          <s v="20105001-20110001"/>
          <s v="20110001-20115001"/>
          <s v="20115001-20120001"/>
          <s v="20120001-20125001"/>
          <s v="20125001-20130001"/>
          <s v="20130001-20135001"/>
          <s v="20135001-20140001"/>
          <s v="20140001-20145001"/>
          <s v="20145001-20150001"/>
          <s v="20150001-20155001"/>
          <s v="20155001-20160001"/>
          <s v="20160001-20165001"/>
          <s v="20165001-20170001"/>
          <s v="20170001-20175001"/>
          <s v="20175001-20180001"/>
          <s v="20180001-20185001"/>
          <s v="20185001-20190001"/>
          <s v="20190001-20195001"/>
          <s v="20195001-20200001"/>
          <s v="20200001-20205001"/>
          <s v="20205001-20210001"/>
          <s v="20210001-20215001"/>
          <s v="20215001-20220001"/>
          <s v="20220001-20225001"/>
          <s v="20225001-20230001"/>
          <s v="20230001-20235001"/>
          <s v="20235001-20240001"/>
          <s v="20240001-20245001"/>
          <s v="20245001-20250001"/>
          <s v="20250001-20255001"/>
          <s v="20255001-20260001"/>
          <s v="20260001-20265001"/>
          <s v="20265001-20270001"/>
          <s v="20270001-20275001"/>
          <s v="20275001-20280001"/>
          <s v="20280001-20285001"/>
          <s v="20285001-20290001"/>
          <s v="20290001-20295001"/>
          <s v="20295001-20300001"/>
          <s v="20300001-20305001"/>
          <s v="20305001-20310001"/>
          <s v="20310001-20315001"/>
          <s v="20315001-20320001"/>
          <s v="20320001-20325001"/>
          <s v="20325001-20330001"/>
          <s v="20330001-20335001"/>
          <s v="20335001-20340001"/>
          <s v="20340001-20345001"/>
          <s v="20345001-20350001"/>
          <s v="20350001-20355001"/>
          <s v="20355001-20360001"/>
          <s v="20360001-20365001"/>
          <s v="20365001-20370001"/>
          <s v="20370001-20375001"/>
          <s v="20375001-20380001"/>
          <s v="20380001-20385001"/>
          <s v="20385001-20390001"/>
          <s v="20390001-20395001"/>
          <s v="20395001-20400001"/>
          <s v="20400001-20405001"/>
          <s v="20405001-20410001"/>
          <s v="20410001-20415001"/>
          <s v="20415001-20420001"/>
          <s v="20420001-20425001"/>
          <s v="20425001-20430001"/>
          <s v="20430001-20435001"/>
          <s v="20435001-20440001"/>
          <s v="20440001-20445001"/>
          <s v="20445001-20450001"/>
          <s v="20450001-20455001"/>
          <s v="20455001-20460001"/>
          <s v="20460001-20465001"/>
          <s v="20465001-20470001"/>
          <s v="20470001-20475001"/>
          <s v="20475001-20480001"/>
          <s v="20480001-20485001"/>
          <s v="20485001-20490001"/>
          <s v="20490001-20495001"/>
          <s v="20495001-20500001"/>
          <s v="20500001-20505001"/>
          <s v="20505001-20510001"/>
          <s v="20510001-20515001"/>
          <s v="20515001-20520001"/>
          <s v="20520001-20525001"/>
          <s v="20525001-20530001"/>
          <s v="20530001-20535001"/>
          <s v="20535001-20540001"/>
          <s v="20540001-20545001"/>
          <s v="20545001-20550001"/>
          <s v="20550001-20555001"/>
          <s v="20555001-20560001"/>
          <s v="20560001-20565001"/>
          <s v="20565001-20570001"/>
          <s v="20570001-20575001"/>
          <s v="20575001-20580001"/>
          <s v="20580001-20585001"/>
          <s v="20585001-20590001"/>
          <s v="20590001-20595001"/>
          <s v="20595001-20600001"/>
          <s v="20600001-20605001"/>
          <s v="20605001-20610001"/>
          <s v="20610001-20615001"/>
          <s v="20615001-20620001"/>
          <s v="20620001-20625001"/>
          <s v="20625001-20630001"/>
          <s v="20630001-20635001"/>
          <s v="20635001-20640001"/>
          <s v="20640001-20645001"/>
          <s v="20645001-20650001"/>
          <s v="20650001-20655001"/>
          <s v="20655001-20660001"/>
          <s v="20660001-20665001"/>
          <s v="20665001-20670001"/>
          <s v="20670001-20675001"/>
          <s v="20675001-20680001"/>
          <s v="20680001-20685001"/>
          <s v="20685001-20690001"/>
          <s v="20690001-20695001"/>
          <s v="20695001-20700001"/>
          <s v="20700001-20705001"/>
          <s v="20705001-20710001"/>
          <s v="20710001-20715001"/>
          <s v="20715001-20720001"/>
          <s v="20720001-20725001"/>
          <s v="20725001-20730001"/>
          <s v="20730001-20735001"/>
          <s v="20735001-20740001"/>
          <s v="20740001-20745001"/>
          <s v="20745001-20750001"/>
          <s v="20750001-20755001"/>
          <s v="20755001-20760001"/>
          <s v="20760001-20765001"/>
          <s v="20765001-20770001"/>
          <s v="20770001-20775001"/>
          <s v="20775001-20780001"/>
          <s v="20780001-20785001"/>
          <s v="20785001-20790001"/>
          <s v="20790001-20795001"/>
          <s v="20795001-20800001"/>
          <s v="20800001-20805001"/>
          <s v="20805001-20810001"/>
          <s v="20810001-20815001"/>
          <s v="20815001-20820001"/>
          <s v="20820001-20825001"/>
          <s v="20825001-20830001"/>
          <s v="20830001-20835001"/>
          <s v="20835001-20840001"/>
          <s v="20840001-20845001"/>
          <s v="20845001-20850001"/>
          <s v="20850001-20855001"/>
          <s v="20855001-20860001"/>
          <s v="20860001-20865001"/>
          <s v="20865001-20870001"/>
          <s v="20870001-20875001"/>
          <s v="20875001-20880001"/>
          <s v="20880001-20885001"/>
          <s v="20885001-20890001"/>
          <s v="20890001-20895001"/>
          <s v="20895001-20900001"/>
          <s v="20900001-20905001"/>
          <s v="20905001-20910001"/>
          <s v="20910001-20915001"/>
          <s v="20915001-20920001"/>
          <s v="20920001-20925001"/>
          <s v="20925001-20930001"/>
          <s v="20930001-20935001"/>
          <s v="20935001-20940001"/>
          <s v="20940001-20945001"/>
          <s v="20945001-20950001"/>
          <s v="20950001-20955001"/>
          <s v="20955001-20960001"/>
          <s v="20960001-20965001"/>
          <s v="20965001-20970001"/>
          <s v="20970001-20975001"/>
          <s v="20975001-20980001"/>
          <s v="20980001-20985001"/>
          <s v="20985001-20990001"/>
          <s v="20990001-20995001"/>
          <s v="20995001-21000001"/>
          <s v="21000001-21005001"/>
          <s v="21005001-21010001"/>
          <s v="21010001-21015001"/>
          <s v="21015001-21020001"/>
          <s v="21020001-21025001"/>
          <s v="21025001-21030001"/>
          <s v="21030001-21035001"/>
          <s v="21035001-21040001"/>
          <s v="21040001-21045001"/>
          <s v="21045001-21050001"/>
          <s v="21050001-21055001"/>
          <s v="21055001-21060001"/>
          <s v="21060001-21065001"/>
          <s v="21065001-21070001"/>
          <s v="21070001-21075001"/>
          <s v="21075001-21080001"/>
          <s v="21080001-21085001"/>
          <s v="21085001-21090001"/>
          <s v="21090001-21095001"/>
          <s v="21095001-21100001"/>
          <s v="21100001-21105001"/>
          <s v="21105001-21110001"/>
          <s v="21110001-21115001"/>
          <s v="21115001-21120001"/>
          <s v="21120001-21125001"/>
          <s v="21125001-21130001"/>
          <s v="21130001-21135001"/>
          <s v="21135001-21140001"/>
          <s v="21140001-21145001"/>
          <s v="21145001-21150001"/>
          <s v="21150001-21155001"/>
          <s v="21155001-21160001"/>
          <s v="21160001-21165001"/>
          <s v="21165001-21170001"/>
          <s v="21170001-21175001"/>
          <s v="21175001-21180001"/>
          <s v="21180001-21185001"/>
          <s v="21185001-21190001"/>
          <s v="21190001-21195001"/>
          <s v="21195001-21200001"/>
          <s v="21200001-21205001"/>
          <s v="21205001-21210001"/>
          <s v="21210001-21215001"/>
          <s v="21215001-21220001"/>
          <s v="21220001-21225001"/>
          <s v="21225001-21230001"/>
          <s v="21230001-21235001"/>
          <s v="21235001-21240001"/>
          <s v="21240001-21245001"/>
          <s v="21245001-21250001"/>
          <s v="21250001-21255001"/>
          <s v="21255001-21260001"/>
          <s v="21260001-21265001"/>
          <s v="21265001-21270001"/>
          <s v="21270001-21275001"/>
          <s v="21275001-21280001"/>
          <s v="21280001-21285001"/>
          <s v="21285001-21290001"/>
          <s v="21290001-21295001"/>
          <s v="21295001-21300001"/>
          <s v="21300001-21305001"/>
          <s v="21305001-21310001"/>
          <s v="21310001-21315001"/>
          <s v="21315001-21320001"/>
          <s v="21320001-21325001"/>
          <s v="21325001-21330001"/>
          <s v="21330001-21335001"/>
          <s v="21335001-21340001"/>
          <s v="21340001-21345001"/>
          <s v="21345001-21350001"/>
          <s v="21350001-21355001"/>
          <s v="21355001-21360001"/>
          <s v="21360001-21365001"/>
          <s v="21365001-21370001"/>
          <s v="21370001-21375001"/>
          <s v="21375001-21380001"/>
          <s v="21380001-21385001"/>
          <s v="21385001-21390001"/>
          <s v="21390001-21395001"/>
          <s v="21395001-21400001"/>
          <s v="21400001-21405001"/>
          <s v="21405001-21410001"/>
          <s v="21410001-21415001"/>
          <s v="21415001-21420001"/>
          <s v="21420001-21425001"/>
          <s v="21425001-21430001"/>
          <s v="21430001-21435001"/>
          <s v="21435001-21440001"/>
          <s v="21440001-21445001"/>
          <s v="21445001-21450001"/>
          <s v="21450001-21455001"/>
          <s v="21455001-21460001"/>
          <s v="21460001-21465001"/>
          <s v="21465001-21470001"/>
          <s v="21470001-21475001"/>
          <s v="21475001-21480001"/>
          <s v="21480001-21485001"/>
          <s v="21485001-21490001"/>
          <s v="21490001-21495001"/>
          <s v="21495001-21500001"/>
          <s v="21500001-21505001"/>
          <s v="21505001-21510001"/>
          <s v="21510001-21515001"/>
          <s v="21515001-21520001"/>
          <s v="21520001-21525001"/>
          <s v="21525001-21530001"/>
          <s v="21530001-21535001"/>
          <s v="21535001-21540001"/>
          <s v="21540001-21545001"/>
          <s v="21545001-21550001"/>
          <s v="21550001-21555001"/>
          <s v="21555001-21560001"/>
          <s v="21560001-21565001"/>
          <s v="21565001-21570001"/>
          <s v="21570001-21575001"/>
          <s v="21575001-21580001"/>
          <s v="21580001-21585001"/>
          <s v="21585001-21590001"/>
          <s v="21590001-21595001"/>
          <s v="21595001-21600001"/>
          <s v="21600001-21605001"/>
          <s v="21605001-21610001"/>
          <s v="21610001-21615001"/>
          <s v="21615001-21620001"/>
          <s v="21620001-21625001"/>
          <s v="21625001-21630001"/>
          <s v="21630001-21635001"/>
          <s v="21635001-21640001"/>
          <s v="21640001-21645001"/>
          <s v="21645001-21650001"/>
          <s v="21650001-21655001"/>
          <s v="21655001-21660001"/>
          <s v="21660001-21665001"/>
          <s v="21665001-21670001"/>
          <s v="21670001-21675001"/>
          <s v="21675001-21680001"/>
          <s v="21680001-21685001"/>
          <s v="21685001-21690001"/>
          <s v="21690001-21695001"/>
          <s v="21695001-21700001"/>
          <s v="21700001-21705001"/>
          <s v="21705001-21710001"/>
          <s v="21710001-21715001"/>
          <s v="21715001-21720001"/>
          <s v="21720001-21725001"/>
          <s v="21725001-21730001"/>
          <s v="21730001-21735001"/>
          <s v="21735001-21740001"/>
          <s v="21740001-21745001"/>
          <s v="21745001-21750001"/>
          <s v="21750001-21755001"/>
          <s v="21755001-21760001"/>
          <s v="21760001-21765001"/>
          <s v="21765001-21770001"/>
          <s v="21770001-21775001"/>
          <s v="21775001-21780001"/>
          <s v="21780001-21785001"/>
          <s v="21785001-21790001"/>
          <s v="21790001-21795001"/>
          <s v="21795001-21800001"/>
          <s v="21800001-21805001"/>
          <s v="21805001-21810001"/>
          <s v="21810001-21815001"/>
          <s v="21815001-21820001"/>
          <s v="21820001-21825001"/>
          <s v="21825001-21830001"/>
          <s v="21830001-21835001"/>
          <s v="21835001-21840001"/>
          <s v="21840001-21845001"/>
          <s v="21845001-21850001"/>
          <s v="21850001-21855001"/>
          <s v="21855001-21860001"/>
          <s v="21860001-21865001"/>
          <s v="21865001-21870001"/>
          <s v="21870001-21875001"/>
          <s v="21875001-21880001"/>
          <s v="21880001-21885001"/>
          <s v="21885001-21890001"/>
          <s v="21890001-21895001"/>
          <s v="21895001-21900001"/>
          <s v="21900001-21905001"/>
          <s v="21905001-21910001"/>
          <s v="21910001-21915001"/>
          <s v="21915001-21920001"/>
          <s v="21920001-21925001"/>
          <s v="21925001-21930001"/>
          <s v="21930001-21935001"/>
          <s v="21935001-21940001"/>
          <s v="21940001-21945001"/>
          <s v="21945001-21950001"/>
          <s v="21950001-21955001"/>
          <s v="21955001-21960001"/>
          <s v="21960001-21965001"/>
          <s v="21965001-21970001"/>
          <s v="21970001-21975001"/>
          <s v="21975001-21980001"/>
          <s v="21980001-21985001"/>
          <s v="21985001-21990001"/>
          <s v="21990001-21995001"/>
          <s v="21995001-22000001"/>
          <s v="22000001-22005001"/>
          <s v="22005001-22010001"/>
          <s v="22010001-22015001"/>
          <s v="22015001-22020001"/>
          <s v="22020001-22025001"/>
          <s v="22025001-22030001"/>
          <s v="22030001-22035001"/>
          <s v="22035001-22040001"/>
          <s v="22040001-22045001"/>
          <s v="22045001-22050001"/>
          <s v="22050001-22055001"/>
          <s v="22055001-22060001"/>
          <s v="22060001-22065001"/>
          <s v="22065001-22070001"/>
          <s v="22070001-22075001"/>
          <s v="22075001-22080001"/>
          <s v="22080001-22085001"/>
          <s v="22085001-22090001"/>
          <s v="22090001-22095001"/>
          <s v="22095001-22100001"/>
          <s v="22100001-22105001"/>
          <s v="22105001-22110001"/>
          <s v="22110001-22115001"/>
          <s v="22115001-22120001"/>
          <s v="22120001-22125001"/>
          <s v="22125001-22130001"/>
          <s v="22130001-22135001"/>
          <s v="22135001-22140001"/>
          <s v="22140001-22145001"/>
          <s v="22145001-22150001"/>
          <s v="22150001-22155001"/>
          <s v="22155001-22160001"/>
          <s v="22160001-22165001"/>
          <s v="22165001-22170001"/>
          <s v="22170001-22175001"/>
          <s v="22175001-22180001"/>
          <s v="22180001-22185001"/>
          <s v="22185001-22190001"/>
          <s v="22190001-22195001"/>
          <s v="22195001-22200001"/>
          <s v="22200001-22205001"/>
          <s v="22205001-22210001"/>
          <s v="22210001-22215001"/>
          <s v="22215001-22220001"/>
          <s v="22220001-22225001"/>
          <s v="22225001-22230001"/>
          <s v="22230001-22235001"/>
          <s v="22235001-22240001"/>
          <s v="22240001-22245001"/>
          <s v="22245001-22250001"/>
          <s v="22250001-22255001"/>
          <s v="22255001-22260001"/>
          <s v="22260001-22265001"/>
          <s v="22265001-22270001"/>
          <s v="22270001-22275001"/>
          <s v="22275001-22280001"/>
          <s v="22280001-22285001"/>
          <s v="22285001-22290001"/>
          <s v="22290001-22295001"/>
          <s v="22295001-22300001"/>
          <s v="22300001-22305001"/>
          <s v="22305001-22310001"/>
          <s v="22310001-22315001"/>
          <s v="22315001-22320001"/>
          <s v="22320001-22325001"/>
          <s v="22325001-22330001"/>
          <s v="22330001-22335001"/>
          <s v="22335001-22340001"/>
          <s v="22340001-22345001"/>
          <s v="22345001-22350001"/>
          <s v="22350001-22355001"/>
          <s v="22355001-22360001"/>
          <s v="22360001-22365001"/>
          <s v="22365001-22370001"/>
          <s v="22370001-22375001"/>
          <s v="22375001-22380001"/>
          <s v="22380001-22385001"/>
          <s v="22385001-22390001"/>
          <s v="22390001-22395001"/>
          <s v="22395001-22400001"/>
          <s v="22400001-22405001"/>
          <s v="22405001-22410001"/>
          <s v="22410001-22415001"/>
          <s v="22415001-22420001"/>
          <s v="22420001-22425001"/>
          <s v="22425001-22430001"/>
          <s v="22430001-22435001"/>
          <s v="22435001-22440001"/>
          <s v="22440001-22445001"/>
          <s v="22445001-22450001"/>
          <s v="22450001-22455001"/>
          <s v="22455001-22460001"/>
          <s v="22460001-22465001"/>
          <s v="22465001-22470001"/>
          <s v="22470001-22475001"/>
          <s v="22475001-22480001"/>
          <s v="22480001-22485001"/>
          <s v="22485001-22490001"/>
          <s v="22490001-22495001"/>
          <s v="22495001-22500001"/>
          <s v="22500001-22505001"/>
          <s v="22505001-22510001"/>
          <s v="22510001-22515001"/>
          <s v="22515001-22520001"/>
          <s v="22520001-22525001"/>
          <s v="22525001-22530001"/>
          <s v="22530001-22535001"/>
          <s v="22535001-22540001"/>
          <s v="22540001-22545001"/>
          <s v="22545001-22550001"/>
          <s v="22550001-22555001"/>
          <s v="22555001-22560001"/>
          <s v="22560001-22565001"/>
          <s v="22565001-22570001"/>
          <s v="22570001-22575001"/>
          <s v="22575001-22580001"/>
          <s v="22580001-22585001"/>
          <s v="22585001-22590001"/>
          <s v="22590001-22595001"/>
          <s v="22595001-22600001"/>
          <s v="22600001-22605001"/>
          <s v="22605001-22610001"/>
          <s v="22610001-22615001"/>
          <s v="22615001-22620001"/>
          <s v="22620001-22625001"/>
          <s v="22625001-22630001"/>
          <s v="22630001-22635001"/>
          <s v="22635001-22640001"/>
          <s v="22640001-22645001"/>
          <s v="22645001-22650001"/>
          <s v="22650001-22655001"/>
          <s v="22655001-22660001"/>
          <s v="22660001-22665001"/>
          <s v="22665001-22670001"/>
          <s v="22670001-22675001"/>
          <s v="22675001-22680001"/>
          <s v="22680001-22685001"/>
          <s v="22685001-22690001"/>
          <s v="22690001-22695001"/>
          <s v="22695001-22700001"/>
          <s v="22700001-22705001"/>
          <s v="22705001-22710001"/>
          <s v="22710001-22715001"/>
          <s v="22715001-22720001"/>
          <s v="22720001-22725001"/>
          <s v="22725001-22730001"/>
          <s v="22730001-22735001"/>
          <s v="22735001-22740001"/>
          <s v="22740001-22745001"/>
          <s v="22745001-22750001"/>
          <s v="22750001-22755001"/>
          <s v="22755001-22760001"/>
          <s v="22760001-22765001"/>
          <s v="22765001-22770001"/>
          <s v="22770001-22775001"/>
          <s v="22775001-22780001"/>
          <s v="22780001-22785001"/>
          <s v="22785001-22790001"/>
          <s v="22790001-22795001"/>
          <s v="22795001-22800001"/>
          <s v="22800001-22805001"/>
          <s v="22805001-22810001"/>
          <s v="22810001-22815001"/>
          <s v="22815001-22820001"/>
          <s v="22820001-22825001"/>
          <s v="22825001-22830001"/>
          <s v="22830001-22835001"/>
          <s v="22835001-22840001"/>
          <s v="22840001-22845001"/>
          <s v="22845001-22850001"/>
          <s v="22850001-22855001"/>
          <s v="22855001-22860001"/>
          <s v="22860001-22865001"/>
          <s v="22865001-22870001"/>
          <s v="22870001-22875001"/>
          <s v="22875001-22880001"/>
          <s v="22880001-22885001"/>
          <s v="22885001-22890001"/>
          <s v="22890001-22895001"/>
          <s v="22895001-22900001"/>
          <s v="22900001-22905001"/>
          <s v="22905001-22910001"/>
          <s v="22910001-22915001"/>
          <s v="22915001-22920001"/>
          <s v="22920001-22925001"/>
          <s v="22925001-22930001"/>
          <s v="22930001-22935001"/>
          <s v="22935001-22940001"/>
          <s v="22940001-22945001"/>
          <s v="22945001-22950001"/>
          <s v="22950001-22955001"/>
          <s v="22955001-22960001"/>
          <s v="22960001-22965001"/>
          <s v="22965001-22970001"/>
          <s v="22970001-22975001"/>
          <s v="22975001-22980001"/>
          <s v="22980001-22985001"/>
          <s v="22985001-22990001"/>
          <s v="22990001-22995001"/>
          <s v="22995001-23000001"/>
          <s v="23000001-23005001"/>
          <s v="23005001-23010001"/>
          <s v="23010001-23015001"/>
          <s v="23015001-23020001"/>
          <s v="23020001-23025001"/>
          <s v="23025001-23030001"/>
          <s v="23030001-23035001"/>
          <s v="23035001-23040001"/>
          <s v="23040001-23045001"/>
          <s v="23045001-23050001"/>
          <s v="23050001-23055001"/>
          <s v="23055001-23060001"/>
          <s v="23060001-23065001"/>
          <s v="23065001-23070001"/>
          <s v="23070001-23075001"/>
          <s v="23075001-23080001"/>
          <s v="23080001-23085001"/>
          <s v="23085001-23090001"/>
          <s v="23090001-23095001"/>
          <s v="23095001-23100001"/>
          <s v="23100001-23105001"/>
          <s v="23105001-23110001"/>
          <s v="23110001-23115001"/>
          <s v="23115001-23120001"/>
          <s v="23120001-23125001"/>
          <s v="23125001-23130001"/>
          <s v="23130001-23135001"/>
          <s v="23135001-23140001"/>
          <s v="23140001-23145001"/>
          <s v="23145001-23150001"/>
          <s v="23150001-23155001"/>
          <s v="23155001-23160001"/>
          <s v="23160001-23165001"/>
          <s v="23165001-23170001"/>
          <s v="23170001-23175001"/>
          <s v="23175001-23180001"/>
          <s v="23180001-23185001"/>
          <s v="23185001-23190001"/>
          <s v="23190001-23195001"/>
          <s v="23195001-23200001"/>
          <s v="23200001-23205001"/>
          <s v="23205001-23210001"/>
          <s v="23210001-23215001"/>
          <s v="23215001-23220001"/>
          <s v="23220001-23225001"/>
          <s v="23225001-23230001"/>
          <s v="23230001-23235001"/>
          <s v="23235001-23240001"/>
          <s v="23240001-23245001"/>
          <s v="23245001-23250001"/>
          <s v="23250001-23255001"/>
          <s v="23255001-23260001"/>
          <s v="23260001-23265001"/>
          <s v="23265001-23270001"/>
          <s v="23270001-23275001"/>
          <s v="23275001-23280001"/>
          <s v="23280001-23285001"/>
          <s v="23285001-23290001"/>
          <s v="23290001-23295001"/>
          <s v="23295001-23300001"/>
          <s v="23300001-23305001"/>
          <s v="23305001-23310001"/>
          <s v="23310001-23315001"/>
          <s v="23315001-23320001"/>
          <s v="23320001-23325001"/>
          <s v="23325001-23330001"/>
          <s v="23330001-23335001"/>
          <s v="23335001-23340001"/>
          <s v="23340001-23345001"/>
          <s v="23345001-23350001"/>
          <s v="23350001-23355001"/>
          <s v="23355001-23360001"/>
          <s v="23360001-23365001"/>
          <s v="23365001-23370001"/>
          <s v="23370001-23375001"/>
          <s v="23375001-23380001"/>
          <s v="23380001-23385001"/>
          <s v="23385001-23390001"/>
          <s v="23390001-23395001"/>
          <s v="23395001-23400001"/>
          <s v="23400001-23405001"/>
          <s v="23405001-23410001"/>
          <s v="23410001-23415001"/>
          <s v="23415001-23420001"/>
          <s v="23420001-23425001"/>
          <s v="23425001-23430001"/>
          <s v="23430001-23435001"/>
          <s v="23435001-23440001"/>
          <s v="23440001-23445001"/>
          <s v="23445001-23450001"/>
          <s v="23450001-23455001"/>
          <s v="23455001-23460001"/>
          <s v="23460001-23465001"/>
          <s v="23465001-23470001"/>
          <s v="23470001-23475001"/>
          <s v="23475001-23480001"/>
          <s v="23480001-23485001"/>
          <s v="23485001-23490001"/>
          <s v="23490001-23495001"/>
          <s v="23495001-23500001"/>
          <s v="23500001-23505001"/>
          <s v="23505001-23510001"/>
          <s v="23510001-23515001"/>
          <s v="23515001-23520001"/>
          <s v="23520001-23525001"/>
          <s v="23525001-23530001"/>
          <s v="23530001-23535001"/>
          <s v="23535001-23540001"/>
          <s v="23540001-23545001"/>
          <s v="23545001-23550001"/>
          <s v="23550001-23555001"/>
          <s v="23555001-23560001"/>
          <s v="23560001-23565001"/>
          <s v="23565001-23570001"/>
          <s v="23570001-23575001"/>
          <s v="23575001-23580001"/>
          <s v="23580001-23585001"/>
          <s v="23585001-23590001"/>
          <s v="23590001-23595001"/>
          <s v="23595001-23600001"/>
          <s v="23600001-23605001"/>
          <s v="23605001-23610001"/>
          <s v="23610001-23615001"/>
          <s v="23615001-23620001"/>
          <s v="23620001-23625001"/>
          <s v="23625001-23630001"/>
          <s v="23630001-23635001"/>
          <s v="23635001-23640001"/>
          <s v="23640001-23645001"/>
          <s v="23645001-23650001"/>
          <s v="23650001-23655001"/>
          <s v="23655001-23660001"/>
          <s v="23660001-23665001"/>
          <s v="23665001-23670001"/>
          <s v="23670001-23675001"/>
          <s v="23675001-23680001"/>
          <s v="23680001-23685001"/>
          <s v="23685001-23690001"/>
          <s v="23690001-23695001"/>
          <s v="23695001-23700001"/>
          <s v="23700001-23705001"/>
          <s v="23705001-23710001"/>
          <s v="23710001-23715001"/>
          <s v="23715001-23720001"/>
          <s v="23720001-23725001"/>
          <s v="23725001-23730001"/>
          <s v="23730001-23735001"/>
          <s v="23735001-23740001"/>
          <s v="23740001-23745001"/>
          <s v="23745001-23750001"/>
          <s v="23750001-23755001"/>
          <s v="23755001-23760001"/>
          <s v="23760001-23765001"/>
          <s v="23765001-23770001"/>
          <s v="23770001-23775001"/>
          <s v="23775001-23780001"/>
          <s v="23780001-23785001"/>
          <s v="23785001-23790001"/>
          <s v="23790001-23795001"/>
          <s v="23795001-23800001"/>
          <s v="23800001-23805001"/>
          <s v="23805001-23810001"/>
          <s v="23810001-23815001"/>
          <s v="23815001-23820001"/>
          <s v="23820001-23825001"/>
          <s v="23825001-23830001"/>
          <s v="23830001-23835001"/>
          <s v="23835001-23840001"/>
          <s v="23840001-23845001"/>
          <s v="23845001-23850001"/>
          <s v="23850001-23855001"/>
          <s v="23855001-23860001"/>
          <s v="23860001-23865001"/>
          <s v="23865001-23870001"/>
          <s v="23870001-23875001"/>
          <s v="23875001-23880001"/>
          <s v="23880001-23885001"/>
          <s v="23885001-23890001"/>
          <s v="23890001-23895001"/>
          <s v="23895001-23900001"/>
          <s v="23900001-23905001"/>
          <s v="23905001-23910001"/>
          <s v="23910001-23915001"/>
          <s v="23915001-23920001"/>
          <s v="23920001-23925001"/>
          <s v="23925001-23930001"/>
          <s v="23930001-23935001"/>
          <s v="23935001-23940001"/>
          <s v="23940001-23945001"/>
          <s v="23945001-23950001"/>
          <s v="23950001-23955001"/>
          <s v="23955001-23960001"/>
          <s v="23960001-23965001"/>
          <s v="23965001-23970001"/>
          <s v="23970001-23975001"/>
          <s v="23975001-23980001"/>
          <s v="23980001-23985001"/>
          <s v="23985001-23990001"/>
          <s v="23990001-23995001"/>
          <s v="23995001-24000001"/>
          <s v="24000001-24005001"/>
          <s v="24005001-24010001"/>
          <s v="24010001-24015001"/>
          <s v="24015001-24020001"/>
          <s v="24020001-24025001"/>
          <s v="24025001-24030001"/>
          <s v="24030001-24035001"/>
          <s v="24035001-24040001"/>
          <s v="24040001-24045001"/>
          <s v="24045001-24050001"/>
          <s v="24050001-24055001"/>
          <s v="24055001-24060001"/>
          <s v="24060001-24065001"/>
          <s v="24065001-24070001"/>
          <s v="24070001-24075001"/>
          <s v="24075001-24080001"/>
          <s v="24080001-24085001"/>
          <s v="24085001-24090001"/>
          <s v="24090001-24095001"/>
          <s v="24095001-24100001"/>
          <s v="24100001-24105001"/>
          <s v="24105001-24110001"/>
          <s v="24110001-24115001"/>
          <s v="24115001-24120001"/>
          <s v="24120001-24125001"/>
          <s v="24125001-24130001"/>
          <s v="24130001-24135001"/>
          <s v="24135001-24140001"/>
          <s v="24140001-24145001"/>
          <s v="24145001-24150001"/>
          <s v="24150001-24155001"/>
          <s v="24155001-24160001"/>
          <s v="24160001-24165001"/>
          <s v="24165001-24170001"/>
          <s v="24170001-24175001"/>
          <s v="24175001-24180001"/>
          <s v="24180001-24185001"/>
          <s v="24185001-24190001"/>
          <s v="24190001-24195001"/>
          <s v="24195001-24200001"/>
          <s v="24200001-24205001"/>
          <s v="24205001-24210001"/>
          <s v="24210001-24215001"/>
          <s v="24215001-24220001"/>
          <s v="24220001-24225001"/>
          <s v="24225001-24230001"/>
          <s v="24230001-24235001"/>
          <s v="24235001-24240001"/>
          <s v="24240001-24245001"/>
          <s v="24245001-24250001"/>
          <s v="24250001-24255001"/>
          <s v="24255001-24260001"/>
          <s v="24260001-24265001"/>
          <s v="24265001-24270001"/>
          <s v="24270001-24275001"/>
          <s v="24275001-24280001"/>
          <s v="24280001-24285001"/>
          <s v="24285001-24290001"/>
          <s v="24290001-24295001"/>
          <s v="24295001-24300001"/>
          <s v="24300001-24305001"/>
          <s v="24305001-24310001"/>
          <s v="24310001-24315001"/>
          <s v="24315001-24320001"/>
          <s v="24320001-24325001"/>
          <s v="24325001-24330001"/>
          <s v="24330001-24335001"/>
          <s v="24335001-24340001"/>
          <s v="24340001-24345001"/>
          <s v="24345001-24350001"/>
          <s v="24350001-24355001"/>
          <s v="24355001-24360001"/>
          <s v="24360001-24365001"/>
          <s v="24365001-24370001"/>
          <s v="24370001-24375001"/>
          <s v="24375001-24380001"/>
          <s v="24380001-24385001"/>
          <s v="24385001-24390001"/>
          <s v="24390001-24395001"/>
          <s v="24395001-24400001"/>
          <s v="24400001-24405001"/>
          <s v="24405001-24410001"/>
          <s v="24410001-24415001"/>
          <s v="24415001-24420001"/>
          <s v="24420001-24425001"/>
          <s v="24425001-24430001"/>
          <s v="24430001-24435001"/>
          <s v="24435001-24440001"/>
          <s v="24440001-24445001"/>
          <s v="24445001-24450001"/>
          <s v="24450001-24455001"/>
          <s v="24455001-24460001"/>
          <s v="24460001-24465001"/>
          <s v="24465001-24470001"/>
          <s v="24470001-24475001"/>
          <s v="24475001-24480001"/>
          <s v="24480001-24485001"/>
          <s v="24485001-24490001"/>
          <s v="24490001-24495001"/>
          <s v="24495001-24500001"/>
          <s v="24500001-24505001"/>
          <s v="24505001-24510001"/>
          <s v="24510001-24515001"/>
          <s v="24515001-24520001"/>
          <s v="24520001-24525001"/>
          <s v="24525001-24530001"/>
          <s v="24530001-24535001"/>
          <s v="24535001-24540001"/>
          <s v="24540001-24545001"/>
          <s v="24545001-24550001"/>
          <s v="24550001-24555001"/>
          <s v="24555001-24560001"/>
          <s v="24560001-24565001"/>
          <s v="24565001-24570001"/>
          <s v="24570001-24575001"/>
          <s v="24575001-24580001"/>
          <s v="24580001-24585001"/>
          <s v="24585001-24590001"/>
          <s v="24590001-24595001"/>
          <s v="24595001-24600001"/>
          <s v="24600001-24605001"/>
          <s v="24605001-24610001"/>
          <s v="24610001-24615001"/>
          <s v="24615001-24620001"/>
          <s v="24620001-24625001"/>
          <s v="24625001-24630001"/>
          <s v="24630001-24635001"/>
          <s v="24635001-24640001"/>
          <s v="24640001-24645001"/>
          <s v="24645001-24650001"/>
          <s v="24650001-24655001"/>
          <s v="24655001-24660001"/>
          <s v="24660001-24665001"/>
          <s v="24665001-24670001"/>
          <s v="24670001-24675001"/>
          <s v="24675001-24680001"/>
          <s v="24680001-24685001"/>
          <s v="24685001-24690001"/>
          <s v="24690001-24695001"/>
          <s v="24695001-24700001"/>
          <s v="24700001-24705001"/>
          <s v="24705001-24710001"/>
          <s v="24710001-24715001"/>
          <s v="24715001-24720001"/>
          <s v="24720001-24725001"/>
          <s v="24725001-24730001"/>
          <s v="24730001-24735001"/>
          <s v="24735001-24740001"/>
          <s v="24740001-24745001"/>
          <s v="24745001-24750001"/>
          <s v="24750001-24755001"/>
          <s v="24755001-24760001"/>
          <s v="24760001-24765001"/>
          <s v="24765001-24770001"/>
          <s v="24770001-24775001"/>
          <s v="24775001-24780001"/>
          <s v="24780001-24785001"/>
          <s v="24785001-24790001"/>
          <s v="24790001-24795001"/>
          <s v="24795001-24800001"/>
          <s v="24800001-24805001"/>
          <s v="24805001-24810001"/>
          <s v="24810001-24815001"/>
          <s v="24815001-24820001"/>
          <s v="24820001-24825001"/>
          <s v="24825001-24830001"/>
          <s v="24830001-24835001"/>
          <s v="24835001-24840001"/>
          <s v="24840001-24845001"/>
          <s v="24845001-24850001"/>
          <s v="24850001-24855001"/>
          <s v="24855001-24860001"/>
          <s v="24860001-24865001"/>
          <s v="24865001-24870001"/>
          <s v="24870001-24875001"/>
          <s v="24875001-24880001"/>
          <s v="24880001-24885001"/>
          <s v="24885001-24890001"/>
          <s v="24890001-24895001"/>
          <s v="24895001-24900001"/>
          <s v="24900001-24905001"/>
          <s v="24905001-24910001"/>
          <s v="24910001-24915001"/>
          <s v="24915001-24920001"/>
          <s v="24920001-24925001"/>
          <s v="24925001-24930001"/>
          <s v="24930001-24935001"/>
          <s v="24935001-24940001"/>
          <s v="24940001-24945001"/>
          <s v="24945001-24950001"/>
          <s v="24950001-24955001"/>
          <s v="24955001-24960001"/>
          <s v="24960001-24965001"/>
          <s v="24965001-24970001"/>
          <s v="24970001-24975001"/>
          <s v="24975001-24980001"/>
          <s v="24980001-24985001"/>
          <s v="24985001-24990001"/>
          <s v="24990001-24995001"/>
          <s v="24995001-25000001"/>
          <s v="25000001-25005001"/>
          <s v="25005001-25010001"/>
          <s v="25010001-25015001"/>
          <s v="25015001-25020001"/>
          <s v="25020001-25025001"/>
          <s v="25025001-25030001"/>
          <s v="25030001-25035001"/>
          <s v="25035001-25040001"/>
          <s v="25040001-25045001"/>
          <s v="25045001-25050001"/>
          <s v="25050001-25055001"/>
          <s v="25055001-25060001"/>
          <s v="25060001-25065001"/>
          <s v="25065001-25070001"/>
          <s v="25070001-25075001"/>
          <s v="25075001-25080001"/>
          <s v="25080001-25085001"/>
          <s v="25085001-25090001"/>
          <s v="25090001-25095001"/>
          <s v="25095001-25100001"/>
          <s v="25100001-25105001"/>
          <s v="25105001-25110001"/>
          <s v="25110001-25115001"/>
          <s v="25115001-25120001"/>
          <s v="25120001-25125001"/>
          <s v="25125001-25130001"/>
          <s v="25130001-25135001"/>
          <s v="25135001-25140001"/>
          <s v="25140001-25145001"/>
          <s v="25145001-25150001"/>
          <s v="25150001-25155001"/>
          <s v="25155001-25160001"/>
          <s v="25160001-25165001"/>
          <s v="25165001-25170001"/>
          <s v="25170001-25175001"/>
          <s v="25175001-25180001"/>
          <s v="25180001-25185001"/>
          <s v="25185001-25190001"/>
          <s v="25190001-25195001"/>
          <s v="25195001-25200001"/>
          <s v="25200001-25205001"/>
          <s v="25205001-25210001"/>
          <s v="25210001-25215001"/>
          <s v="25215001-25220001"/>
          <s v="25220001-25225001"/>
          <s v="25225001-25230001"/>
          <s v="25230001-25235001"/>
          <s v="25235001-25240001"/>
          <s v="25240001-25245001"/>
          <s v="25245001-25250001"/>
          <s v="25250001-25255001"/>
          <s v="25255001-25260001"/>
          <s v="25260001-25265001"/>
          <s v="25265001-25270001"/>
          <s v="25270001-25275001"/>
          <s v="25275001-25280001"/>
          <s v="25280001-25285001"/>
          <s v="25285001-25290001"/>
          <s v="25290001-25295001"/>
          <s v="25295001-25300001"/>
          <s v="25300001-25305001"/>
          <s v="25305001-25310001"/>
          <s v="25310001-25315001"/>
          <s v="25315001-25320001"/>
          <s v="25320001-25325001"/>
          <s v="25325001-25330001"/>
          <s v="25330001-25335001"/>
          <s v="25335001-25340001"/>
          <s v="25340001-25345001"/>
          <s v="25345001-25350001"/>
          <s v="25350001-25355001"/>
          <s v="25355001-25360001"/>
          <s v="25360001-25365001"/>
          <s v="25365001-25370001"/>
          <s v="25370001-25375001"/>
          <s v="25375001-25380001"/>
          <s v="25380001-25385001"/>
          <s v="25385001-25390001"/>
          <s v="25390001-25395001"/>
          <s v="25395001-25400001"/>
          <s v="25400001-25405001"/>
          <s v="25405001-25410001"/>
          <s v="25410001-25415001"/>
          <s v="25415001-25420001"/>
          <s v="25420001-25425001"/>
          <s v="25425001-25430001"/>
          <s v="25430001-25435001"/>
          <s v="25435001-25440001"/>
          <s v="25440001-25445001"/>
          <s v="25445001-25450001"/>
          <s v="25450001-25455001"/>
          <s v="25455001-25460001"/>
          <s v="25460001-25465001"/>
          <s v="25465001-25470001"/>
          <s v="25470001-25475001"/>
          <s v="25475001-25480001"/>
          <s v="25480001-25485001"/>
          <s v="25485001-25490001"/>
          <s v="25490001-25495001"/>
          <s v="25495001-25500001"/>
          <s v="25500001-25505001"/>
          <s v="25505001-25510001"/>
          <s v="25510001-25515001"/>
          <s v="25515001-25520001"/>
          <s v="25520001-25525001"/>
          <s v="25525001-25530001"/>
          <s v="25530001-25535001"/>
          <s v="25535001-25540001"/>
          <s v="25540001-25545001"/>
          <s v="25545001-25550001"/>
          <s v="25550001-25555001"/>
          <s v="25555001-25560001"/>
          <s v="25560001-25565001"/>
          <s v="25565001-25570001"/>
          <s v="25570001-25575001"/>
          <s v="25575001-25580001"/>
          <s v="25580001-25585001"/>
          <s v="25585001-25590001"/>
          <s v="25590001-25595001"/>
          <s v="25595001-25600001"/>
          <s v="25600001-25605001"/>
          <s v="25605001-25610001"/>
          <s v="25610001-25615001"/>
          <s v="25615001-25620001"/>
          <s v="25620001-25625001"/>
          <s v="25625001-25630001"/>
          <s v="25630001-25635001"/>
          <s v="25635001-25640001"/>
          <s v="25640001-25645001"/>
          <s v="25645001-25650001"/>
          <s v="25650001-25655001"/>
          <s v="25655001-25660001"/>
          <s v="25660001-25665001"/>
          <s v="25665001-25670001"/>
          <s v="25670001-25675001"/>
          <s v="25675001-25680001"/>
          <s v="25680001-25685001"/>
          <s v="25685001-25690001"/>
          <s v="25690001-25695001"/>
          <s v="25695001-25700001"/>
          <s v="25700001-25705001"/>
          <s v="25705001-25710001"/>
          <s v="25710001-25715001"/>
          <s v="25715001-25720001"/>
          <s v="25720001-25725001"/>
          <s v="25725001-25730001"/>
          <s v="25730001-25735001"/>
          <s v="25735001-25740001"/>
          <s v="25740001-25745001"/>
          <s v="25745001-25750001"/>
          <s v="25750001-25755001"/>
          <s v="25755001-25760001"/>
          <s v="25760001-25765001"/>
          <s v="25765001-25770001"/>
          <s v="25770001-25775001"/>
          <s v="25775001-25780001"/>
          <s v="25780001-25785001"/>
          <s v="25785001-25790001"/>
          <s v="25790001-25795001"/>
          <s v="25795001-25800001"/>
          <s v="25800001-25805001"/>
          <s v="25805001-25810001"/>
          <s v="25810001-25815001"/>
          <s v="25815001-25820001"/>
          <s v="25820001-25825001"/>
          <s v="25825001-25830001"/>
          <s v="25830001-25835001"/>
          <s v="25835001-25840001"/>
          <s v="25840001-25845001"/>
          <s v="25845001-25850001"/>
          <s v="25850001-25855001"/>
          <s v="25855001-25860001"/>
          <s v="25860001-25865001"/>
          <s v="25865001-25870001"/>
          <s v="25870001-25875001"/>
          <s v="25875001-25880001"/>
          <s v="25880001-25885001"/>
          <s v="25885001-25890001"/>
          <s v="25890001-25895001"/>
          <s v="25895001-25900001"/>
          <s v="25900001-25905001"/>
          <s v="25905001-25910001"/>
          <s v="25910001-25915001"/>
          <s v="25915001-25920001"/>
          <s v="25920001-25925001"/>
          <s v="25925001-25930001"/>
          <s v="25930001-25935001"/>
          <s v="25935001-25940001"/>
          <s v="25940001-25945001"/>
          <s v="25945001-25950001"/>
          <s v="25950001-25955001"/>
          <s v="25955001-25960001"/>
          <s v="25960001-25965001"/>
          <s v="25965001-25970001"/>
          <s v="25970001-25975001"/>
          <s v="25975001-25980001"/>
          <s v="25980001-25985001"/>
          <s v="25985001-25990001"/>
          <s v="25990001-25995001"/>
          <s v="25995001-26000001"/>
          <s v="26000001-26005001"/>
          <s v="26005001-26010001"/>
          <s v="26010001-26015001"/>
          <s v="26015001-26020001"/>
          <s v="26020001-26025001"/>
          <s v="26025001-26030001"/>
          <s v="26030001-26035001"/>
          <s v="26035001-26040001"/>
          <s v="26040001-26045001"/>
          <s v="26045001-26050001"/>
          <s v="26050001-26055001"/>
          <s v="26055001-26060001"/>
          <s v="26060001-26065001"/>
          <s v="26065001-26070001"/>
          <s v="26070001-26075001"/>
          <s v="26075001-26080001"/>
          <s v="26080001-26085001"/>
          <s v="26085001-26090001"/>
          <s v="26090001-26095001"/>
          <s v="26095001-26100001"/>
          <s v="26100001-26105001"/>
          <s v="26105001-26110001"/>
          <s v="26110001-26115001"/>
          <s v="26115001-26120001"/>
          <s v="26120001-26125001"/>
          <s v="26125001-26130001"/>
          <s v="26130001-26135001"/>
          <s v="26135001-26140001"/>
          <s v="26140001-26145001"/>
          <s v="26145001-26150001"/>
          <s v="26150001-26155001"/>
          <s v="26155001-26160001"/>
          <s v="26160001-26165001"/>
          <s v="26165001-26170001"/>
          <s v="26170001-26175001"/>
          <s v="26175001-26180001"/>
          <s v="26180001-26185001"/>
          <s v="26185001-26190001"/>
          <s v="26190001-26195001"/>
          <s v="26195001-26200001"/>
          <s v="26200001-26205001"/>
          <s v="26205001-26210001"/>
          <s v="26210001-26215001"/>
          <s v="26215001-26220001"/>
          <s v="26220001-26225001"/>
          <s v="26225001-26230001"/>
          <s v="26230001-26235001"/>
          <s v="26235001-26240001"/>
          <s v="26240001-26245001"/>
          <s v="26245001-26250001"/>
          <s v="26250001-26255001"/>
          <s v="26255001-26260001"/>
          <s v="26260001-26265001"/>
          <s v="26265001-26270001"/>
          <s v="26270001-26275001"/>
          <s v="26275001-26280001"/>
          <s v="26280001-26285001"/>
          <s v="26285001-26290001"/>
          <s v="26290001-26295001"/>
          <s v="26295001-26300001"/>
          <s v="26300001-26305001"/>
          <s v="26305001-26310001"/>
          <s v="26310001-26315001"/>
          <s v="26315001-26320001"/>
          <s v="26320001-26325001"/>
          <s v="26325001-26330001"/>
          <s v="26330001-26335001"/>
          <s v="26335001-26340001"/>
          <s v="26340001-26345001"/>
          <s v="26345001-26350001"/>
          <s v="26350001-26355001"/>
          <s v="26355001-26360001"/>
          <s v="26360001-26365001"/>
          <s v="26365001-26370001"/>
          <s v="26370001-26375001"/>
          <s v="26375001-26380001"/>
          <s v="26380001-26385001"/>
          <s v="26385001-26390001"/>
          <s v="26390001-26395001"/>
          <s v="26395001-26400001"/>
          <s v="26400001-26405001"/>
          <s v="26405001-26410001"/>
          <s v="26410001-26415001"/>
          <s v="26415001-26420001"/>
          <s v="26420001-26425001"/>
          <s v="26425001-26430001"/>
          <s v="26430001-26435001"/>
          <s v="26435001-26440001"/>
          <s v="26440001-26445001"/>
          <s v="26445001-26450001"/>
          <s v="26450001-26455001"/>
          <s v="26455001-26460001"/>
          <s v="26460001-26465001"/>
          <s v="26465001-26470001"/>
          <s v="26470001-26475001"/>
          <s v="26475001-26480001"/>
          <s v="26480001-26485001"/>
          <s v="26485001-26490001"/>
          <s v="26490001-26495001"/>
          <s v="26495001-26500001"/>
          <s v="26500001-26505001"/>
          <s v="26505001-26510001"/>
          <s v="26510001-26515001"/>
          <s v="26515001-26520001"/>
          <s v="26520001-26525001"/>
          <s v="26525001-26530001"/>
          <s v="26530001-26535001"/>
          <s v="26535001-26540001"/>
          <s v="26540001-26545001"/>
          <s v="26545001-26550001"/>
          <s v="26550001-26555001"/>
          <s v="26555001-26560001"/>
          <s v="26560001-26565001"/>
          <s v="26565001-26570001"/>
          <s v="26570001-26575001"/>
          <s v="26575001-26580001"/>
          <s v="26580001-26585001"/>
          <s v="26585001-26590001"/>
          <s v="26590001-26595001"/>
          <s v="26595001-26600001"/>
          <s v="26600001-26605001"/>
          <s v="26605001-26610001"/>
          <s v="26610001-26615001"/>
          <s v="26615001-26620001"/>
          <s v="26620001-26625001"/>
          <s v="26625001-26630001"/>
          <s v="26630001-26635001"/>
          <s v="26635001-26640001"/>
          <s v="26640001-26645001"/>
          <s v="26645001-26650001"/>
          <s v="26650001-26655001"/>
          <s v="26655001-26660001"/>
          <s v="26660001-26665001"/>
          <s v="26665001-26670001"/>
          <s v="26670001-26675001"/>
          <s v="26675001-26680001"/>
          <s v="26680001-26685001"/>
          <s v="26685001-26690001"/>
          <s v="26690001-26695001"/>
          <s v="26695001-26700001"/>
          <s v="26700001-26705001"/>
          <s v="26705001-26710001"/>
          <s v="26710001-26715001"/>
          <s v="26715001-26720001"/>
          <s v="26720001-26725001"/>
          <s v="26725001-26730001"/>
          <s v="26730001-26735001"/>
          <s v="26735001-26740001"/>
          <s v="26740001-26745001"/>
          <s v="26745001-26750001"/>
          <s v="26750001-26755001"/>
          <s v="26755001-26760001"/>
          <s v="26760001-26765001"/>
          <s v="26765001-26770001"/>
          <s v="26770001-26775001"/>
          <s v="26775001-26780001"/>
          <s v="26780001-26785001"/>
          <s v="26785001-26790001"/>
          <s v="26790001-26795001"/>
          <s v="26795001-26800001"/>
          <s v="26800001-26805001"/>
          <s v="26805001-26810001"/>
          <s v="26810001-26815001"/>
          <s v="26815001-26820001"/>
          <s v="26820001-26825001"/>
          <s v="26825001-26830001"/>
          <s v="26830001-26835001"/>
          <s v="26835001-26840001"/>
          <s v="26840001-26845001"/>
          <s v="26845001-26850001"/>
          <s v="26850001-26855001"/>
          <s v="26855001-26860001"/>
          <s v="26860001-26865001"/>
          <s v="26865001-26870001"/>
          <s v="26870001-26875001"/>
          <s v="26875001-26880001"/>
          <s v="26880001-26885001"/>
          <s v="26885001-26890001"/>
          <s v="26890001-26895001"/>
          <s v="26895001-26900001"/>
          <s v="26900001-26905001"/>
          <s v="26905001-26910001"/>
          <s v="26910001-26915001"/>
          <s v="26915001-26920001"/>
          <s v="26920001-26925001"/>
          <s v="26925001-26930001"/>
          <s v="26930001-26935001"/>
          <s v="26935001-26940001"/>
          <s v="26940001-26945001"/>
          <s v="26945001-26950001"/>
          <s v="26950001-26955001"/>
          <s v="26955001-26960001"/>
          <s v="26960001-26965001"/>
          <s v="26965001-26970001"/>
          <s v="26970001-26975001"/>
          <s v="26975001-26980001"/>
          <s v="26980001-26985001"/>
          <s v="26985001-26990001"/>
          <s v="26990001-26995001"/>
          <s v="26995001-27000001"/>
          <s v="27000001-27005001"/>
          <s v="27005001-27010001"/>
          <s v="27010001-27015001"/>
          <s v="27015001-27020001"/>
          <s v="27020001-27025001"/>
          <s v="27025001-27030001"/>
          <s v="27030001-27035001"/>
          <s v="27035001-27040001"/>
          <s v="27040001-27045001"/>
          <s v="27045001-27050001"/>
          <s v="27050001-27055001"/>
          <s v="27055001-27060001"/>
          <s v="27060001-27065001"/>
          <s v="27065001-27070001"/>
          <s v="27070001-27075001"/>
          <s v="27075001-27080001"/>
          <s v="27080001-27085001"/>
          <s v="27085001-27090001"/>
          <s v="27090001-27095001"/>
          <s v="27095001-27100001"/>
          <s v="27100001-27105001"/>
          <s v="27105001-27110001"/>
          <s v="27110001-27115001"/>
          <s v="27115001-27120001"/>
          <s v="27120001-27125001"/>
          <s v="27125001-27130001"/>
          <s v="27130001-27135001"/>
          <s v="27135001-27140001"/>
          <s v="27140001-27145001"/>
          <s v="27145001-27150001"/>
          <s v="27150001-27155001"/>
          <s v="27155001-27160001"/>
          <s v="27160001-27165001"/>
          <s v="27165001-27170001"/>
          <s v="27170001-27175001"/>
          <s v="27175001-27180001"/>
          <s v="27180001-27185001"/>
          <s v="27185001-27190001"/>
          <s v="27190001-27195001"/>
          <s v="27195001-27200001"/>
          <s v="27200001-27205001"/>
          <s v="27205001-27210001"/>
          <s v="27210001-27215001"/>
          <s v="27215001-27220001"/>
          <s v="27220001-27225001"/>
          <s v="27225001-27230001"/>
          <s v="27230001-27235001"/>
          <s v="27235001-27240001"/>
          <s v="27240001-27245001"/>
          <s v="27245001-27250001"/>
          <s v="27250001-27255001"/>
          <s v="27255001-27260001"/>
          <s v="27260001-27265001"/>
          <s v="27265001-27270001"/>
          <s v="27270001-27275001"/>
          <s v="27275001-27280001"/>
          <s v="27280001-27285001"/>
          <s v="27285001-27290001"/>
          <s v="27290001-27295001"/>
          <s v="27295001-27300001"/>
          <s v="27300001-27305001"/>
          <s v="27305001-27310001"/>
          <s v="27310001-27315001"/>
          <s v="27315001-27320001"/>
          <s v="27320001-27325001"/>
          <s v="27325001-27330001"/>
          <s v="27330001-27335001"/>
          <s v="27335001-27340001"/>
          <s v="27340001-27345001"/>
          <s v="27345001-27350001"/>
          <s v="27350001-27355001"/>
          <s v="27355001-27360001"/>
          <s v="27360001-27365001"/>
          <s v="27365001-27370001"/>
          <s v="27370001-27375001"/>
          <s v="27375001-27380001"/>
          <s v="27380001-27385001"/>
          <s v="27385001-27390001"/>
          <s v="27390001-27395001"/>
          <s v="27395001-27400001"/>
          <s v="27400001-27405001"/>
          <s v="27405001-27410001"/>
          <s v="27410001-27415001"/>
          <s v="27415001-27420001"/>
          <s v="27420001-27425001"/>
          <s v="27425001-27430001"/>
          <s v="27430001-27435001"/>
          <s v="27435001-27440001"/>
          <s v="27440001-27445001"/>
          <s v="27445001-27450001"/>
          <s v="27450001-27455001"/>
          <s v="27455001-27460001"/>
          <s v="27460001-27465001"/>
          <s v="27465001-27470001"/>
          <s v="27470001-27475001"/>
          <s v="27475001-27480001"/>
          <s v="27480001-27485001"/>
          <s v="27485001-27490001"/>
          <s v="27490001-27495001"/>
          <s v="27495001-27500001"/>
          <s v="27500001-27505001"/>
          <s v="27505001-27510001"/>
          <s v="27510001-27515001"/>
          <s v="27515001-27520001"/>
          <s v="27520001-27525001"/>
          <s v="27525001-27530001"/>
          <s v="27530001-27535001"/>
          <s v="27535001-27540001"/>
          <s v="27540001-27545001"/>
          <s v="27545001-27550001"/>
          <s v="27550001-27555001"/>
          <s v="27555001-27560001"/>
          <s v="27560001-27565001"/>
          <s v="27565001-27570001"/>
          <s v="27570001-27575001"/>
          <s v="27575001-27580001"/>
          <s v="27580001-27585001"/>
          <s v="27585001-27590001"/>
          <s v="27590001-27595001"/>
          <s v="27595001-27600001"/>
          <s v="27600001-27605001"/>
          <s v="27605001-27610001"/>
          <s v="27610001-27615001"/>
          <s v="27615001-27620001"/>
          <s v="27620001-27625001"/>
          <s v="27625001-27630001"/>
          <s v="27630001-27635001"/>
          <s v="27635001-27640001"/>
          <s v="27640001-27645001"/>
          <s v="27645001-27650001"/>
          <s v="27650001-27655001"/>
          <s v="27655001-27660001"/>
          <s v="27660001-27665001"/>
          <s v="27665001-27670001"/>
          <s v="27670001-27675001"/>
          <s v="27675001-27680001"/>
          <s v="27680001-27685001"/>
          <s v="27685001-27690001"/>
          <s v="27690001-27695001"/>
          <s v="27695001-27700001"/>
          <s v="27700001-27705001"/>
          <s v="27705001-27710001"/>
          <s v="27710001-27715001"/>
          <s v="27715001-27720001"/>
          <s v="27720001-27725001"/>
          <s v="27725001-27730001"/>
          <s v="27730001-27735001"/>
          <s v="27735001-27740001"/>
          <s v="27740001-27745001"/>
          <s v="27745001-27750001"/>
          <s v="27750001-27755001"/>
          <s v="27755001-27760001"/>
          <s v="27760001-27765001"/>
          <s v="27765001-27770001"/>
          <s v="27770001-27775001"/>
          <s v="27775001-27780001"/>
          <s v="27780001-27785001"/>
          <s v="27785001-27790001"/>
          <s v="27790001-27795001"/>
          <s v="27795001-27800001"/>
          <s v="27800001-27805001"/>
          <s v="27805001-27810001"/>
          <s v="27810001-27815001"/>
          <s v="27815001-27820001"/>
          <s v="27820001-27825001"/>
          <s v="27825001-27830001"/>
          <s v="27830001-27835001"/>
          <s v="27835001-27840001"/>
          <s v="27840001-27845001"/>
          <s v="27845001-27850001"/>
          <s v="27850001-27855001"/>
          <s v="27855001-27860001"/>
          <s v="27860001-27865001"/>
          <s v="27865001-27870001"/>
          <s v="27870001-27875001"/>
          <s v="27875001-27880001"/>
          <s v="27880001-27885001"/>
          <s v="27885001-27890001"/>
          <s v="27890001-27895001"/>
          <s v="27895001-27900001"/>
          <s v="27900001-27905001"/>
          <s v="27905001-27910001"/>
          <s v="27910001-27915001"/>
          <s v="27915001-27920001"/>
          <s v="27920001-27925001"/>
          <s v="27925001-27930001"/>
          <s v="27930001-27935001"/>
          <s v="27935001-27940001"/>
          <s v="27940001-27945001"/>
          <s v="27945001-27950001"/>
          <s v="27950001-27955001"/>
          <s v="27955001-27960001"/>
          <s v="27960001-27965001"/>
          <s v="27965001-27970001"/>
          <s v="27970001-27975001"/>
          <s v="27975001-27980001"/>
          <s v="27980001-27985001"/>
          <s v="27985001-27990001"/>
          <s v="27990001-27995001"/>
          <s v="27995001-28000001"/>
          <s v="28000001-28005001"/>
          <s v="28005001-28010001"/>
          <s v="28010001-28015001"/>
          <s v="28015001-28020001"/>
          <s v="28020001-28025001"/>
          <s v="28025001-28030001"/>
          <s v="28030001-28035001"/>
          <s v="28035001-28040001"/>
          <s v="28040001-28045001"/>
          <s v="28045001-28050001"/>
          <s v="28050001-28055001"/>
          <s v="28055001-28060001"/>
          <s v="28060001-28065001"/>
          <s v="28065001-28070001"/>
          <s v="28070001-28075001"/>
          <s v="28075001-28080001"/>
          <s v="28080001-28085001"/>
          <s v="28085001-28090001"/>
          <s v="28090001-28095001"/>
          <s v="28095001-28100001"/>
          <s v="28100001-28105001"/>
          <s v="28105001-28110001"/>
          <s v="28110001-28115001"/>
          <s v="28115001-28120001"/>
          <s v="28120001-28125001"/>
          <s v="28125001-28130001"/>
          <s v="28130001-28135001"/>
          <s v="28135001-28140001"/>
          <s v="28140001-28145001"/>
          <s v="28145001-28150001"/>
          <s v="28150001-28155001"/>
          <s v="28155001-28160001"/>
          <s v="28160001-28165001"/>
          <s v="28165001-28170001"/>
          <s v="28170001-28175001"/>
          <s v="28175001-28180001"/>
          <s v="28180001-28185001"/>
          <s v="28185001-28190001"/>
          <s v="28190001-28195001"/>
          <s v="28195001-28200001"/>
          <s v="28200001-28205001"/>
          <s v="28205001-28210001"/>
          <s v="28210001-28215001"/>
          <s v="28215001-28220001"/>
          <s v="28220001-28225001"/>
          <s v="28225001-28230001"/>
          <s v="28230001-28235001"/>
          <s v="28235001-28240001"/>
          <s v="28240001-28245001"/>
          <s v="28245001-28250001"/>
          <s v="28250001-28255001"/>
          <s v="28255001-28260001"/>
          <s v="28260001-28265001"/>
          <s v="28265001-28270001"/>
          <s v="28270001-28275001"/>
          <s v="28275001-28280001"/>
          <s v="28280001-28285001"/>
          <s v="28285001-28290001"/>
          <s v="28290001-28295001"/>
          <s v="28295001-28300001"/>
          <s v="28300001-28305001"/>
          <s v="28305001-28310001"/>
          <s v="28310001-28315001"/>
          <s v="28315001-28320001"/>
          <s v="28320001-28325001"/>
          <s v="28325001-28330001"/>
          <s v="28330001-28335001"/>
          <s v="28335001-28340001"/>
          <s v="28340001-28345001"/>
          <s v="28345001-28350001"/>
          <s v="28350001-28355001"/>
          <s v="28355001-28360001"/>
          <s v="28360001-28365001"/>
          <s v="28365001-28370001"/>
          <s v="28370001-28375001"/>
          <s v="28375001-28380001"/>
          <s v="28380001-28385001"/>
          <s v="28385001-28390001"/>
          <s v="28390001-28395001"/>
          <s v="28395001-28400001"/>
          <s v="28400001-28405001"/>
          <s v="28405001-28410001"/>
          <s v="28410001-28415001"/>
          <s v="28415001-28420001"/>
          <s v="28420001-28425001"/>
          <s v="28425001-28430001"/>
          <s v="28430001-28435001"/>
          <s v="28435001-28440001"/>
          <s v="28440001-28445001"/>
          <s v="28445001-28450001"/>
          <s v="28450001-28455001"/>
          <s v="28455001-28460001"/>
          <s v="28460001-28465001"/>
          <s v="28465001-28470001"/>
          <s v="28470001-28475001"/>
          <s v="28475001-28480001"/>
          <s v="28480001-28485001"/>
          <s v="28485001-28490001"/>
          <s v="28490001-28495001"/>
          <s v="28495001-28500001"/>
          <s v="28500001-28505001"/>
          <s v="28505001-28510001"/>
          <s v="28510001-28515001"/>
          <s v="28515001-28520001"/>
          <s v="28520001-28525001"/>
          <s v="28525001-28530001"/>
          <s v="28530001-28535001"/>
          <s v="28535001-28540001"/>
          <s v="28540001-28545001"/>
          <s v="28545001-28550001"/>
          <s v="28550001-28555001"/>
          <s v="28555001-28560001"/>
          <s v="28560001-28565001"/>
          <s v="28565001-28570001"/>
          <s v="28570001-28575001"/>
          <s v="28575001-28580001"/>
          <s v="28580001-28585001"/>
          <s v="28585001-28590001"/>
          <s v="28590001-28595001"/>
          <s v="28595001-28600001"/>
          <s v="28600001-28605001"/>
          <s v="28605001-28610001"/>
          <s v="28610001-28615001"/>
          <s v="28615001-28620001"/>
          <s v="28620001-28625001"/>
          <s v="28625001-28630001"/>
          <s v="28630001-28635001"/>
          <s v="28635001-28640001"/>
          <s v="28640001-28645001"/>
          <s v="28645001-28650001"/>
          <s v="28650001-28655001"/>
          <s v="28655001-28660001"/>
          <s v="28660001-28665001"/>
          <s v="28665001-28670001"/>
          <s v="28670001-28675001"/>
          <s v="28675001-28680001"/>
          <s v="28680001-28685001"/>
          <s v="28685001-28690001"/>
          <s v="28690001-28695001"/>
          <s v="28695001-28700001"/>
          <s v="28700001-28705001"/>
          <s v="28705001-28710001"/>
          <s v="28710001-28715001"/>
          <s v="28715001-28720001"/>
          <s v="28720001-28725001"/>
          <s v="28725001-28730001"/>
          <s v="28730001-28735001"/>
          <s v="28735001-28740001"/>
          <s v="28740001-28745001"/>
          <s v="28745001-28750001"/>
          <s v="28750001-28755001"/>
          <s v="28755001-28760001"/>
          <s v="28760001-28765001"/>
          <s v="28765001-28770001"/>
          <s v="28770001-28775001"/>
          <s v="28775001-28780001"/>
          <s v="28780001-28785001"/>
          <s v="28785001-28790001"/>
          <s v="28790001-28795001"/>
          <s v="28795001-28800001"/>
          <s v="28800001-28805001"/>
          <s v="28805001-28810001"/>
          <s v="28810001-28815001"/>
          <s v="28815001-28820001"/>
          <s v="28820001-28825001"/>
          <s v="28825001-28830001"/>
          <s v="28830001-28835001"/>
          <s v="28835001-28840001"/>
          <s v="28840001-28845001"/>
          <s v="28845001-28850001"/>
          <s v="28850001-28855001"/>
          <s v="28855001-28860001"/>
          <s v="28860001-28865001"/>
          <s v="28865001-28870001"/>
          <s v="28870001-28875001"/>
          <s v="28875001-28880001"/>
          <s v="28880001-28885001"/>
          <s v="28885001-28890001"/>
          <s v="28890001-28895001"/>
          <s v="28895001-28900001"/>
          <s v="28900001-28905001"/>
          <s v="28905001-28910001"/>
          <s v="28910001-28915001"/>
          <s v="28915001-28920001"/>
          <s v="28920001-28925001"/>
          <s v="28925001-28930001"/>
          <s v="28930001-28935001"/>
          <s v="28935001-28940001"/>
          <s v="28940001-28945001"/>
          <s v="28945001-28950001"/>
          <s v="28950001-28955001"/>
          <s v="28955001-28960001"/>
          <s v="28960001-28965001"/>
          <s v="28965001-28970001"/>
          <s v="28970001-28975001"/>
          <s v="28975001-28980001"/>
          <s v="28980001-28985001"/>
          <s v="28985001-28990001"/>
          <s v="28990001-28995001"/>
          <s v="28995001-29000001"/>
          <s v="29000001-29005001"/>
          <s v="29005001-29010001"/>
          <s v="29010001-29015001"/>
          <s v="29015001-29020001"/>
          <s v="29020001-29025001"/>
          <s v="29025001-29030001"/>
          <s v="29030001-29035001"/>
          <s v="29035001-29040001"/>
          <s v="29040001-29045001"/>
          <s v="29045001-29050001"/>
          <s v="29050001-29055001"/>
          <s v="29055001-29060001"/>
          <s v="29060001-29065001"/>
          <s v="29065001-29070001"/>
          <s v="29070001-29075001"/>
          <s v="29075001-29080001"/>
          <s v="29080001-29085001"/>
          <s v="29085001-29090001"/>
          <s v="29090001-29095001"/>
          <s v="29095001-29100001"/>
          <s v="29100001-29105001"/>
          <s v="29105001-29110001"/>
          <s v="29110001-29115001"/>
          <s v="29115001-29120001"/>
          <s v="29120001-29125001"/>
          <s v="29125001-29130001"/>
          <s v="29130001-29135001"/>
          <s v="29135001-29140001"/>
          <s v="29140001-29145001"/>
          <s v="29145001-29150001"/>
          <s v="29150001-29155001"/>
          <s v="29155001-29160001"/>
          <s v="29160001-29165001"/>
          <s v="29165001-29170001"/>
          <s v="29170001-29175001"/>
          <s v="29175001-29180001"/>
          <s v="29180001-29185001"/>
          <s v="29185001-29190001"/>
          <s v="29190001-29195001"/>
          <s v="29195001-29200001"/>
          <s v="29200001-29205001"/>
          <s v="29205001-29210001"/>
          <s v="29210001-29215001"/>
          <s v="29215001-29220001"/>
          <s v="29220001-29225001"/>
          <s v="29225001-29230001"/>
          <s v="29230001-29235001"/>
          <s v="29235001-29240001"/>
          <s v="29240001-29245001"/>
          <s v="29245001-29250001"/>
          <s v="29250001-29255001"/>
          <s v="29255001-29260001"/>
          <s v="29260001-29265001"/>
          <s v="29265001-29270001"/>
          <s v="29270001-29275001"/>
          <s v="29275001-29280001"/>
          <s v="29280001-29285001"/>
          <s v="29285001-29290001"/>
          <s v="29290001-29295001"/>
          <s v="29295001-29300001"/>
          <s v="29300001-29305001"/>
          <s v="29305001-29310001"/>
          <s v="29310001-29315001"/>
          <s v="29315001-29320001"/>
          <s v="29320001-29325001"/>
          <s v="29325001-29330001"/>
          <s v="29330001-29335001"/>
          <s v="29335001-29340001"/>
          <s v="29340001-29345001"/>
          <s v="29345001-29350001"/>
          <s v="29350001-29355001"/>
          <s v="29355001-29360001"/>
          <s v="29360001-29365001"/>
          <s v="29365001-29370001"/>
          <s v="29370001-29375001"/>
          <s v="29375001-29380001"/>
          <s v="29380001-29385001"/>
          <s v="29385001-29390001"/>
          <s v="29390001-29395001"/>
          <s v="29395001-29400001"/>
          <s v="29400001-29405001"/>
          <s v="29405001-29410001"/>
          <s v="29410001-29415001"/>
          <s v="29415001-29420001"/>
          <s v="29420001-29425001"/>
          <s v="29425001-29430001"/>
          <s v="29430001-29435001"/>
          <s v="29435001-29440001"/>
          <s v="29440001-29445001"/>
          <s v="29445001-29450001"/>
          <s v="29450001-29455001"/>
          <s v="29455001-29460001"/>
          <s v="29460001-29465001"/>
          <s v="29465001-29470001"/>
          <s v="29470001-29475001"/>
          <s v="29475001-29480001"/>
          <s v="29480001-29485001"/>
          <s v="29485001-29490001"/>
          <s v="29490001-29495001"/>
          <s v="29495001-29500001"/>
          <s v="29500001-29505001"/>
          <s v="29505001-29510001"/>
          <s v="29510001-29515001"/>
          <s v="29515001-29520001"/>
          <s v="29520001-29525001"/>
          <s v="29525001-29530001"/>
          <s v="29530001-29535001"/>
          <s v="29535001-29540001"/>
          <s v="29540001-29545001"/>
          <s v="29545001-29550001"/>
          <s v="29550001-29555001"/>
          <s v="29555001-29560001"/>
          <s v="29560001-29565001"/>
          <s v="29565001-29570001"/>
          <s v="29570001-29575001"/>
          <s v="29575001-29580001"/>
          <s v="29580001-29585001"/>
          <s v="29585001-29590001"/>
          <s v="29590001-29595001"/>
          <s v="29595001-29600001"/>
          <s v="29600001-29605001"/>
          <s v="29605001-29610001"/>
          <s v="29610001-29615001"/>
          <s v="29615001-29620001"/>
          <s v="29620001-29625001"/>
          <s v="29625001-29630001"/>
          <s v="29630001-29635001"/>
          <s v="29635001-29640001"/>
          <s v="29640001-29645001"/>
          <s v="29645001-29650001"/>
          <s v="29650001-29655001"/>
          <s v="29655001-29660001"/>
          <s v="29660001-29665001"/>
          <s v="29665001-29670001"/>
          <s v="29670001-29675001"/>
          <s v="29675001-29680001"/>
          <s v="29680001-29685001"/>
          <s v="29685001-29690001"/>
          <s v="29690001-29695001"/>
          <s v="29695001-29700001"/>
          <s v="29700001-29705001"/>
          <s v="29705001-29710001"/>
          <s v="29710001-29715001"/>
          <s v="29715001-29720001"/>
          <s v="29720001-29725001"/>
          <s v="29725001-29730001"/>
          <s v="29730001-29735001"/>
          <s v="29735001-29740001"/>
          <s v="29740001-29745001"/>
          <s v="29745001-29750001"/>
          <s v="29750001-29755001"/>
          <s v="29755001-29760001"/>
          <s v="29760001-29765001"/>
          <s v="29765001-29770001"/>
          <s v="29770001-29775001"/>
          <s v="29775001-29780001"/>
          <s v="29780001-29785001"/>
          <s v="29785001-29790001"/>
          <s v="29790001-29795001"/>
          <s v="29795001-29800001"/>
          <s v="29800001-29805001"/>
          <s v="29805001-29810001"/>
          <s v="29810001-29815001"/>
          <s v="29815001-29820001"/>
          <s v="29820001-29825001"/>
          <s v="29825001-29830001"/>
          <s v="29830001-29835001"/>
          <s v="29835001-29840001"/>
          <s v="29840001-29845001"/>
          <s v="29845001-29850001"/>
          <s v="29850001-29855001"/>
          <s v="29855001-29860001"/>
          <s v="29860001-29865001"/>
          <s v="29865001-29870001"/>
          <s v="29870001-29875001"/>
          <s v="29875001-29880001"/>
          <s v="29880001-29885001"/>
          <s v="29885001-29890001"/>
          <s v="29890001-29895001"/>
          <s v="29895001-29900001"/>
          <s v="29900001-29905001"/>
          <s v="29905001-29910001"/>
          <s v="29910001-29915001"/>
          <s v="29915001-29920001"/>
          <s v="29920001-29925001"/>
          <s v="29925001-29930001"/>
          <s v="29930001-29935001"/>
          <s v="29935001-29940001"/>
          <s v="29940001-29945001"/>
          <s v="29945001-29950001"/>
          <s v="29950001-29955001"/>
          <s v="29955001-29960001"/>
          <s v="29960001-29965001"/>
          <s v="29965001-29970001"/>
          <s v="29970001-29975001"/>
          <s v="29975001-29980001"/>
          <s v="29980001-29985001"/>
          <s v="29985001-29990001"/>
          <s v="29990001-29995001"/>
          <s v="29995001-30000001"/>
          <s v="30000001-30005001"/>
          <s v="30005001-30010001"/>
          <s v="30010001-30015001"/>
          <s v="30015001-30020001"/>
          <s v="30020001-30025001"/>
          <s v="30025001-30030001"/>
          <s v="30030001-30035001"/>
          <s v="30035001-30040001"/>
          <s v="30040001-30045001"/>
          <s v="30045001-30050001"/>
          <s v="30050001-30055001"/>
          <s v="30055001-30060001"/>
          <s v="30060001-30065001"/>
          <s v="30065001-30070001"/>
          <s v="30070001-30075001"/>
          <s v="30075001-30080001"/>
          <s v="30080001-30085001"/>
          <s v="30085001-30090001"/>
          <s v="30090001-30095001"/>
          <s v="30095001-30100001"/>
          <s v="30100001-30105001"/>
          <s v="30105001-30110001"/>
          <s v="30110001-30115001"/>
          <s v="30115001-30120001"/>
          <s v="30120001-30125001"/>
          <s v="30125001-30130001"/>
          <s v="30130001-30135001"/>
          <s v="30135001-30140001"/>
          <s v="30140001-30145001"/>
          <s v="30145001-30150001"/>
          <s v="30150001-30155001"/>
          <s v="30155001-30160001"/>
          <s v="30160001-30165001"/>
          <s v="30165001-30170001"/>
          <s v="30170001-30175001"/>
          <s v="30175001-30180001"/>
          <s v="30180001-30185001"/>
          <s v="30185001-30190001"/>
          <s v="30190001-30195001"/>
          <s v="30195001-30200001"/>
          <s v="30200001-30205001"/>
          <s v="30205001-30210001"/>
          <s v="30210001-30215001"/>
          <s v="30215001-30220001"/>
          <s v="30220001-30225001"/>
          <s v="30225001-30230001"/>
          <s v="30230001-30235001"/>
          <s v="30235001-30240001"/>
          <s v="30240001-30245001"/>
          <s v="30245001-30250001"/>
          <s v="30250001-30255001"/>
          <s v="30255001-30260001"/>
          <s v="30260001-30265001"/>
          <s v="30265001-30270001"/>
          <s v="30270001-30275001"/>
          <s v="30275001-30280001"/>
          <s v="30280001-30285001"/>
          <s v="30285001-30290001"/>
          <s v="30290001-30295001"/>
          <s v="30295001-30300001"/>
          <s v="30300001-30305001"/>
          <s v="30305001-30310001"/>
          <s v="30310001-30315001"/>
          <s v="30315001-30320001"/>
          <s v="30320001-30325001"/>
          <s v="30325001-30330001"/>
          <s v="30330001-30335001"/>
          <s v="30335001-30340001"/>
          <s v="30340001-30345001"/>
          <s v="30345001-30350001"/>
          <s v="30350001-30355001"/>
          <s v="30355001-30360001"/>
          <s v="30360001-30365001"/>
          <s v="30365001-30370001"/>
          <s v="30370001-30375001"/>
          <s v="30375001-30380001"/>
          <s v="30380001-30385001"/>
          <s v="30385001-30390001"/>
          <s v="30390001-30395001"/>
          <s v="30395001-30400001"/>
          <s v="30400001-30405001"/>
          <s v="30405001-30410001"/>
          <s v="30410001-30415001"/>
          <s v="30415001-30420001"/>
          <s v="30420001-30425001"/>
          <s v="30425001-30430001"/>
          <s v="30430001-30435001"/>
          <s v="30435001-30440001"/>
          <s v="30440001-30445001"/>
          <s v="30445001-30450001"/>
          <s v="30450001-30455001"/>
          <s v="30455001-30460001"/>
          <s v="30460001-30465001"/>
          <s v="30465001-30470001"/>
          <s v="30470001-30475001"/>
          <s v="30475001-30480001"/>
          <s v="30480001-30485001"/>
          <s v="30485001-30490001"/>
          <s v="30490001-30495001"/>
          <s v="30495001-30500001"/>
          <s v="30500001-30505001"/>
          <s v="30505001-30510001"/>
          <s v="30510001-30515001"/>
          <s v="30515001-30520001"/>
          <s v="30520001-30525001"/>
          <s v="30525001-30530001"/>
          <s v="30530001-30535001"/>
          <s v="30535001-30540001"/>
          <s v="30540001-30545001"/>
          <s v="30545001-30550001"/>
          <s v="30550001-30555001"/>
          <s v="30555001-30560001"/>
          <s v="30560001-30565001"/>
          <s v="30565001-30570001"/>
          <s v="30570001-30575001"/>
          <s v="30575001-30580001"/>
          <s v="30580001-30585001"/>
          <s v="30585001-30590001"/>
          <s v="30590001-30595001"/>
          <s v="30595001-30600001"/>
          <s v="30600001-30605001"/>
          <s v="30605001-30610001"/>
          <s v="30610001-30615001"/>
          <s v="30615001-30620001"/>
          <s v="30620001-30625001"/>
          <s v="30625001-30630001"/>
          <s v="30630001-30635001"/>
          <s v="30635001-30640001"/>
          <s v="30640001-30645001"/>
          <s v="30645001-30650001"/>
          <s v="30650001-30655001"/>
          <s v="30655001-30660001"/>
          <s v="30660001-30665001"/>
          <s v="30665001-30670001"/>
          <s v="30670001-30675001"/>
          <s v="30675001-30680001"/>
          <s v="30680001-30685001"/>
          <s v="30685001-30690001"/>
          <s v="30690001-30695001"/>
          <s v="30695001-30700001"/>
          <s v="30700001-30705001"/>
          <s v="30705001-30710001"/>
          <s v="30710001-30715001"/>
          <s v="30715001-30720001"/>
          <s v="30720001-30725001"/>
          <s v="30725001-30730001"/>
          <s v="30730001-30735001"/>
          <s v="30735001-30740001"/>
          <s v="30740001-30745001"/>
          <s v="30745001-30750001"/>
          <s v="30750001-30755001"/>
          <s v="30755001-30760001"/>
          <s v="30760001-30765001"/>
          <s v="30765001-30770001"/>
          <s v="30770001-30775001"/>
          <s v="30775001-30780001"/>
          <s v="30780001-30785001"/>
          <s v="30785001-30790001"/>
          <s v="30790001-30795001"/>
          <s v="30795001-30800001"/>
          <s v="30800001-30805001"/>
          <s v="30805001-30810001"/>
          <s v="30810001-30815001"/>
          <s v="30815001-30820001"/>
          <s v="30820001-30825001"/>
          <s v="30825001-30830001"/>
          <s v="30830001-30835001"/>
          <s v="30835001-30840001"/>
          <s v="30840001-30845001"/>
          <s v="30845001-30850001"/>
          <s v="30850001-30855001"/>
          <s v="30855001-30860001"/>
          <s v="30860001-30865001"/>
          <s v="30865001-30870001"/>
          <s v="30870001-30875001"/>
          <s v="30875001-30880001"/>
          <s v="30880001-30885001"/>
          <s v="30885001-30890001"/>
          <s v="30890001-30895001"/>
          <s v="30895001-30900001"/>
          <s v="30900001-30905001"/>
          <s v="30905001-30910001"/>
          <s v="30910001-30915001"/>
          <s v="30915001-30920001"/>
          <s v="30920001-30925001"/>
          <s v="30925001-30930001"/>
          <s v="30930001-30935001"/>
          <s v="30935001-30940001"/>
          <s v="30940001-30945001"/>
          <s v="30945001-30950001"/>
          <s v="30950001-30955001"/>
          <s v="30955001-30960001"/>
          <s v="30960001-30965001"/>
          <s v="30965001-30970001"/>
          <s v="30970001-30975001"/>
          <s v="30975001-30980001"/>
          <s v="30980001-30985001"/>
          <s v="30985001-30990001"/>
          <s v="30990001-30995001"/>
          <s v="30995001-31000001"/>
          <s v="31000001-31005001"/>
          <s v="31005001-31010001"/>
          <s v="31010001-31015001"/>
          <s v="31015001-31020001"/>
          <s v="31020001-31025001"/>
          <s v="31025001-31030001"/>
          <s v="31030001-31035001"/>
          <s v="31035001-31040001"/>
          <s v="31040001-31045001"/>
          <s v="31045001-31050001"/>
          <s v="31050001-31055001"/>
          <s v="31055001-31060001"/>
          <s v="31060001-31065001"/>
          <s v="31065001-31070001"/>
          <s v="31070001-31075001"/>
          <s v="31075001-31080001"/>
          <s v="31080001-31085001"/>
          <s v="31085001-31090001"/>
          <s v="31090001-31095001"/>
          <s v="31095001-31100001"/>
          <s v="31100001-31105001"/>
          <s v="31105001-31110001"/>
          <s v="31110001-31115001"/>
          <s v="31115001-31120001"/>
          <s v="31120001-31125001"/>
          <s v="31125001-31130001"/>
          <s v="31130001-31135001"/>
          <s v="31135001-31140001"/>
          <s v="31140001-31145001"/>
          <s v="31145001-31150001"/>
          <s v="31150001-31155001"/>
          <s v="31155001-31160001"/>
          <s v="31160001-31165001"/>
          <s v="31165001-31170001"/>
          <s v="31170001-31175001"/>
          <s v="31175001-31180001"/>
          <s v="31180001-31185001"/>
          <s v="31185001-31190001"/>
          <s v="31190001-31195001"/>
          <s v="31195001-31200001"/>
          <s v="31200001-31205001"/>
          <s v="31205001-31210001"/>
          <s v="31210001-31215001"/>
          <s v="31215001-31220001"/>
          <s v="31220001-31225001"/>
          <s v="31225001-31230001"/>
          <s v="31230001-31235001"/>
          <s v="31235001-31240001"/>
          <s v="31240001-31245001"/>
          <s v="31245001-31250001"/>
          <s v="31250001-31255001"/>
          <s v="31255001-31260001"/>
          <s v="31260001-31265001"/>
          <s v="31265001-31270001"/>
          <s v="31270001-31275001"/>
          <s v="31275001-31280001"/>
          <s v="31280001-31285001"/>
          <s v="31285001-31290001"/>
          <s v="31290001-31295001"/>
          <s v="31295001-31300001"/>
          <s v="31300001-31305001"/>
          <s v="31305001-31310001"/>
          <s v="31310001-31315001"/>
          <s v="31315001-31320001"/>
          <s v="31320001-31325001"/>
          <s v="31325001-31330001"/>
          <s v="31330001-31335001"/>
          <s v="31335001-31340001"/>
          <s v="31340001-31345001"/>
          <s v="31345001-31350001"/>
          <s v="31350001-31355001"/>
          <s v="31355001-31360001"/>
          <s v="31360001-31365001"/>
          <s v="31365001-31370001"/>
          <s v="31370001-31375001"/>
          <s v="31375001-31380001"/>
          <s v="31380001-31385001"/>
          <s v="31385001-31390001"/>
          <s v="31390001-31395001"/>
          <s v="31395001-31400001"/>
          <s v="31400001-31405001"/>
          <s v="31405001-31410001"/>
          <s v="31410001-31415001"/>
          <s v="31415001-31420001"/>
          <s v="31420001-31425001"/>
          <s v="31425001-31430001"/>
          <s v="31430001-31435001"/>
          <s v="31435001-31440001"/>
          <s v="31440001-31445001"/>
          <s v="31445001-31450001"/>
          <s v="31450001-31455001"/>
          <s v="31455001-31460001"/>
          <s v="31460001-31465001"/>
          <s v="31465001-31470001"/>
          <s v="31470001-31475001"/>
          <s v="31475001-31480001"/>
          <s v="31480001-31485001"/>
          <s v="31485001-31490001"/>
          <s v="31490001-31495001"/>
          <s v="31495001-31500001"/>
          <s v="31500001-31505001"/>
          <s v="31505001-31510001"/>
          <s v="31510001-31515001"/>
          <s v="31515001-31520001"/>
          <s v="31520001-31525001"/>
          <s v="31525001-31530001"/>
          <s v="31530001-31535001"/>
          <s v="31535001-31540001"/>
          <s v="31540001-31545001"/>
          <s v="31545001-31550001"/>
          <s v="31550001-31555001"/>
          <s v="31555001-31560001"/>
          <s v="31560001-31565001"/>
          <s v="31565001-31570001"/>
          <s v="31570001-31575001"/>
          <s v="31575001-31580001"/>
          <s v="31580001-31585001"/>
          <s v="31585001-31590001"/>
          <s v="31590001-31595001"/>
          <s v="31595001-31600001"/>
          <s v="31600001-31605001"/>
          <s v="31605001-31610001"/>
          <s v="31610001-31615001"/>
          <s v="31615001-31620001"/>
          <s v="31620001-31625001"/>
          <s v="31625001-31630001"/>
          <s v="31630001-31635001"/>
          <s v="31635001-31640001"/>
          <s v="31640001-31645001"/>
          <s v="31645001-31650001"/>
          <s v="31650001-31655001"/>
          <s v="31655001-31660001"/>
          <s v="31660001-31665001"/>
          <s v="31665001-31670001"/>
          <s v="31670001-31675001"/>
          <s v="31675001-31680001"/>
          <s v="31680001-31685001"/>
          <s v="31685001-31690001"/>
          <s v="31690001-31695001"/>
          <s v="31695001-31700001"/>
          <s v="31700001-31705001"/>
          <s v="31705001-31710001"/>
          <s v="31710001-31715001"/>
          <s v="31715001-31720001"/>
          <s v="31720001-31725001"/>
          <s v="31725001-31730001"/>
          <s v="31730001-31735001"/>
          <s v="31735001-31740001"/>
          <s v="31740001-31745001"/>
          <s v="31745001-31750001"/>
          <s v="31750001-31755001"/>
          <s v="31755001-31760001"/>
          <s v="31760001-31765001"/>
          <s v="31765001-31770001"/>
          <s v="31770001-31775001"/>
          <s v="31775001-31780001"/>
          <s v="31780001-31785001"/>
          <s v="31785001-31790001"/>
          <s v="31790001-31795001"/>
          <s v="31795001-31800001"/>
          <s v="31800001-31805001"/>
          <s v="31805001-31810001"/>
          <s v="31810001-31815001"/>
          <s v="31815001-31820001"/>
          <s v="31820001-31825001"/>
          <s v="31825001-31830001"/>
          <s v="31830001-31835001"/>
          <s v="31835001-31840001"/>
          <s v="31840001-31845001"/>
          <s v="31845001-31850001"/>
          <s v="31850001-31855001"/>
          <s v="31855001-31860001"/>
          <s v="31860001-31865001"/>
          <s v="31865001-31870001"/>
          <s v="31870001-31875001"/>
          <s v="31875001-31880001"/>
          <s v="31880001-31885001"/>
          <s v="31885001-31890001"/>
          <s v="31890001-31895001"/>
          <s v="31895001-31900001"/>
          <s v="31900001-31905001"/>
          <s v="31905001-31910001"/>
          <s v="31910001-31915001"/>
          <s v="31915001-31920001"/>
          <s v="31920001-31925001"/>
          <s v="31925001-31930001"/>
          <s v="31930001-31935001"/>
          <s v="31935001-31940001"/>
          <s v="31940001-31945001"/>
          <s v="31945001-31950001"/>
          <s v="31950001-31955001"/>
          <s v="31955001-31960001"/>
          <s v="31960001-31965001"/>
          <s v="31965001-31970001"/>
          <s v="31970001-31975001"/>
          <s v="31975001-31980001"/>
          <s v="31980001-31985001"/>
          <s v="31985001-31990001"/>
          <s v="31990001-31995001"/>
          <s v="31995001-32000001"/>
          <s v="32000001-32005001"/>
          <s v="32005001-32010001"/>
          <s v="32010001-32015001"/>
          <s v="32015001-32020001"/>
          <s v="32020001-32025001"/>
          <s v="32025001-32030001"/>
          <s v="32030001-32035001"/>
          <s v="32035001-32040001"/>
          <s v="32040001-32045001"/>
          <s v="32045001-32050001"/>
          <s v="32050001-32055001"/>
          <s v="32055001-32060001"/>
          <s v="32060001-32065001"/>
          <s v="32065001-32070001"/>
          <s v="32070001-32075001"/>
          <s v="32075001-32080001"/>
          <s v="32080001-32085001"/>
          <s v="32085001-32090001"/>
          <s v="32090001-32095001"/>
          <s v="32095001-32100001"/>
          <s v="32100001-32105001"/>
          <s v="32105001-32110001"/>
          <s v="32110001-32115001"/>
          <s v="32115001-32120001"/>
          <s v="32120001-32125001"/>
          <s v="32125001-32130001"/>
          <s v="32130001-32135001"/>
          <s v="32135001-32140001"/>
          <s v="32140001-32145001"/>
          <s v="32145001-32150001"/>
          <s v="32150001-32155001"/>
          <s v="32155001-32160001"/>
          <s v="32160001-32165001"/>
          <s v="32165001-32170001"/>
          <s v="32170001-32175001"/>
          <s v="32175001-32180001"/>
          <s v="32180001-32185001"/>
          <s v="32185001-32190001"/>
          <s v="32190001-32195001"/>
          <s v="32195001-32200001"/>
          <s v="32200001-32205001"/>
          <s v="32205001-32210001"/>
          <s v="32210001-32215001"/>
          <s v="32215001-32220001"/>
          <s v="32220001-32225001"/>
          <s v="32225001-32230001"/>
          <s v="32230001-32235001"/>
          <s v="32235001-32240001"/>
          <s v="32240001-32245001"/>
          <s v="32245001-32250001"/>
          <s v="32250001-32255001"/>
          <s v="32255001-32260001"/>
          <s v="32260001-32265001"/>
          <s v="32265001-32270001"/>
          <s v="32270001-32275001"/>
          <s v="32275001-32280001"/>
          <s v="32280001-32285001"/>
          <s v="32285001-32290001"/>
          <s v="32290001-32295001"/>
          <s v="32295001-32300001"/>
          <s v="32300001-32305001"/>
          <s v="32305001-32310001"/>
          <s v="32310001-32315001"/>
          <s v="32315001-32320001"/>
          <s v="32320001-32325001"/>
          <s v="32325001-32330001"/>
          <s v="32330001-32335001"/>
          <s v="32335001-32340001"/>
          <s v="32340001-32345001"/>
          <s v="32345001-32350001"/>
          <s v="32350001-32355001"/>
          <s v="32355001-32360001"/>
          <s v="32360001-32365001"/>
          <s v="32365001-32370001"/>
          <s v="32370001-32375001"/>
          <s v="32375001-32380001"/>
          <s v="32380001-32385001"/>
          <s v="32385001-32390001"/>
          <s v="32390001-32395001"/>
          <s v="32395001-32400001"/>
          <s v="32400001-32405001"/>
          <s v="32405001-32410001"/>
          <s v="32410001-32415001"/>
          <s v="32415001-32420001"/>
          <s v="32420001-32425001"/>
          <s v="32425001-32430001"/>
          <s v="32430001-32435001"/>
          <s v="32435001-32440001"/>
          <s v="32440001-32445001"/>
          <s v="32445001-32450001"/>
          <s v="32450001-32455001"/>
          <s v="32455001-32460001"/>
          <s v="32460001-32465001"/>
          <s v="32465001-32470001"/>
          <s v="32470001-32475001"/>
          <s v="32475001-32480001"/>
          <s v="32480001-32485001"/>
          <s v="32485001-32490001"/>
          <s v="32490001-32495001"/>
          <s v="32495001-32500001"/>
          <s v="32500001-32505001"/>
          <s v="32505001-32510001"/>
          <s v="32510001-32515001"/>
          <s v="32515001-32520001"/>
          <s v="32520001-32525001"/>
          <s v="32525001-32530001"/>
          <s v="32530001-32535001"/>
          <s v="32535001-32540001"/>
          <s v="32540001-32545001"/>
          <s v="32545001-32550001"/>
          <s v="32550001-32555001"/>
          <s v="32555001-32560001"/>
          <s v="32560001-32565001"/>
          <s v="32565001-32570001"/>
          <s v="32570001-32575001"/>
          <s v="32575001-32580001"/>
          <s v="32580001-32585001"/>
          <s v="32585001-32590001"/>
          <s v="32590001-32595001"/>
          <s v="32595001-32600001"/>
          <s v="32600001-32605001"/>
          <s v="32605001-32610001"/>
          <s v="32610001-32615001"/>
          <s v="32615001-32620001"/>
          <s v="32620001-32625001"/>
          <s v="32625001-32630001"/>
          <s v="32630001-32635001"/>
          <s v="32635001-32640001"/>
          <s v="32640001-32645001"/>
          <s v="32645001-32650001"/>
          <s v="32650001-32655001"/>
          <s v="32655001-32660001"/>
          <s v="32660001-32665001"/>
          <s v="32665001-32670001"/>
          <s v="32670001-32675001"/>
          <s v="32675001-32680001"/>
          <s v="32680001-32685001"/>
          <s v="32685001-32690001"/>
          <s v="32690001-32695001"/>
          <s v="32695001-32700001"/>
          <s v="32700001-32705001"/>
          <s v="32705001-32710001"/>
          <s v="32710001-32715001"/>
          <s v="32715001-32720001"/>
          <s v="32720001-32725001"/>
          <s v="32725001-32730001"/>
          <s v="32730001-32735001"/>
          <s v="32735001-32740001"/>
          <s v="32740001-32745001"/>
          <s v="32745001-32750001"/>
          <s v="32750001-32755001"/>
          <s v="32755001-32760001"/>
          <s v="32760001-32765001"/>
          <s v="32765001-32770001"/>
          <s v="32770001-32775001"/>
          <s v="32775001-32780001"/>
          <s v="32780001-32785001"/>
          <s v="32785001-32790001"/>
          <s v="32790001-32795001"/>
          <s v="32795001-32800001"/>
          <s v="32800001-32805001"/>
          <s v="32805001-32810001"/>
          <s v="32810001-32815001"/>
          <s v="32815001-32820001"/>
          <s v="32820001-32825001"/>
          <s v="32825001-32830001"/>
          <s v="32830001-32835001"/>
          <s v="32835001-32840001"/>
          <s v="32840001-32845001"/>
          <s v="32845001-32850001"/>
          <s v="32850001-32855001"/>
          <s v="32855001-32860001"/>
          <s v="32860001-32865001"/>
          <s v="32865001-32870001"/>
          <s v="32870001-32875001"/>
          <s v="32875001-32880001"/>
          <s v="32880001-32885001"/>
          <s v="32885001-32890001"/>
          <s v="32890001-32895001"/>
          <s v="32895001-32900001"/>
          <s v="32900001-32905001"/>
          <s v="32905001-32910001"/>
          <s v="32910001-32915001"/>
          <s v="32915001-32920001"/>
          <s v="32920001-32925001"/>
          <s v="32925001-32930001"/>
          <s v="32930001-32935001"/>
          <s v="32935001-32940001"/>
          <s v="32940001-32945001"/>
          <s v="32945001-32950001"/>
          <s v="32950001-32955001"/>
          <s v="32955001-32960001"/>
          <s v="32960001-32965001"/>
          <s v="32965001-32970001"/>
          <s v="32970001-32975001"/>
          <s v="32975001-32980001"/>
          <s v="32980001-32985001"/>
          <s v="32985001-32990001"/>
          <s v="32990001-32995001"/>
          <s v="32995001-33000001"/>
          <s v="33000001-33005001"/>
          <s v="33005001-33010001"/>
          <s v="33010001-33015001"/>
          <s v="33015001-33020001"/>
          <s v="33020001-33025001"/>
          <s v="33025001-33030001"/>
          <s v="33030001-33035001"/>
          <s v="33035001-33040001"/>
          <s v="33040001-33045001"/>
          <s v="33045001-33050001"/>
          <s v="33050001-33055001"/>
          <s v="33055001-33060001"/>
          <s v="33060001-33065001"/>
          <s v="33065001-33070001"/>
          <s v="33070001-33075001"/>
          <s v="33075001-33080001"/>
          <s v="33080001-33085001"/>
          <s v="33085001-33090001"/>
          <s v="33090001-33095001"/>
          <s v="33095001-33100001"/>
          <s v="33100001-33105001"/>
          <s v="33105001-33110001"/>
          <s v="33110001-33115001"/>
          <s v="33115001-33120001"/>
          <s v="33120001-33125001"/>
          <s v="33125001-33130001"/>
          <s v="33130001-33135001"/>
          <s v="33135001-33140001"/>
          <s v="33140001-33145001"/>
          <s v="33145001-33150001"/>
          <s v="33150001-33155001"/>
          <s v="33155001-33160001"/>
          <s v="33160001-33165001"/>
          <s v="33165001-33170001"/>
          <s v="33170001-33175001"/>
          <s v="33175001-33180001"/>
          <s v="33180001-33185001"/>
          <s v="33185001-33190001"/>
          <s v="33190001-33195001"/>
          <s v="33195001-33200001"/>
          <s v="33200001-33205001"/>
          <s v="33205001-33210001"/>
          <s v="33210001-33215001"/>
          <s v="33215001-33220001"/>
          <s v="33220001-33225001"/>
          <s v="33225001-33230001"/>
          <s v="33230001-33235001"/>
          <s v="33235001-33240001"/>
          <s v="33240001-33245001"/>
          <s v="33245001-33250001"/>
          <s v="33250001-33255001"/>
          <s v="33255001-33260001"/>
          <s v="33260001-33265001"/>
          <s v="33265001-33270001"/>
          <s v="33270001-33275001"/>
          <s v="33275001-33280001"/>
          <s v="33280001-33285001"/>
          <s v="33285001-33290001"/>
          <s v="33290001-33295001"/>
          <s v="33295001-33300001"/>
          <s v="33300001-33305001"/>
          <s v="33305001-33310001"/>
          <s v="33310001-33315001"/>
          <s v="33315001-33320001"/>
          <s v="33320001-33325001"/>
          <s v="33325001-33330001"/>
          <s v="33330001-33335001"/>
          <s v="33335001-33340001"/>
          <s v="33340001-33345001"/>
          <s v="33345001-33350001"/>
          <s v="33350001-33355001"/>
          <s v="33355001-33360001"/>
          <s v="33360001-33365001"/>
          <s v="33365001-33370001"/>
          <s v="33370001-33375001"/>
          <s v="33375001-33380001"/>
          <s v="33380001-33385001"/>
          <s v="33385001-33390001"/>
          <s v="33390001-33395001"/>
          <s v="33395001-33400001"/>
          <s v="33400001-33405001"/>
          <s v="33405001-33410001"/>
          <s v="33410001-33415001"/>
          <s v="33415001-33420001"/>
          <s v="33420001-33425001"/>
          <s v="33425001-33430001"/>
          <s v="33430001-33435001"/>
          <s v="33435001-33440001"/>
          <s v="33440001-33445001"/>
          <s v="33445001-33450001"/>
          <s v="33450001-33455001"/>
          <s v="33455001-33460001"/>
          <s v="33460001-33465001"/>
          <s v="33465001-33470001"/>
          <s v="33470001-33475001"/>
          <s v="33475001-33480001"/>
          <s v="33480001-33485001"/>
          <s v="33485001-33490001"/>
          <s v="33490001-33495001"/>
          <s v="33495001-33500001"/>
          <s v="33500001-33505001"/>
          <s v="33505001-33510001"/>
          <s v="33510001-33515001"/>
          <s v="33515001-33520001"/>
          <s v="33520001-33525001"/>
          <s v="33525001-33530001"/>
          <s v="33530001-33535001"/>
          <s v="33535001-33540001"/>
          <s v="33540001-33545001"/>
          <s v="33545001-33550001"/>
          <s v="33550001-33555001"/>
          <s v="33555001-33560001"/>
          <s v="33560001-33565001"/>
          <s v="33565001-33570001"/>
          <s v="33570001-33575001"/>
          <s v="33575001-33580001"/>
          <s v="33580001-33585001"/>
          <s v="33585001-33590001"/>
          <s v="33590001-33595001"/>
          <s v="33595001-33600001"/>
          <s v="33600001-33605001"/>
          <s v="33605001-33610001"/>
          <s v="33610001-33615001"/>
          <s v="33615001-33620001"/>
          <s v="33620001-33625001"/>
          <s v="33625001-33630001"/>
          <s v="33630001-33635001"/>
          <s v="33635001-33640001"/>
          <s v="33640001-33645001"/>
          <s v="33645001-33650001"/>
          <s v="33650001-33655001"/>
          <s v="33655001-33660001"/>
          <s v="33660001-33665001"/>
          <s v="33665001-33670001"/>
          <s v="33670001-33675001"/>
          <s v="33675001-33680001"/>
          <s v="33680001-33685001"/>
          <s v="33685001-33690001"/>
          <s v="33690001-33695001"/>
          <s v="33695001-33700001"/>
          <s v="33700001-33705001"/>
          <s v="33705001-33710001"/>
          <s v="33710001-33715001"/>
          <s v="33715001-33720001"/>
          <s v="33720001-33725001"/>
          <s v="33725001-33730001"/>
          <s v="33730001-33735001"/>
          <s v="33735001-33740001"/>
          <s v="33740001-33745001"/>
          <s v="33745001-33750001"/>
          <s v="33750001-33755001"/>
          <s v="33755001-33760001"/>
          <s v="33760001-33765001"/>
          <s v="33765001-33770001"/>
          <s v="33770001-33775001"/>
          <s v="33775001-33780001"/>
          <s v="33780001-33785001"/>
          <s v="33785001-33790001"/>
          <s v="33790001-33795001"/>
          <s v="33795001-33800001"/>
          <s v="33800001-33805001"/>
          <s v="33805001-33810001"/>
          <s v="33810001-33815001"/>
          <s v="33815001-33820001"/>
          <s v="33820001-33825001"/>
          <s v="33825001-33830001"/>
          <s v="33830001-33835001"/>
          <s v="33835001-33840001"/>
          <s v="33840001-33845001"/>
          <s v="33845001-33850001"/>
          <s v="33850001-33855001"/>
          <s v="33855001-33860001"/>
          <s v="33860001-33865001"/>
          <s v="33865001-33870001"/>
          <s v="33870001-33875001"/>
          <s v="33875001-33880001"/>
          <s v="33880001-33885001"/>
          <s v="33885001-33890001"/>
          <s v="33890001-33895001"/>
          <s v="33895001-33900001"/>
          <s v="33900001-33905001"/>
          <s v="33905001-33910001"/>
          <s v="33910001-33915001"/>
          <s v="33915001-33920001"/>
          <s v="33920001-33925001"/>
          <s v="33925001-33930001"/>
          <s v="33930001-33935001"/>
          <s v="33935001-33940001"/>
          <s v="33940001-33945001"/>
          <s v="33945001-33950001"/>
          <s v="33950001-33955001"/>
          <s v="33955001-33960001"/>
          <s v="33960001-33965001"/>
          <s v="33965001-33970001"/>
          <s v="33970001-33975001"/>
          <s v="33975001-33980001"/>
          <s v="33980001-33985001"/>
          <s v="33985001-33990001"/>
          <s v="33990001-33995001"/>
          <s v="33995001-34000001"/>
          <s v="34000001-34005001"/>
          <s v="34005001-34010001"/>
          <s v="34010001-34015001"/>
          <s v="34015001-34020001"/>
          <s v="34020001-34025001"/>
          <s v="34025001-34030001"/>
          <s v="34030001-34035001"/>
          <s v="34035001-34040001"/>
          <s v="34040001-34045001"/>
          <s v="34045001-34050001"/>
          <s v="34050001-34055001"/>
          <s v="34055001-34060001"/>
          <s v="34060001-34065001"/>
          <s v="34065001-34070001"/>
          <s v="34070001-34075001"/>
          <s v="34075001-34080001"/>
          <s v="34080001-34085001"/>
          <s v="34085001-34090001"/>
          <s v="34090001-34095001"/>
          <s v="34095001-34100001"/>
          <s v="34100001-34105001"/>
          <s v="34105001-34110001"/>
          <s v="34110001-34115001"/>
          <s v="34115001-34120001"/>
          <s v="34120001-34125001"/>
          <s v="34125001-34130001"/>
          <s v="34130001-34135001"/>
          <s v="34135001-34140001"/>
          <s v="34140001-34145001"/>
          <s v="34145001-34150001"/>
          <s v="34150001-34155001"/>
          <s v="34155001-34160001"/>
          <s v="34160001-34165001"/>
          <s v="34165001-34170001"/>
          <s v="34170001-34175001"/>
          <s v="34175001-34180001"/>
          <s v="34180001-34185001"/>
          <s v="34185001-34190001"/>
          <s v="34190001-34195001"/>
          <s v="34195001-34200001"/>
          <s v="34200001-34205001"/>
          <s v="34205001-34210001"/>
          <s v="34210001-34215001"/>
          <s v="34215001-34220001"/>
          <s v="34220001-34225001"/>
          <s v="34225001-34230001"/>
          <s v="34230001-34235001"/>
          <s v="34235001-34240001"/>
          <s v="34240001-34245001"/>
          <s v="34245001-34250001"/>
          <s v="34250001-34255001"/>
          <s v="34255001-34260001"/>
          <s v="34260001-34265001"/>
          <s v="34265001-34270001"/>
          <s v="34270001-34275001"/>
          <s v="34275001-34280001"/>
          <s v="34280001-34285001"/>
          <s v="34285001-34290001"/>
          <s v="34290001-34295001"/>
          <s v="34295001-34300001"/>
          <s v="34300001-34305001"/>
          <s v="34305001-34310001"/>
          <s v="34310001-34315001"/>
          <s v="34315001-34320001"/>
          <s v="34320001-34325001"/>
          <s v="34325001-34330001"/>
          <s v="34330001-34335001"/>
          <s v="34335001-34340001"/>
          <s v="34340001-34345001"/>
          <s v="34345001-34350001"/>
          <s v="34350001-34355001"/>
          <s v="34355001-34360001"/>
          <s v="34360001-34365001"/>
          <s v="34365001-34370001"/>
          <s v="34370001-34375001"/>
          <s v="34375001-34380001"/>
          <s v="34380001-34385001"/>
          <s v="34385001-34390001"/>
          <s v="34390001-34395001"/>
          <s v="34395001-34400001"/>
          <s v="34400001-34405001"/>
          <s v="34405001-34410001"/>
          <s v="34410001-34415001"/>
          <s v="34415001-34420001"/>
          <s v="34420001-34425001"/>
          <s v="34425001-34430001"/>
          <s v="34430001-34435001"/>
          <s v="34435001-34440001"/>
          <s v="34440001-34445001"/>
          <s v="34445001-34450001"/>
          <s v="34450001-34455001"/>
          <s v="34455001-34460001"/>
          <s v="34460001-34465001"/>
          <s v="34465001-34470001"/>
          <s v="34470001-34475001"/>
          <s v="34475001-34480001"/>
          <s v="34480001-34485001"/>
          <s v="34485001-34490001"/>
          <s v="34490001-34495001"/>
          <s v="34495001-34500001"/>
          <s v="34500001-34505001"/>
          <s v="34505001-34510001"/>
          <s v="34510001-34515001"/>
          <s v="34515001-34520001"/>
          <s v="34520001-34525001"/>
          <s v="34525001-34530001"/>
          <s v="34530001-34535001"/>
          <s v="34535001-34540001"/>
          <s v="34540001-34545001"/>
          <s v="34545001-34550001"/>
          <s v="34550001-34555001"/>
          <s v="34555001-34560001"/>
          <s v="34560001-34565001"/>
          <s v="34565001-34570001"/>
          <s v="34570001-34575001"/>
          <s v="34575001-34580001"/>
          <s v="34580001-34585001"/>
          <s v="34585001-34590001"/>
          <s v="34590001-34595001"/>
          <s v="34595001-34600001"/>
          <s v="34600001-34605001"/>
          <s v="34605001-34610001"/>
          <s v="34610001-34615001"/>
          <s v="34615001-34620001"/>
          <s v="34620001-34625001"/>
          <s v="34625001-34630001"/>
          <s v="34630001-34635001"/>
          <s v="34635001-34640001"/>
          <s v="34640001-34645001"/>
          <s v="34645001-34650001"/>
          <s v="34650001-34655001"/>
          <s v="34655001-34660001"/>
          <s v="34660001-34665001"/>
          <s v="34665001-34670001"/>
          <s v="34670001-34675001"/>
          <s v="34675001-34680001"/>
          <s v="34680001-34685001"/>
          <s v="34685001-34690001"/>
          <s v="34690001-34695001"/>
          <s v="34695001-34700001"/>
          <s v="34700001-34705001"/>
          <s v="34705001-34710001"/>
          <s v="34710001-34715001"/>
          <s v="34715001-34720001"/>
          <s v="34720001-34725001"/>
          <s v="34725001-34730001"/>
          <s v="34730001-34735001"/>
          <s v="34735001-34740001"/>
          <s v="34740001-34745001"/>
          <s v="34745001-34750001"/>
          <s v="34750001-34755001"/>
          <s v="34755001-34760001"/>
          <s v="34760001-34765001"/>
          <s v="34765001-34770001"/>
          <s v="34770001-34775001"/>
          <s v="34775001-34780001"/>
          <s v="34780001-34785001"/>
          <s v="34785001-34790001"/>
          <s v="34790001-34795001"/>
          <s v="34795001-34800001"/>
          <s v="34800001-34805001"/>
          <s v="34805001-34810001"/>
          <s v="34810001-34815001"/>
          <s v="34815001-34820001"/>
          <s v="34820001-34825001"/>
          <s v="34825001-34830001"/>
          <s v="34830001-34835001"/>
          <s v="34835001-34840001"/>
          <s v="34840001-34845001"/>
          <s v="34845001-34850001"/>
          <s v="34850001-34855001"/>
          <s v="34855001-34860001"/>
          <s v="34860001-34865001"/>
          <s v="34865001-34870001"/>
          <s v="34870001-34875001"/>
          <s v="34875001-34880001"/>
          <s v="34880001-34885001"/>
          <s v="34885001-34890001"/>
          <s v="34890001-34895001"/>
          <s v="34895001-34900001"/>
          <s v="34900001-34905001"/>
          <s v="34905001-34910001"/>
          <s v="34910001-34915001"/>
          <s v="34915001-34920001"/>
          <s v="34920001-34925001"/>
          <s v="34925001-34930001"/>
          <s v="34930001-34935001"/>
          <s v="34935001-34940001"/>
          <s v="34940001-34945001"/>
          <s v="34945001-34950001"/>
          <s v="34950001-34955001"/>
          <s v="34955001-34960001"/>
          <s v="34960001-34965001"/>
          <s v="34965001-34970001"/>
          <s v="34970001-34975001"/>
          <s v="34975001-34980001"/>
          <s v="34980001-34985001"/>
          <s v="34985001-34990001"/>
          <s v="34990001-34995001"/>
          <s v="34995001-35000001"/>
          <s v="35000001-35005001"/>
          <s v="35005001-35010001"/>
          <s v="35010001-35015001"/>
          <s v="35015001-35020001"/>
          <s v="35020001-35025001"/>
          <s v="35025001-35030001"/>
          <s v="35030001-35035001"/>
          <s v="35035001-35040001"/>
          <s v="35040001-35045001"/>
          <s v="35045001-35050001"/>
          <s v="35050001-35055001"/>
          <s v="35055001-35060001"/>
          <s v="35060001-35065001"/>
          <s v="35065001-35070001"/>
          <s v="35070001-35075001"/>
          <s v="35075001-35080001"/>
          <s v="35080001-35085001"/>
          <s v="35085001-35090001"/>
          <s v="35090001-35095001"/>
          <s v="35095001-35100001"/>
          <s v="35100001-35105001"/>
          <s v="35105001-35110001"/>
          <s v="35110001-35115001"/>
          <s v="35115001-35120001"/>
          <s v="35120001-35125001"/>
          <s v="35125001-35130001"/>
          <s v="35130001-35135001"/>
          <s v="35135001-35140001"/>
          <s v="35140001-35145001"/>
          <s v="35145001-35150001"/>
          <s v="35150001-35155001"/>
          <s v="35155001-35160001"/>
          <s v="35160001-35165001"/>
          <s v="35165001-35170001"/>
          <s v="35170001-35175001"/>
          <s v="35175001-35180001"/>
          <s v="35180001-35185001"/>
          <s v="35185001-35190001"/>
          <s v="35190001-35195001"/>
          <s v="35195001-35200001"/>
          <s v="35200001-35205001"/>
          <s v="35205001-35210001"/>
          <s v="35210001-35215001"/>
          <s v="35215001-35220001"/>
          <s v="35220001-35225001"/>
          <s v="35225001-35230001"/>
          <s v="35230001-35235001"/>
          <s v="35235001-35240001"/>
          <s v="35240001-35245001"/>
          <s v="35245001-35250001"/>
          <s v="35250001-35255001"/>
          <s v="35255001-35260001"/>
          <s v="35260001-35265001"/>
          <s v="35265001-35270001"/>
          <s v="35270001-35275001"/>
          <s v="35275001-35280001"/>
          <s v="35280001-35285001"/>
          <s v="35285001-35290001"/>
          <s v="35290001-35295001"/>
          <s v="35295001-35300001"/>
          <s v="35300001-35305001"/>
          <s v="35305001-35310001"/>
          <s v="35310001-35315001"/>
          <s v="35315001-35320001"/>
          <s v="35320001-35325001"/>
          <s v="35325001-35330001"/>
          <s v="35330001-35335001"/>
          <s v="35335001-35340001"/>
          <s v="35340001-35345001"/>
          <s v="35345001-35350001"/>
          <s v="35350001-35355001"/>
          <s v="35355001-35360001"/>
          <s v="35360001-35365001"/>
          <s v="35365001-35370001"/>
          <s v="35370001-35375001"/>
          <s v="35375001-35380001"/>
          <s v="35380001-35385001"/>
          <s v="35385001-35390001"/>
          <s v="35390001-35395001"/>
          <s v="35395001-35400001"/>
          <s v="35400001-35405001"/>
          <s v="35405001-35410001"/>
          <s v="35410001-35415001"/>
          <s v="35415001-35420001"/>
          <s v="35420001-35425001"/>
          <s v="35425001-35430001"/>
          <s v="35430001-35435001"/>
          <s v="35435001-35440001"/>
          <s v="35440001-35445001"/>
          <s v="35445001-35450001"/>
          <s v="35450001-35455001"/>
          <s v="35455001-35460001"/>
          <s v="35460001-35465001"/>
          <s v="35465001-35470001"/>
          <s v="35470001-35475001"/>
          <s v="35475001-35480001"/>
          <s v="35480001-35485001"/>
          <s v="35485001-35490001"/>
          <s v="35490001-35495001"/>
          <s v="35495001-35500001"/>
          <s v="35500001-35505001"/>
          <s v="35505001-35510001"/>
          <s v="35510001-35515001"/>
          <s v="35515001-35520001"/>
          <s v="35520001-35525001"/>
          <s v="35525001-35530001"/>
          <s v="35530001-35535001"/>
          <s v="35535001-35540001"/>
          <s v="35540001-35545001"/>
          <s v="35545001-35550001"/>
          <s v="35550001-35555001"/>
          <s v="35555001-35560001"/>
          <s v="35560001-35565001"/>
          <s v="35565001-35570001"/>
          <s v="35570001-35575001"/>
          <s v="35575001-35580001"/>
          <s v="35580001-35585001"/>
          <s v="35585001-35590001"/>
          <s v="35590001-35595001"/>
          <s v="35595001-35600001"/>
          <s v="35600001-35605001"/>
          <s v="35605001-35610001"/>
          <s v="35610001-35615001"/>
          <s v="35615001-35620001"/>
          <s v="35620001-35625001"/>
          <s v="35625001-35630001"/>
          <s v="35630001-35635001"/>
          <s v="35635001-35640001"/>
          <s v="35640001-35645001"/>
          <s v="35645001-35650001"/>
          <s v="35650001-35655001"/>
          <s v="35655001-35660001"/>
          <s v="35660001-35665001"/>
          <s v="35665001-35670001"/>
          <s v="35670001-35675001"/>
          <s v="35675001-35680001"/>
          <s v="35680001-35685001"/>
          <s v="35685001-35690001"/>
          <s v="35690001-35695001"/>
          <s v="35695001-35700001"/>
          <s v="35700001-35705001"/>
          <s v="35705001-35710001"/>
          <s v="35710001-35715001"/>
          <s v="35715001-35720001"/>
          <s v="35720001-35725001"/>
          <s v="35725001-35730001"/>
          <s v="35730001-35735001"/>
          <s v="35735001-35740001"/>
          <s v="35740001-35745001"/>
          <s v="35745001-35750001"/>
          <s v="35750001-35755001"/>
          <s v="35755001-35760001"/>
          <s v="35760001-35765001"/>
          <s v="35765001-35770001"/>
          <s v="35770001-35775001"/>
          <s v="35775001-35780001"/>
          <s v="35780001-35785001"/>
          <s v="35785001-35790001"/>
          <s v="35790001-35795001"/>
          <s v="35795001-35800001"/>
          <s v="35800001-35805001"/>
          <s v="35805001-35810001"/>
          <s v="35810001-35815001"/>
          <s v="35815001-35820001"/>
          <s v="35820001-35825001"/>
          <s v="35825001-35830001"/>
          <s v="35830001-35835001"/>
          <s v="35835001-35840001"/>
          <s v="35840001-35845001"/>
          <s v="35845001-35850001"/>
          <s v="35850001-35855001"/>
          <s v="35855001-35860001"/>
          <s v="35860001-35865001"/>
          <s v="35865001-35870001"/>
          <s v="35870001-35875001"/>
          <s v="35875001-35880001"/>
          <s v="35880001-35885001"/>
          <s v="35885001-35890001"/>
          <s v="35890001-35895001"/>
          <s v="35895001-35900001"/>
          <s v="35900001-35905001"/>
          <s v="35905001-35910001"/>
          <s v="35910001-35915001"/>
          <s v="35915001-35920001"/>
          <s v="35920001-35925001"/>
          <s v="35925001-35930001"/>
          <s v="35930001-35935001"/>
          <s v="35935001-35940001"/>
          <s v="35940001-35945001"/>
          <s v="35945001-35950001"/>
          <s v="35950001-35955001"/>
          <s v="35955001-35960001"/>
          <s v="35960001-35965001"/>
          <s v="35965001-35970001"/>
          <s v="35970001-35975001"/>
          <s v="35975001-35980001"/>
          <s v="35980001-35985001"/>
          <s v="35985001-35990001"/>
          <s v="35990001-35995001"/>
          <s v="35995001-36000001"/>
          <s v="36000001-36005001"/>
          <s v="36005001-36010001"/>
          <s v="36010001-36015001"/>
          <s v="36015001-36020001"/>
          <s v="36020001-36025001"/>
          <s v="36025001-36030001"/>
          <s v="36030001-36035001"/>
          <s v="36035001-36040001"/>
          <s v="36040001-36045001"/>
          <s v="36045001-36050001"/>
          <s v="36050001-36055001"/>
          <s v="36055001-36060001"/>
          <s v="36060001-36065001"/>
          <s v="36065001-36070001"/>
          <s v="36070001-36075001"/>
          <s v="36075001-36080001"/>
          <s v="36080001-36085001"/>
          <s v="36085001-36090001"/>
          <s v="36090001-36095001"/>
          <s v="36095001-36100001"/>
          <s v="36100001-36105001"/>
          <s v="36105001-36110001"/>
          <s v="36110001-36115001"/>
          <s v="36115001-36120001"/>
          <s v="36120001-36125001"/>
          <s v="36125001-36130001"/>
          <s v="36130001-36135001"/>
          <s v="36135001-36140001"/>
          <s v="36140001-36145001"/>
          <s v="36145001-36150001"/>
          <s v="36150001-36155001"/>
          <s v="36155001-36160001"/>
          <s v="36160001-36165001"/>
          <s v="36165001-36170001"/>
          <s v="36170001-36175001"/>
          <s v="36175001-36180001"/>
          <s v="36180001-36185001"/>
          <s v="36185001-36190001"/>
          <s v="36190001-36195001"/>
          <s v="36195001-36200001"/>
          <s v="36200001-36205001"/>
          <s v="36205001-36210001"/>
          <s v="36210001-36215001"/>
          <s v="36215001-36220001"/>
          <s v="36220001-36225001"/>
          <s v="36225001-36230001"/>
          <s v="36230001-36235001"/>
          <s v="36235001-36240001"/>
          <s v="36240001-36245001"/>
          <s v="36245001-36250001"/>
          <s v="36250001-36255001"/>
          <s v="36255001-36260001"/>
          <s v="36260001-36265001"/>
          <s v="36265001-36270001"/>
          <s v="36270001-36275001"/>
          <s v="36275001-36280001"/>
          <s v="36280001-36285001"/>
          <s v="36285001-36290001"/>
          <s v="36290001-36295001"/>
          <s v="36295001-36300001"/>
          <s v="36300001-36305001"/>
          <s v="36305001-36310001"/>
          <s v="36310001-36315001"/>
          <s v="36315001-36320001"/>
          <s v="36320001-36325001"/>
          <s v="36325001-36330001"/>
          <s v="36330001-36335001"/>
          <s v="36335001-36340001"/>
          <s v="36340001-36345001"/>
          <s v="36345001-36350001"/>
          <s v="36350001-36355001"/>
          <s v="36355001-36360001"/>
          <s v="36360001-36365001"/>
          <s v="36365001-36370001"/>
          <s v="36370001-36375001"/>
          <s v="36375001-36380001"/>
          <s v="36380001-36385001"/>
          <s v="36385001-36390001"/>
          <s v="36390001-36395001"/>
          <s v="36395001-36400001"/>
          <s v="36400001-36405001"/>
          <s v="36405001-36410001"/>
          <s v="36410001-36415001"/>
          <s v="36415001-36420001"/>
          <s v="36420001-36425001"/>
          <s v="36425001-36430001"/>
          <s v="36430001-36435001"/>
          <s v="36435001-36440001"/>
          <s v="36440001-36445001"/>
          <s v="36445001-36450001"/>
          <s v="36450001-36455001"/>
          <s v="36455001-36460001"/>
          <s v="36460001-36465001"/>
          <s v="36465001-36470001"/>
          <s v="36470001-36475001"/>
          <s v="36475001-36480001"/>
          <s v="36480001-36485001"/>
          <s v="36485001-36490001"/>
          <s v="36490001-36495001"/>
          <s v="36495001-36500001"/>
          <s v="36500001-36505001"/>
          <s v="36505001-36510001"/>
          <s v="36510001-36515001"/>
          <s v="36515001-36520001"/>
          <s v="36520001-36525001"/>
          <s v="36525001-36530001"/>
          <s v="36530001-36535001"/>
          <s v="36535001-36540001"/>
          <s v="36540001-36545001"/>
          <s v="36545001-36550001"/>
          <s v="36550001-36555001"/>
          <s v="36555001-36560001"/>
          <s v="36560001-36565001"/>
          <s v="36565001-36570001"/>
          <s v="36570001-36575001"/>
          <s v="36575001-36580001"/>
          <s v="36580001-36585001"/>
          <s v="36585001-36590001"/>
          <s v="36590001-36595001"/>
          <s v="36595001-36600001"/>
          <s v="36600001-36605001"/>
          <s v="36605001-36610001"/>
          <s v="36610001-36615001"/>
          <s v="36615001-36620001"/>
          <s v="36620001-36625001"/>
          <s v="36625001-36630001"/>
          <s v="36630001-36635001"/>
          <s v="36635001-36640001"/>
          <s v="36640001-36645001"/>
          <s v="36645001-36650001"/>
          <s v="36650001-36655001"/>
          <s v="36655001-36660001"/>
          <s v="36660001-36665001"/>
          <s v="36665001-36670001"/>
          <s v="36670001-36675001"/>
          <s v="36675001-36680001"/>
          <s v="36680001-36685001"/>
          <s v="36685001-36690001"/>
          <s v="36690001-36695001"/>
          <s v="36695001-36700001"/>
          <s v="36700001-36705001"/>
          <s v="36705001-36710001"/>
          <s v="36710001-36715001"/>
          <s v="36715001-36720001"/>
          <s v="36720001-36725001"/>
          <s v="36725001-36730001"/>
          <s v="36730001-36735001"/>
          <s v="36735001-36740001"/>
          <s v="36740001-36745001"/>
          <s v="36745001-36750001"/>
          <s v="36750001-36755001"/>
          <s v="36755001-36760001"/>
          <s v="36760001-36765001"/>
          <s v="36765001-36770001"/>
          <s v="36770001-36775001"/>
          <s v="36775001-36780001"/>
          <s v="36780001-36785001"/>
          <s v="36785001-36790001"/>
          <s v="36790001-36795001"/>
          <s v="36795001-36800001"/>
          <s v="36800001-36805001"/>
          <s v="36805001-36810001"/>
          <s v="36810001-36815001"/>
          <s v="36815001-36820001"/>
          <s v="36820001-36825001"/>
          <s v="36825001-36830001"/>
          <s v="36830001-36835001"/>
          <s v="36835001-36840001"/>
          <s v="36840001-36845001"/>
          <s v="36845001-36850001"/>
          <s v="36850001-36855001"/>
          <s v="36855001-36860001"/>
          <s v="36860001-36865001"/>
          <s v="36865001-36870001"/>
          <s v="36870001-36875001"/>
          <s v="36875001-36880001"/>
          <s v="36880001-36885001"/>
          <s v="36885001-36890001"/>
          <s v="36890001-36895001"/>
          <s v="36895001-36900001"/>
          <s v="36900001-36905001"/>
          <s v="36905001-36910001"/>
          <s v="36910001-36915001"/>
          <s v="36915001-36920001"/>
          <s v="36920001-36925001"/>
          <s v="36925001-36930001"/>
          <s v="36930001-36935001"/>
          <s v="36935001-36940001"/>
          <s v="36940001-36945001"/>
          <s v="36945001-36950001"/>
          <s v="36950001-36955001"/>
          <s v="36955001-36960001"/>
          <s v="36960001-36965001"/>
          <s v="36965001-36970001"/>
          <s v="36970001-36975001"/>
          <s v="36975001-36980001"/>
          <s v="36980001-36985001"/>
          <s v="36985001-36990001"/>
          <s v="36990001-36995001"/>
          <s v="36995001-37000001"/>
          <s v="37000001-37005001"/>
          <s v="37005001-37010001"/>
          <s v="37010001-37015001"/>
          <s v="37015001-37020001"/>
          <s v="37020001-37025001"/>
          <s v="37025001-37030001"/>
          <s v="37030001-37035001"/>
          <s v="37035001-37040001"/>
          <s v="37040001-37045001"/>
          <s v="37045001-37050001"/>
          <s v="37050001-37055001"/>
          <s v="37055001-37060001"/>
          <s v="37060001-37065001"/>
          <s v="37065001-37070001"/>
          <s v="37070001-37075001"/>
          <s v="37075001-37080001"/>
          <s v="37080001-37085001"/>
          <s v="37085001-37090001"/>
          <s v="37090001-37095001"/>
          <s v="37095001-37100001"/>
          <s v="37100001-37105001"/>
          <s v="37105001-37110001"/>
          <s v="37110001-37115001"/>
          <s v="37115001-37120001"/>
          <s v="37120001-37125001"/>
          <s v="37125001-37130001"/>
          <s v="37130001-37135001"/>
          <s v="37135001-37140001"/>
          <s v="37140001-37145001"/>
          <s v="37145001-37150001"/>
          <s v="37150001-37155001"/>
          <s v="37155001-37160001"/>
          <s v="37160001-37165001"/>
          <s v="37165001-37170001"/>
          <s v="37170001-37175001"/>
          <s v="37175001-37180001"/>
          <s v="37180001-37185001"/>
          <s v="37185001-37190001"/>
          <s v="37190001-37195001"/>
          <s v="37195001-37200001"/>
          <s v="37200001-37205001"/>
          <s v="37205001-37210001"/>
          <s v="37210001-37215001"/>
          <s v="37215001-37220001"/>
          <s v="37220001-37225001"/>
          <s v="37225001-37230001"/>
          <s v="37230001-37235001"/>
          <s v="37235001-37240001"/>
          <s v="37240001-37245001"/>
          <s v="37245001-37250001"/>
          <s v="37250001-37255001"/>
          <s v="37255001-37260001"/>
          <s v="37260001-37265001"/>
          <s v="37265001-37270001"/>
          <s v="37270001-37275001"/>
          <s v="37275001-37280001"/>
          <s v="37280001-37285001"/>
          <s v="37285001-37290001"/>
          <s v="37290001-37295001"/>
          <s v="37295001-37300001"/>
          <s v="37300001-37305001"/>
          <s v="37305001-37310001"/>
          <s v="37310001-37315001"/>
          <s v="37315001-37320001"/>
          <s v="37320001-37325001"/>
          <s v="37325001-37330001"/>
          <s v="37330001-37335001"/>
          <s v="37335001-37340001"/>
          <s v="37340001-37345001"/>
          <s v="37345001-37350001"/>
          <s v="37350001-37355001"/>
          <s v="37355001-37360001"/>
          <s v="37360001-37365001"/>
          <s v="37365001-37370001"/>
          <s v="37370001-37375001"/>
          <s v="37375001-37380001"/>
          <s v="37380001-37385001"/>
          <s v="37385001-37390001"/>
          <s v="37390001-37395001"/>
          <s v="37395001-37400001"/>
          <s v="37400001-37405001"/>
          <s v="37405001-37410001"/>
          <s v="37410001-37415001"/>
          <s v="37415001-37420001"/>
          <s v="37420001-37425001"/>
          <s v="37425001-37430001"/>
          <s v="37430001-37435001"/>
          <s v="37435001-37440001"/>
          <s v="37440001-37445001"/>
          <s v="37445001-37450001"/>
          <s v="37450001-37455001"/>
          <s v="37455001-37460001"/>
          <s v="37460001-37465001"/>
          <s v="37465001-37470001"/>
          <s v="37470001-37475001"/>
          <s v="37475001-37480001"/>
          <s v="37480001-37485001"/>
          <s v="37485001-37490001"/>
          <s v="37490001-37495001"/>
          <s v="37495001-37500001"/>
          <s v="37500001-37505001"/>
          <s v="37505001-37510001"/>
          <s v="37510001-37515001"/>
          <s v="37515001-37520001"/>
          <s v="37520001-37525001"/>
          <s v="37525001-37530001"/>
          <s v="37530001-37535001"/>
          <s v="37535001-37540001"/>
          <s v="37540001-37545001"/>
          <s v="37545001-37550001"/>
          <s v="37550001-37555001"/>
          <s v="37555001-37560001"/>
          <s v="37560001-37565001"/>
          <s v="37565001-37570001"/>
          <s v="37570001-37575001"/>
          <s v="37575001-37580001"/>
          <s v="37580001-37585001"/>
          <s v="37585001-37590001"/>
          <s v="37590001-37595001"/>
          <s v="37595001-37600001"/>
          <s v="37600001-37605001"/>
          <s v="37605001-37610001"/>
          <s v="37610001-37615001"/>
          <s v="37615001-37620001"/>
          <s v="37620001-37625001"/>
          <s v="37625001-37630001"/>
          <s v="37630001-37635001"/>
          <s v="37635001-37640001"/>
          <s v="37640001-37645001"/>
          <s v="37645001-37650001"/>
          <s v="37650001-37655001"/>
          <s v="37655001-37660001"/>
          <s v="37660001-37665001"/>
          <s v="37665001-37670001"/>
          <s v="37670001-37675001"/>
          <s v="37675001-37680001"/>
          <s v="37680001-37685001"/>
          <s v="37685001-37690001"/>
          <s v="37690001-37695001"/>
          <s v="37695001-37700001"/>
          <s v="37700001-37705001"/>
          <s v="37705001-37710001"/>
          <s v="37710001-37715001"/>
          <s v="37715001-37720001"/>
          <s v="37720001-37725001"/>
          <s v="37725001-37730001"/>
          <s v="37730001-37735001"/>
          <s v="37735001-37740001"/>
          <s v="37740001-37745001"/>
          <s v="37745001-37750001"/>
          <s v="37750001-37755001"/>
          <s v="37755001-37760001"/>
          <s v="37760001-37765001"/>
          <s v="37765001-37770001"/>
          <s v="37770001-37775001"/>
          <s v="37775001-37780001"/>
          <s v="37780001-37785001"/>
          <s v="37785001-37790001"/>
          <s v="37790001-37795001"/>
          <s v="37795001-37800001"/>
          <s v="37800001-37805001"/>
          <s v="37805001-37810001"/>
          <s v="37810001-37815001"/>
          <s v="37815001-37820001"/>
          <s v="37820001-37825001"/>
          <s v="37825001-37830001"/>
          <s v="37830001-37835001"/>
          <s v="37835001-37840001"/>
          <s v="37840001-37845001"/>
          <s v="37845001-37850001"/>
          <s v="37850001-37855001"/>
          <s v="37855001-37860001"/>
          <s v="37860001-37865001"/>
          <s v="37865001-37870001"/>
          <s v="37870001-37875001"/>
          <s v="37875001-37880001"/>
          <s v="37880001-37885001"/>
          <s v="37885001-37890001"/>
          <s v="37890001-37895001"/>
          <s v="37895001-37900001"/>
          <s v="37900001-37905001"/>
          <s v="37905001-37910001"/>
          <s v="37910001-37915001"/>
          <s v="37915001-37920001"/>
          <s v="37920001-37925001"/>
          <s v="37925001-37930001"/>
          <s v="37930001-37935001"/>
          <s v="37935001-37940001"/>
          <s v="37940001-37945001"/>
          <s v="37945001-37950001"/>
          <s v="37950001-37955001"/>
          <s v="37955001-37960001"/>
          <s v="37960001-37965001"/>
          <s v="37965001-37970001"/>
          <s v="37970001-37975001"/>
          <s v="37975001-37980001"/>
          <s v="37980001-37985001"/>
          <s v="37985001-37990001"/>
          <s v="37990001-37995001"/>
          <s v="37995001-38000001"/>
          <s v="38000001-38005001"/>
          <s v="38005001-38010001"/>
          <s v="38010001-38015001"/>
          <s v="38015001-38020001"/>
          <s v="38020001-38025001"/>
          <s v="38025001-38030001"/>
          <s v="38030001-38035001"/>
          <s v="38035001-38040001"/>
          <s v="38040001-38045001"/>
          <s v="38045001-38050001"/>
          <s v="38050001-38055001"/>
          <s v="38055001-38060001"/>
          <s v="38060001-38065001"/>
          <s v="38065001-38070001"/>
          <s v="38070001-38075001"/>
          <s v="38075001-38080001"/>
          <s v="38080001-38085001"/>
          <s v="38085001-38090001"/>
          <s v="38090001-38095001"/>
          <s v="38095001-38100001"/>
          <s v="38100001-38105001"/>
          <s v="38105001-38110001"/>
          <s v="38110001-38115001"/>
          <s v="38115001-38120001"/>
          <s v="38120001-38125001"/>
          <s v="38125001-38130001"/>
          <s v="38130001-38135001"/>
          <s v="38135001-38140001"/>
          <s v="38140001-38145001"/>
          <s v="38145001-38150001"/>
          <s v="38150001-38155001"/>
          <s v="38155001-38160001"/>
          <s v="38160001-38165001"/>
          <s v="38165001-38170001"/>
          <s v="38170001-38175001"/>
          <s v="38175001-38180001"/>
          <s v="38180001-38185001"/>
          <s v="38185001-38190001"/>
          <s v="38190001-38195001"/>
          <s v="38195001-38200001"/>
          <s v="38200001-38205001"/>
          <s v="38205001-38210001"/>
          <s v="38210001-38215001"/>
          <s v="38215001-38220001"/>
          <s v="38220001-38225001"/>
          <s v="38225001-38230001"/>
          <s v="38230001-38235001"/>
          <s v="38235001-38240001"/>
          <s v="38240001-38245001"/>
          <s v="38245001-38250001"/>
          <s v="38250001-38255001"/>
          <s v="38255001-38260001"/>
          <s v="38260001-38265001"/>
          <s v="38265001-38270001"/>
          <s v="38270001-38275001"/>
          <s v="38275001-38280001"/>
          <s v="38280001-38285001"/>
          <s v="38285001-38290001"/>
          <s v="38290001-38295001"/>
          <s v="38295001-38300001"/>
          <s v="38300001-38305001"/>
          <s v="38305001-38310001"/>
          <s v="38310001-38315001"/>
          <s v="38315001-38320001"/>
          <s v="38320001-38325001"/>
          <s v="38325001-38330001"/>
          <s v="38330001-38335001"/>
          <s v="38335001-38340001"/>
          <s v="38340001-38345001"/>
          <s v="38345001-38350001"/>
          <s v="38350001-38355001"/>
          <s v="38355001-38360001"/>
          <s v="38360001-38365001"/>
          <s v="38365001-38370001"/>
          <s v="38370001-38375001"/>
          <s v="38375001-38380001"/>
          <s v="38380001-38385001"/>
          <s v="38385001-38390001"/>
          <s v="38390001-38395001"/>
          <s v="38395001-38400001"/>
          <s v="38400001-38405001"/>
          <s v="38405001-38410001"/>
          <s v="38410001-38415001"/>
          <s v="38415001-38420001"/>
          <s v="38420001-38425001"/>
          <s v="38425001-38430001"/>
          <s v="38430001-38435001"/>
          <s v="38435001-38440001"/>
          <s v="38440001-38445001"/>
          <s v="38445001-38450001"/>
          <s v="38450001-38455001"/>
          <s v="38455001-38460001"/>
          <s v="38460001-38465001"/>
          <s v="38465001-38470001"/>
          <s v="38470001-38475001"/>
          <s v="38475001-38480001"/>
          <s v="38480001-38485001"/>
          <s v="38485001-38490001"/>
          <s v="38490001-38495001"/>
          <s v="38495001-38500001"/>
          <s v="38500001-38505001"/>
          <s v="38505001-38510001"/>
          <s v="38510001-38515001"/>
          <s v="38515001-38520001"/>
          <s v="38520001-38525001"/>
          <s v="38525001-38530001"/>
          <s v="38530001-38535001"/>
          <s v="38535001-38540001"/>
          <s v="38540001-38545001"/>
          <s v="38545001-38550001"/>
          <s v="38550001-38555001"/>
          <s v="38555001-38560001"/>
          <s v="38560001-38565001"/>
          <s v="38565001-38570001"/>
          <s v="38570001-38575001"/>
          <s v="38575001-38580001"/>
          <s v="38580001-38585001"/>
          <s v="38585001-38590001"/>
          <s v="38590001-38595001"/>
          <s v="38595001-38600001"/>
          <s v="38600001-38605001"/>
          <s v="38605001-38610001"/>
          <s v="38610001-38615001"/>
          <s v="38615001-38620001"/>
          <s v="38620001-38625001"/>
          <s v="38625001-38630001"/>
          <s v="38630001-38635001"/>
          <s v="38635001-38640001"/>
          <s v="38640001-38645001"/>
          <s v="38645001-38650001"/>
          <s v="38650001-38655001"/>
          <s v="38655001-38660001"/>
          <s v="38660001-38665001"/>
          <s v="38665001-38670001"/>
          <s v="38670001-38675001"/>
          <s v="38675001-38680001"/>
          <s v="38680001-38685001"/>
          <s v="38685001-38690001"/>
          <s v="38690001-38695001"/>
          <s v="38695001-38700001"/>
          <s v="38700001-38705001"/>
          <s v="38705001-38710001"/>
          <s v="38710001-38715001"/>
          <s v="38715001-38720001"/>
          <s v="38720001-38725001"/>
          <s v="38725001-38730001"/>
          <s v="38730001-38735001"/>
          <s v="38735001-38740001"/>
          <s v="38740001-38745001"/>
          <s v="38745001-38750001"/>
          <s v="38750001-38755001"/>
          <s v="38755001-38760001"/>
          <s v="38760001-38765001"/>
          <s v="38765001-38770001"/>
          <s v="38770001-38775001"/>
          <s v="38775001-38780001"/>
          <s v="38780001-38785001"/>
          <s v="38785001-38790001"/>
          <s v="38790001-38795001"/>
          <s v="38795001-38800001"/>
          <s v="38800001-38805001"/>
          <s v="38805001-38810001"/>
          <s v="38810001-38815001"/>
          <s v="38815001-38820001"/>
          <s v="38820001-38825001"/>
          <s v="38825001-38830001"/>
          <s v="38830001-38835001"/>
          <s v="38835001-38840001"/>
          <s v="38840001-38845001"/>
          <s v="38845001-38850001"/>
          <s v="38850001-38855001"/>
          <s v="38855001-38860001"/>
          <s v="38860001-38865001"/>
          <s v="38865001-38870001"/>
          <s v="38870001-38875001"/>
          <s v="38875001-38880001"/>
          <s v="38880001-38885001"/>
          <s v="38885001-38890001"/>
          <s v="38890001-38895001"/>
          <s v="38895001-38900001"/>
          <s v="38900001-38905001"/>
          <s v="38905001-38910001"/>
          <s v="38910001-38915001"/>
          <s v="38915001-38920001"/>
          <s v="38920001-38925001"/>
          <s v="38925001-38930001"/>
          <s v="38930001-38935001"/>
          <s v="38935001-38940001"/>
          <s v="38940001-38945001"/>
          <s v="38945001-38950001"/>
          <s v="38950001-38955001"/>
          <s v="38955001-38960001"/>
          <s v="38960001-38965001"/>
          <s v="38965001-38970001"/>
          <s v="38970001-38975001"/>
          <s v="38975001-38980001"/>
          <s v="38980001-38985001"/>
          <s v="38985001-38990001"/>
          <s v="38990001-38995001"/>
          <s v="38995001-39000001"/>
          <s v="39000001-39005001"/>
          <s v="39005001-39010001"/>
          <s v="39010001-39015001"/>
          <s v="39015001-39020001"/>
          <s v="39020001-39025001"/>
          <s v="39025001-39030001"/>
          <s v="39030001-39035001"/>
          <s v="39035001-39040001"/>
          <s v="39040001-39045001"/>
          <s v="39045001-39050001"/>
          <s v="39050001-39055001"/>
          <s v="39055001-39060001"/>
          <s v="39060001-39065001"/>
          <s v="39065001-39070001"/>
          <s v="39070001-39075001"/>
          <s v="39075001-39080001"/>
          <s v="39080001-39085001"/>
          <s v="39085001-39090001"/>
          <s v="39090001-39095001"/>
          <s v="39095001-39100001"/>
          <s v="39100001-39105001"/>
          <s v="39105001-39110001"/>
          <s v="39110001-39115001"/>
          <s v="39115001-39120001"/>
          <s v="39120001-39125001"/>
          <s v="39125001-39130001"/>
          <s v="39130001-39135001"/>
          <s v="39135001-39140001"/>
          <s v="39140001-39145001"/>
          <s v="39145001-39150001"/>
          <s v="39150001-39155001"/>
          <s v="39155001-39160001"/>
          <s v="39160001-39165001"/>
          <s v="39165001-39170001"/>
          <s v="39170001-39175001"/>
          <s v="39175001-39180001"/>
          <s v="39180001-39185001"/>
          <s v="39185001-39190001"/>
          <s v="39190001-39195001"/>
          <s v="39195001-39200001"/>
          <s v="39200001-39205001"/>
          <s v="39205001-39210001"/>
          <s v="39210001-39215001"/>
          <s v="39215001-39220001"/>
          <s v="39220001-39225001"/>
          <s v="39225001-39230001"/>
          <s v="39230001-39235001"/>
          <s v="39235001-39240001"/>
          <s v="39240001-39245001"/>
          <s v="39245001-39250001"/>
          <s v="39250001-39255001"/>
          <s v="39255001-39260001"/>
          <s v="39260001-39265001"/>
          <s v="39265001-39270001"/>
          <s v="39270001-39275001"/>
          <s v="39275001-39280001"/>
          <s v="39280001-39285001"/>
          <s v="39285001-39290001"/>
          <s v="39290001-39295001"/>
          <s v="39295001-39300001"/>
          <s v="39300001-39305001"/>
          <s v="39305001-39310001"/>
          <s v="39310001-39315001"/>
          <s v="39315001-39320001"/>
          <s v="39320001-39325001"/>
          <s v="39325001-39330001"/>
          <s v="39330001-39335001"/>
          <s v="39335001-39340001"/>
          <s v="39340001-39345001"/>
          <s v="39345001-39350001"/>
          <s v="39350001-39355001"/>
          <s v="39355001-39360001"/>
          <s v="39360001-39365001"/>
          <s v="39365001-39370001"/>
          <s v="39370001-39375001"/>
          <s v="39375001-39380001"/>
          <s v="39380001-39385001"/>
          <s v="39385001-39390001"/>
          <s v="39390001-39395001"/>
          <s v="39395001-39400001"/>
          <s v="39400001-39405001"/>
          <s v="39405001-39410001"/>
          <s v="39410001-39415001"/>
          <s v="39415001-39420001"/>
          <s v="39420001-39425001"/>
          <s v="39425001-39430001"/>
          <s v="39430001-39435001"/>
          <s v="39435001-39440001"/>
          <s v="39440001-39445001"/>
          <s v="39445001-39450001"/>
          <s v="39450001-39455001"/>
          <s v="39455001-39460001"/>
          <s v="39460001-39465001"/>
          <s v="39465001-39470001"/>
          <s v="39470001-39475001"/>
          <s v="39475001-39480001"/>
          <s v="39480001-39485001"/>
          <s v="39485001-39490001"/>
          <s v="39490001-39495001"/>
          <s v="39495001-39500001"/>
          <s v="39500001-39505001"/>
          <s v="39505001-39510001"/>
          <s v="39510001-39515001"/>
          <s v="39515001-39520001"/>
          <s v="39520001-39525001"/>
          <s v="39525001-39530001"/>
          <s v="39530001-39535001"/>
          <s v="39535001-39540001"/>
          <s v="39540001-39545001"/>
          <s v="39545001-39550001"/>
          <s v="39550001-39555001"/>
          <s v="39555001-39560001"/>
          <s v="39560001-39565001"/>
          <s v="39565001-39570001"/>
          <s v="39570001-39575001"/>
          <s v="39575001-39580001"/>
          <s v="39580001-39585001"/>
          <s v="39585001-39590001"/>
          <s v="39590001-39595001"/>
          <s v="39595001-39600001"/>
          <s v="39600001-39605001"/>
          <s v="39605001-39610001"/>
          <s v="39610001-39615001"/>
          <s v="39615001-39620001"/>
          <s v="39620001-39625001"/>
          <s v="39625001-39630001"/>
          <s v="39630001-39635001"/>
          <s v="39635001-39640001"/>
          <s v="39640001-39645001"/>
          <s v="39645001-39650001"/>
          <s v="39650001-39655001"/>
          <s v="39655001-39660001"/>
          <s v="39660001-39665001"/>
          <s v="39665001-39670001"/>
          <s v="39670001-39675001"/>
          <s v="39675001-39680001"/>
          <s v="39680001-39685001"/>
          <s v="39685001-39690001"/>
          <s v="39690001-39695001"/>
          <s v="39695001-39700001"/>
          <s v="39700001-39705001"/>
          <s v="39705001-39710001"/>
          <s v="39710001-39715001"/>
          <s v="39715001-39720001"/>
          <s v="39720001-39725001"/>
          <s v="39725001-39730001"/>
          <s v="39730001-39735001"/>
          <s v="39735001-39740001"/>
          <s v="39740001-39745001"/>
          <s v="39745001-39750001"/>
          <s v="39750001-39755001"/>
          <s v="39755001-39760001"/>
          <s v="39760001-39765001"/>
          <s v="39765001-39770001"/>
          <s v="39770001-39775001"/>
          <s v="39775001-39780001"/>
          <s v="39780001-39785001"/>
          <s v="39785001-39790001"/>
          <s v="39790001-39795001"/>
          <s v="39795001-39800001"/>
          <s v="39800001-39805001"/>
          <s v="39805001-39810001"/>
          <s v="39810001-39815001"/>
          <s v="39815001-39820001"/>
          <s v="39820001-39825001"/>
          <s v="39825001-39830001"/>
          <s v="39830001-39835001"/>
          <s v="39835001-39840001"/>
          <s v="39840001-39845001"/>
          <s v="39845001-39850001"/>
          <s v="39850001-39855001"/>
          <s v="39855001-39860001"/>
          <s v="39860001-39865001"/>
          <s v="39865001-39870001"/>
          <s v="39870001-39875001"/>
          <s v="39875001-39880001"/>
          <s v="39880001-39885001"/>
          <s v="39885001-39890001"/>
          <s v="39890001-39895001"/>
          <s v="39895001-39900001"/>
          <s v="39900001-39905001"/>
          <s v="39905001-39910001"/>
          <s v="39910001-39915001"/>
          <s v="39915001-39920001"/>
          <s v="39920001-39925001"/>
          <s v="39925001-39930001"/>
          <s v="39930001-39935001"/>
          <s v="39935001-39940001"/>
          <s v="39940001-39945001"/>
          <s v="39945001-39950001"/>
          <s v="39950001-39955001"/>
          <s v="39955001-39960001"/>
          <s v="39960001-39965001"/>
          <s v="39965001-39970001"/>
          <s v="39970001-39975001"/>
          <s v="39975001-39980001"/>
          <s v="39980001-39985001"/>
          <s v="39985001-39990001"/>
          <s v="39990001-39995001"/>
          <s v="39995001-40000001"/>
          <s v="40000001-40005001"/>
          <s v="40005001-40010001"/>
          <s v="40010001-40015001"/>
          <s v="40015001-40020001"/>
          <s v="40020001-40025001"/>
          <s v="40025001-40030001"/>
          <s v="40030001-40035001"/>
          <s v="40035001-40040001"/>
          <s v="40040001-40045001"/>
          <s v="40045001-40050001"/>
          <s v="40050001-40055001"/>
          <s v="40055001-40060001"/>
          <s v="40060001-40065001"/>
          <s v="40065001-40070001"/>
          <s v="40070001-40075001"/>
          <s v="40075001-40080001"/>
          <s v="40080001-40085001"/>
          <s v="40085001-40090001"/>
          <s v="40090001-40095001"/>
          <s v="40095001-40100001"/>
          <s v="40100001-40105001"/>
          <s v="40105001-40110001"/>
          <s v="40110001-40115001"/>
          <s v="40115001-40120001"/>
          <s v="40120001-40125001"/>
          <s v="40125001-40130001"/>
          <s v="40130001-40135001"/>
          <s v="40135001-40140001"/>
          <s v="40140001-40145001"/>
          <s v="40145001-40150001"/>
          <s v="40150001-40155001"/>
          <s v="40155001-40160001"/>
          <s v="40160001-40165001"/>
          <s v="40165001-40170001"/>
          <s v="40170001-40175001"/>
          <s v="40175001-40180001"/>
          <s v="40180001-40185001"/>
          <s v="40185001-40190001"/>
          <s v="40190001-40195001"/>
          <s v="40195001-40200001"/>
          <s v="40200001-40205001"/>
          <s v="40205001-40210001"/>
          <s v="40210001-40215001"/>
          <s v="40215001-40220001"/>
          <s v="40220001-40225001"/>
          <s v="40225001-40230001"/>
          <s v="40230001-40235001"/>
          <s v="40235001-40240001"/>
          <s v="40240001-40245001"/>
          <s v="40245001-40250001"/>
          <s v="40250001-40255001"/>
          <s v="40255001-40260001"/>
          <s v="40260001-40265001"/>
          <s v="40265001-40270001"/>
          <s v="40270001-40275001"/>
          <s v="40275001-40280001"/>
          <s v="40280001-40285001"/>
          <s v="40285001-40290001"/>
          <s v="40290001-40295001"/>
          <s v="40295001-40300001"/>
          <s v="40300001-40305001"/>
          <s v="40305001-40310001"/>
          <s v="40310001-40315001"/>
          <s v="40315001-40320001"/>
          <s v="40320001-40325001"/>
          <s v="40325001-40330001"/>
          <s v="40330001-40335001"/>
          <s v="40335001-40340001"/>
          <s v="40340001-40345001"/>
          <s v="40345001-40350001"/>
          <s v="40350001-40355001"/>
          <s v="40355001-40360001"/>
          <s v="40360001-40365001"/>
          <s v="40365001-40370001"/>
          <s v="40370001-40375001"/>
          <s v="40375001-40380001"/>
          <s v="40380001-40385001"/>
          <s v="40385001-40390001"/>
          <s v="40390001-40395001"/>
          <s v="40395001-40400001"/>
          <s v="40400001-40405001"/>
          <s v="40405001-40410001"/>
          <s v="40410001-40415001"/>
          <s v="40415001-40420001"/>
          <s v="40420001-40425001"/>
          <s v="40425001-40430001"/>
          <s v="40430001-40435001"/>
          <s v="40435001-40440001"/>
          <s v="40440001-40445001"/>
          <s v="40445001-40450001"/>
          <s v="40450001-40455001"/>
          <s v="40455001-40460001"/>
          <s v="40460001-40465001"/>
          <s v="40465001-40470001"/>
          <s v="40470001-40475001"/>
          <s v="40475001-40480001"/>
          <s v="40480001-40485001"/>
          <s v="40485001-40490001"/>
          <s v="40490001-40495001"/>
          <s v="40495001-40500001"/>
          <s v="40500001-40505001"/>
          <s v="40505001-40510001"/>
          <s v="40510001-40515001"/>
          <s v="40515001-40520001"/>
          <s v="40520001-40525001"/>
          <s v="40525001-40530001"/>
          <s v="40530001-40535001"/>
          <s v="40535001-40540001"/>
          <s v="40540001-40545001"/>
          <s v="40545001-40550001"/>
          <s v="40550001-40555001"/>
          <s v="40555001-40560001"/>
          <s v="40560001-40565001"/>
          <s v="40565001-40570001"/>
          <s v="40570001-40575001"/>
          <s v="40575001-40580001"/>
          <s v="40580001-40585001"/>
          <s v="40585001-40590001"/>
          <s v="40590001-40595001"/>
          <s v="40595001-40600001"/>
          <s v="40600001-40605001"/>
          <s v="40605001-40610001"/>
          <s v="40610001-40615001"/>
          <s v="40615001-40620001"/>
          <s v="40620001-40625001"/>
          <s v="40625001-40630001"/>
          <s v="40630001-40635001"/>
          <s v="40635001-40640001"/>
          <s v="40640001-40645001"/>
          <s v="40645001-40650001"/>
          <s v="40650001-40655001"/>
          <s v="40655001-40660001"/>
          <s v="40660001-40665001"/>
          <s v="40665001-40670001"/>
          <s v="40670001-40675001"/>
          <s v="40675001-40680001"/>
          <s v="40680001-40685001"/>
          <s v="40685001-40690001"/>
          <s v="40690001-40695001"/>
          <s v="40695001-40700001"/>
          <s v="40700001-40705001"/>
          <s v="40705001-40710001"/>
          <s v="40710001-40715001"/>
          <s v="40715001-40720001"/>
          <s v="40720001-40725001"/>
          <s v="40725001-40730001"/>
          <s v="40730001-40735001"/>
          <s v="40735001-40740001"/>
          <s v="40740001-40745001"/>
          <s v="40745001-40750001"/>
          <s v="40750001-40755001"/>
          <s v="40755001-40760001"/>
          <s v="40760001-40765001"/>
          <s v="40765001-40770001"/>
          <s v="40770001-40775001"/>
          <s v="40775001-40780001"/>
          <s v="40780001-40785001"/>
          <s v="40785001-40790001"/>
          <s v="40790001-40795001"/>
          <s v="40795001-40800001"/>
          <s v="40800001-40805001"/>
          <s v="40805001-40810001"/>
          <s v="40810001-40815001"/>
          <s v="40815001-40820001"/>
          <s v="40820001-40825001"/>
          <s v="40825001-40830001"/>
          <s v="40830001-40835001"/>
          <s v="40835001-40840001"/>
          <s v="40840001-40845001"/>
          <s v="40845001-40850001"/>
          <s v="40850001-40855001"/>
          <s v="40855001-40860001"/>
          <s v="40860001-40865001"/>
          <s v="40865001-40870001"/>
          <s v="40870001-40875001"/>
          <s v="40875001-40880001"/>
          <s v="40880001-40885001"/>
          <s v="40885001-40890001"/>
          <s v="40890001-40895001"/>
          <s v="40895001-40900001"/>
          <s v="40900001-40905001"/>
          <s v="40905001-40910001"/>
          <s v="40910001-40915001"/>
          <s v="40915001-40920001"/>
          <s v="40920001-40925001"/>
          <s v="40925001-40930001"/>
          <s v="40930001-40935001"/>
          <s v="40935001-40940001"/>
          <s v="40940001-40945001"/>
          <s v="40945001-40950001"/>
          <s v="40950001-40955001"/>
          <s v="40955001-40960001"/>
          <s v="40960001-40965001"/>
          <s v="40965001-40970001"/>
          <s v="40970001-40975001"/>
          <s v="40975001-40980001"/>
          <s v="40980001-40985001"/>
          <s v="40985001-40990001"/>
          <s v="40990001-40995001"/>
          <s v="40995001-41000001"/>
          <s v="41000001-41005001"/>
          <s v="41005001-41010001"/>
          <s v="41010001-41015001"/>
          <s v="41015001-41020001"/>
          <s v="41020001-41025001"/>
          <s v="41025001-41030001"/>
          <s v="41030001-41035001"/>
          <s v="41035001-41040001"/>
          <s v="41040001-41045001"/>
          <s v="41045001-41050001"/>
          <s v="41050001-41055001"/>
          <s v="41055001-41060001"/>
          <s v="41060001-41065001"/>
          <s v="41065001-41070001"/>
          <s v="41070001-41075001"/>
          <s v="41075001-41080001"/>
          <s v="41080001-41085001"/>
          <s v="41085001-41090001"/>
          <s v="41090001-41095001"/>
          <s v="41095001-41100001"/>
          <s v="41100001-41105001"/>
          <s v="41105001-41110001"/>
          <s v="41110001-41115001"/>
          <s v="41115001-41120001"/>
          <s v="41120001-41125001"/>
          <s v="41125001-41130001"/>
          <s v="41130001-41135001"/>
          <s v="41135001-41140001"/>
          <s v="41140001-41145001"/>
          <s v="41145001-41150001"/>
          <s v="41150001-41155001"/>
          <s v="41155001-41160001"/>
          <s v="41160001-41165001"/>
          <s v="41165001-41170001"/>
          <s v="41170001-41175001"/>
          <s v="41175001-41180001"/>
          <s v="41180001-41185001"/>
          <s v="41185001-41190001"/>
          <s v="41190001-41195001"/>
          <s v="41195001-41200001"/>
          <s v="41200001-41205001"/>
          <s v="41205001-41210001"/>
          <s v="41210001-41215001"/>
          <s v="41215001-41220001"/>
          <s v="41220001-41225001"/>
          <s v="41225001-41230001"/>
          <s v="41230001-41235001"/>
          <s v="41235001-41240001"/>
          <s v="41240001-41245001"/>
          <s v="41245001-41250001"/>
          <s v="41250001-41255001"/>
          <s v="41255001-41260001"/>
          <s v="41260001-41265001"/>
          <s v="41265001-41270001"/>
          <s v="41270001-41275001"/>
          <s v="41275001-41280001"/>
          <s v="41280001-41285001"/>
          <s v="41285001-41290001"/>
          <s v="41290001-41295001"/>
          <s v="41295001-41300001"/>
          <s v="41300001-41305001"/>
          <s v="41305001-41310001"/>
          <s v="41310001-41315001"/>
          <s v="41315001-41320001"/>
          <s v="41320001-41325001"/>
          <s v="41325001-41330001"/>
          <s v="41330001-41335001"/>
          <s v="41335001-41340001"/>
          <s v="41340001-41345001"/>
          <s v="41345001-41350001"/>
          <s v="41350001-41355001"/>
          <s v="41355001-41360001"/>
          <s v="41360001-41365001"/>
          <s v="41365001-41370001"/>
          <s v="41370001-41375001"/>
          <s v="41375001-41380001"/>
          <s v="41380001-41385001"/>
          <s v="41385001-41390001"/>
          <s v="41390001-41395001"/>
          <s v="41395001-41400001"/>
          <s v="41400001-41405001"/>
          <s v="41405001-41410001"/>
          <s v="41410001-41415001"/>
          <s v="41415001-41420001"/>
          <s v="41420001-41425001"/>
          <s v="41425001-41430001"/>
          <s v="41430001-41435001"/>
          <s v="41435001-41440001"/>
          <s v="41440001-41445001"/>
          <s v="41445001-41450001"/>
          <s v="41450001-41455001"/>
          <s v="41455001-41460001"/>
          <s v="41460001-41465001"/>
          <s v="41465001-41470001"/>
          <s v="41470001-41475001"/>
          <s v="41475001-41480001"/>
          <s v="41480001-41485001"/>
          <s v="41485001-41490001"/>
          <s v="41490001-41495001"/>
          <s v="41495001-41500001"/>
          <s v="41500001-41505001"/>
          <s v="41505001-41510001"/>
          <s v="41510001-41515001"/>
          <s v="41515001-41520001"/>
          <s v="41520001-41525001"/>
          <s v="41525001-41530001"/>
          <s v="41530001-41535001"/>
          <s v="41535001-41540001"/>
          <s v="41540001-41545001"/>
          <s v="41545001-41550001"/>
          <s v="41550001-41555001"/>
          <s v="41555001-41560001"/>
          <s v="41560001-41565001"/>
          <s v="41565001-41570001"/>
          <s v="41570001-41575001"/>
          <s v="41575001-41580001"/>
          <s v="41580001-41585001"/>
          <s v="41585001-41590001"/>
          <s v="41590001-41595001"/>
          <s v="41595001-41600001"/>
          <s v="41600001-41605001"/>
          <s v="41605001-41610001"/>
          <s v="41610001-41615001"/>
          <s v="41615001-41620001"/>
          <s v="41620001-41625001"/>
          <s v="41625001-41630001"/>
          <s v="41630001-41635001"/>
          <s v="41635001-41640001"/>
          <s v="41640001-41645001"/>
          <s v="41645001-41650001"/>
          <s v="41650001-41655001"/>
          <s v="41655001-41660001"/>
          <s v="41660001-41665001"/>
          <s v="41665001-41670001"/>
          <s v="41670001-41675001"/>
          <s v="41675001-41680001"/>
          <s v="41680001-41685001"/>
          <s v="41685001-41690001"/>
          <s v="41690001-41695001"/>
          <s v="41695001-41700001"/>
          <s v="41700001-41705001"/>
          <s v="41705001-41710001"/>
          <s v="41710001-41715001"/>
          <s v="41715001-41720001"/>
          <s v="41720001-41725001"/>
          <s v="41725001-41730001"/>
          <s v="41730001-41735001"/>
          <s v="41735001-41740001"/>
          <s v="41740001-41745001"/>
          <s v="41745001-41750001"/>
          <s v="41750001-41755001"/>
          <s v="41755001-41760001"/>
          <s v="41760001-41765001"/>
          <s v="41765001-41770001"/>
          <s v="41770001-41775001"/>
          <s v="41775001-41780001"/>
          <s v="41780001-41785001"/>
          <s v="41785001-41790001"/>
          <s v="41790001-41795001"/>
          <s v="41795001-41800001"/>
          <s v="41800001-41805001"/>
          <s v="41805001-41810001"/>
          <s v="41810001-41815001"/>
          <s v="41815001-41820001"/>
          <s v="41820001-41825001"/>
          <s v="41825001-41830001"/>
          <s v="41830001-41835001"/>
          <s v="41835001-41840001"/>
          <s v="41840001-41845001"/>
          <s v="41845001-41850001"/>
          <s v="41850001-41855001"/>
          <s v="41855001-41860001"/>
          <s v="41860001-41865001"/>
          <s v="41865001-41870001"/>
          <s v="41870001-41875001"/>
          <s v="41875001-41880001"/>
          <s v="41880001-41885001"/>
          <s v="41885001-41890001"/>
          <s v="41890001-41895001"/>
          <s v="41895001-41900001"/>
          <s v="41900001-41905001"/>
          <s v="41905001-41910001"/>
          <s v="41910001-41915001"/>
          <s v="41915001-41920001"/>
          <s v="41920001-41925001"/>
          <s v="41925001-41930001"/>
          <s v="41930001-41935001"/>
          <s v="41935001-41940001"/>
          <s v="41940001-41945001"/>
          <s v="41945001-41950001"/>
          <s v="41950001-41955001"/>
          <s v="41955001-41960001"/>
          <s v="41960001-41965001"/>
          <s v="41965001-41970001"/>
          <s v="41970001-41975001"/>
          <s v="41975001-41980001"/>
          <s v="41980001-41985001"/>
          <s v="41985001-41990001"/>
          <s v="41990001-41995001"/>
          <s v="41995001-42000001"/>
          <s v="42000001-42005001"/>
          <s v="42005001-42010001"/>
          <s v="42010001-42015001"/>
          <s v="42015001-42020001"/>
          <s v="42020001-42025001"/>
          <s v="42025001-42030001"/>
          <s v="42030001-42035001"/>
          <s v="42035001-42040001"/>
          <s v="42040001-42045001"/>
          <s v="42045001-42050001"/>
          <s v="42050001-42055001"/>
          <s v="42055001-42060001"/>
          <s v="42060001-42065001"/>
          <s v="42065001-42070001"/>
          <s v="42070001-42075001"/>
          <s v="42075001-42080001"/>
          <s v="42080001-42085001"/>
          <s v="42085001-42090001"/>
          <s v="42090001-42095001"/>
          <s v="42095001-42100001"/>
          <s v="42100001-42105001"/>
          <s v="42105001-42110001"/>
          <s v="42110001-42115001"/>
          <s v="42115001-42120001"/>
          <s v="42120001-42125001"/>
          <s v="42125001-42130001"/>
          <s v="42130001-42135001"/>
          <s v="42135001-42140001"/>
          <s v="42140001-42145001"/>
          <s v="42145001-42150001"/>
          <s v="42150001-42155001"/>
          <s v="42155001-42160001"/>
          <s v="42160001-42165001"/>
          <s v="42165001-42170001"/>
          <s v="42170001-42175001"/>
          <s v="42175001-42180001"/>
          <s v="42180001-42185001"/>
          <s v="42185001-42190001"/>
          <s v="42190001-42195001"/>
          <s v="42195001-42200001"/>
          <s v="42200001-42205001"/>
          <s v="42205001-42210001"/>
          <s v="42210001-42215001"/>
          <s v="42215001-42220001"/>
          <s v="42220001-42225001"/>
          <s v="42225001-42230001"/>
          <s v="42230001-42235001"/>
          <s v="42235001-42240001"/>
          <s v="42240001-42245001"/>
          <s v="42245001-42250001"/>
          <s v="42250001-42255001"/>
          <s v="42255001-42260001"/>
          <s v="42260001-42265001"/>
          <s v="42265001-42270001"/>
          <s v="42270001-42275001"/>
          <s v="42275001-42280001"/>
          <s v="42280001-42285001"/>
          <s v="42285001-42290001"/>
          <s v="42290001-42295001"/>
          <s v="42295001-42300001"/>
          <s v="42300001-42305001"/>
          <s v="42305001-42310001"/>
          <s v="42310001-42315001"/>
          <s v="42315001-42320001"/>
          <s v="42320001-42325001"/>
          <s v="42325001-42330001"/>
          <s v="42330001-42335001"/>
          <s v="42335001-42340001"/>
          <s v="42340001-42345001"/>
          <s v="42345001-42350001"/>
          <s v="42350001-42355001"/>
          <s v="42355001-42360001"/>
          <s v="42360001-42365001"/>
          <s v="42365001-42370001"/>
          <s v="42370001-42375001"/>
          <s v="42375001-42380001"/>
          <s v="42380001-42385001"/>
          <s v="42385001-42390001"/>
          <s v="42390001-42395001"/>
          <s v="42395001-42400001"/>
          <s v="42400001-42405001"/>
          <s v="42405001-42410001"/>
          <s v="42410001-42415001"/>
          <s v="42415001-42420001"/>
          <s v="42420001-42425001"/>
          <s v="42425001-42430001"/>
          <s v="42430001-42435001"/>
          <s v="42435001-42440001"/>
          <s v="42440001-42445001"/>
          <s v="42445001-42450001"/>
          <s v="42450001-42455001"/>
          <s v="42455001-42460001"/>
          <s v="42460001-42465001"/>
          <s v="42465001-42470001"/>
          <s v="42470001-42475001"/>
          <s v="42475001-42480001"/>
          <s v="42480001-42485001"/>
          <s v="42485001-42490001"/>
          <s v="42490001-42495001"/>
          <s v="42495001-42500001"/>
          <s v="42500001-42505001"/>
          <s v="42505001-42510001"/>
          <s v="42510001-42515001"/>
          <s v="42515001-42520001"/>
          <s v="42520001-42525001"/>
          <s v="42525001-42530001"/>
          <s v="42530001-42535001"/>
          <s v="42535001-42540001"/>
          <s v="42540001-42545001"/>
          <s v="42545001-42550001"/>
          <s v="42550001-42555001"/>
          <s v="42555001-42560001"/>
          <s v="42560001-42565001"/>
          <s v="42565001-42570001"/>
          <s v="42570001-42575001"/>
          <s v="42575001-42580001"/>
          <s v="42580001-42585001"/>
          <s v="42585001-42590001"/>
          <s v="42590001-42595001"/>
          <s v="42595001-42600001"/>
          <s v="42600001-42605001"/>
          <s v="42605001-42610001"/>
          <s v="42610001-42615001"/>
          <s v="42615001-42620001"/>
          <s v="42620001-42625001"/>
          <s v="42625001-42630001"/>
          <s v="42630001-42635001"/>
          <s v="42635001-42640001"/>
          <s v="42640001-42645001"/>
          <s v="42645001-42650001"/>
          <s v="42650001-42655001"/>
          <s v="42655001-42660001"/>
          <s v="42660001-42665001"/>
          <s v="42665001-42670001"/>
          <s v="42670001-42675001"/>
          <s v="42675001-42680001"/>
          <s v="42680001-42685001"/>
          <s v="42685001-42690001"/>
          <s v="42690001-42695001"/>
          <s v="42695001-42700001"/>
          <s v="42700001-42705001"/>
          <s v="42705001-42710001"/>
          <s v="42710001-42715001"/>
          <s v="42715001-42720001"/>
          <s v="42720001-42725001"/>
          <s v="42725001-42730001"/>
          <s v="42730001-42735001"/>
          <s v="42735001-42740001"/>
          <s v="42740001-42745001"/>
          <s v="42745001-42750001"/>
          <s v="42750001-42755001"/>
          <s v="42755001-42760001"/>
          <s v="42760001-42765001"/>
          <s v="42765001-42770001"/>
          <s v="42770001-42775001"/>
          <s v="42775001-42780001"/>
          <s v="42780001-42785001"/>
          <s v="42785001-42790001"/>
          <s v="42790001-42795001"/>
          <s v="42795001-42800001"/>
          <s v="42800001-42805001"/>
          <s v="42805001-42810001"/>
          <s v="42810001-42815001"/>
          <s v="42815001-42820001"/>
          <s v="42820001-42825001"/>
          <s v="42825001-42830001"/>
          <s v="42830001-42835001"/>
          <s v="42835001-42840001"/>
          <s v="42840001-42845001"/>
          <s v="42845001-42850001"/>
          <s v="42850001-42855001"/>
          <s v="42855001-42860001"/>
          <s v="42860001-42865001"/>
          <s v="42865001-42870001"/>
          <s v="42870001-42875001"/>
          <s v="42875001-42880001"/>
          <s v="42880001-42885001"/>
          <s v="42885001-42890001"/>
          <s v="42890001-42895001"/>
          <s v="42895001-42900001"/>
          <s v="42900001-42905001"/>
          <s v="42905001-42910001"/>
          <s v="42910001-42915001"/>
          <s v="42915001-42920001"/>
          <s v="42920001-42925001"/>
          <s v="42925001-42930001"/>
          <s v="42930001-42935001"/>
          <s v="42935001-42940001"/>
          <s v="42940001-42945001"/>
          <s v="42945001-42950001"/>
          <s v="42950001-42955001"/>
          <s v="42955001-42960001"/>
          <s v="42960001-42965001"/>
          <s v="42965001-42970001"/>
          <s v="42970001-42975001"/>
          <s v="42975001-42980001"/>
          <s v="42980001-42985001"/>
          <s v="42985001-42990001"/>
          <s v="42990001-42995001"/>
          <s v="42995001-43000001"/>
          <s v="43000001-43005001"/>
          <s v="43005001-43010001"/>
          <s v="43010001-43015001"/>
          <s v="43015001-43020001"/>
          <s v="43020001-43025001"/>
          <s v="43025001-43030001"/>
          <s v="43030001-43035001"/>
          <s v="43035001-43040001"/>
          <s v="43040001-43045001"/>
          <s v="43045001-43050001"/>
          <s v="43050001-43055001"/>
          <s v="43055001-43060001"/>
          <s v="43060001-43065001"/>
          <s v="43065001-43070001"/>
          <s v="43070001-43075001"/>
          <s v="43075001-43080001"/>
          <s v="43080001-43085001"/>
          <s v="43085001-43090001"/>
          <s v="43090001-43095001"/>
          <s v="43095001-43100001"/>
          <s v="43100001-43105001"/>
          <s v="43105001-43110001"/>
          <s v="43110001-43115001"/>
          <s v="43115001-43120001"/>
          <s v="43120001-43125001"/>
          <s v="43125001-43130001"/>
          <s v="43130001-43135001"/>
          <s v="43135001-43140001"/>
          <s v="43140001-43145001"/>
          <s v="43145001-43150001"/>
          <s v="43150001-43155001"/>
          <s v="43155001-43160001"/>
          <s v="43160001-43165001"/>
          <s v="43165001-43170001"/>
          <s v="43170001-43175001"/>
          <s v="43175001-43180001"/>
          <s v="43180001-43185001"/>
          <s v="43185001-43190001"/>
          <s v="43190001-43195001"/>
          <s v="43195001-43200001"/>
          <s v="43200001-43205001"/>
          <s v="43205001-43210001"/>
          <s v="43210001-43215001"/>
          <s v="43215001-43220001"/>
          <s v="43220001-43225001"/>
          <s v="43225001-43230001"/>
          <s v="43230001-43235001"/>
          <s v="43235001-43240001"/>
          <s v="43240001-43245001"/>
          <s v="43245001-43250001"/>
          <s v="43250001-43255001"/>
          <s v="43255001-43260001"/>
          <s v="43260001-43265001"/>
          <s v="43265001-43270001"/>
          <s v="43270001-43275001"/>
          <s v="43275001-43280001"/>
          <s v="43280001-43285001"/>
          <s v="43285001-43290001"/>
          <s v="43290001-43295001"/>
          <s v="43295001-43300001"/>
          <s v="43300001-43305001"/>
          <s v="43305001-43310001"/>
          <s v="43310001-43315001"/>
          <s v="43315001-43320001"/>
          <s v="43320001-43325001"/>
          <s v="43325001-43330001"/>
          <s v="43330001-43335001"/>
          <s v="43335001-43340001"/>
          <s v="43340001-43345001"/>
          <s v="43345001-43350001"/>
          <s v="43350001-43355001"/>
          <s v="43355001-43360001"/>
          <s v="43360001-43365001"/>
          <s v="43365001-43370001"/>
          <s v="43370001-43375001"/>
          <s v="43375001-43380001"/>
          <s v="43380001-43385001"/>
          <s v="43385001-43390001"/>
          <s v="43390001-43395001"/>
          <s v="43395001-43400001"/>
          <s v="43400001-43405001"/>
          <s v="43405001-43410001"/>
          <s v="43410001-43415001"/>
          <s v="43415001-43420001"/>
          <s v="43420001-43425001"/>
          <s v="43425001-43430001"/>
          <s v="43430001-43435001"/>
          <s v="43435001-43440001"/>
          <s v="43440001-43445001"/>
          <s v="43445001-43450001"/>
          <s v="43450001-43455001"/>
          <s v="43455001-43460001"/>
          <s v="43460001-43465001"/>
          <s v="43465001-43470001"/>
          <s v="43470001-43475001"/>
          <s v="43475001-43480001"/>
          <s v="43480001-43485001"/>
          <s v="43485001-43490001"/>
          <s v="43490001-43495001"/>
          <s v="43495001-43500001"/>
          <s v="43500001-43505001"/>
          <s v="43505001-43510001"/>
          <s v="43510001-43515001"/>
          <s v="43515001-43520001"/>
          <s v="43520001-43525001"/>
          <s v="43525001-43530001"/>
          <s v="43530001-43535001"/>
          <s v="43535001-43540001"/>
          <s v="43540001-43545001"/>
          <s v="43545001-43550001"/>
          <s v="43550001-43555001"/>
          <s v="43555001-43560001"/>
          <s v="43560001-43565001"/>
          <s v="43565001-43570001"/>
          <s v="43570001-43575001"/>
          <s v="43575001-43580001"/>
          <s v="43580001-43585001"/>
          <s v="43585001-43590001"/>
          <s v="43590001-43595001"/>
          <s v="43595001-43600001"/>
          <s v="43600001-43605001"/>
          <s v="43605001-43610001"/>
          <s v="43610001-43615001"/>
          <s v="43615001-43620001"/>
          <s v="43620001-43625001"/>
          <s v="43625001-43630001"/>
          <s v="43630001-43635001"/>
          <s v="43635001-43640001"/>
          <s v="43640001-43645001"/>
          <s v="43645001-43650001"/>
          <s v="43650001-43655001"/>
          <s v="43655001-43660001"/>
          <s v="43660001-43665001"/>
          <s v="43665001-43670001"/>
          <s v="43670001-43675001"/>
          <s v="43675001-43680001"/>
          <s v="43680001-43685001"/>
          <s v="43685001-43690001"/>
          <s v="43690001-43695001"/>
          <s v="43695001-43700001"/>
          <s v="43700001-43705001"/>
          <s v="43705001-43710001"/>
          <s v="43710001-43715001"/>
          <s v="43715001-43720001"/>
          <s v="43720001-43725001"/>
          <s v="43725001-43730001"/>
          <s v="43730001-43735001"/>
          <s v="43735001-43740001"/>
          <s v="43740001-43745001"/>
          <s v="43745001-43750001"/>
          <s v="43750001-43755001"/>
          <s v="43755001-43760001"/>
          <s v="43760001-43765001"/>
          <s v="43765001-43770001"/>
          <s v="43770001-43775001"/>
          <s v="43775001-43780001"/>
          <s v="43780001-43785001"/>
          <s v="43785001-43790001"/>
          <s v="43790001-43795001"/>
          <s v="43795001-43800001"/>
          <s v="43800001-43805001"/>
          <s v="43805001-43810001"/>
          <s v="43810001-43815001"/>
          <s v="43815001-43820001"/>
          <s v="43820001-43825001"/>
          <s v="43825001-43830001"/>
          <s v="43830001-43835001"/>
          <s v="43835001-43840001"/>
          <s v="43840001-43845001"/>
          <s v="43845001-43850001"/>
          <s v="43850001-43855001"/>
          <s v="43855001-43860001"/>
          <s v="43860001-43865001"/>
          <s v="43865001-43870001"/>
          <s v="43870001-43875001"/>
          <s v="43875001-43880001"/>
          <s v="43880001-43885001"/>
          <s v="43885001-43890001"/>
          <s v="43890001-43895001"/>
          <s v="43895001-43900001"/>
          <s v="43900001-43905001"/>
          <s v="43905001-43910001"/>
          <s v="43910001-43915001"/>
          <s v="43915001-43920001"/>
          <s v="43920001-43925001"/>
          <s v="43925001-43930001"/>
          <s v="43930001-43935001"/>
          <s v="43935001-43940001"/>
          <s v="43940001-43945001"/>
          <s v="43945001-43950001"/>
          <s v="43950001-43955001"/>
          <s v="43955001-43960001"/>
          <s v="43960001-43965001"/>
          <s v="43965001-43970001"/>
          <s v="43970001-43975001"/>
          <s v="43975001-43980001"/>
          <s v="43980001-43985001"/>
          <s v="43985001-43990001"/>
          <s v="43990001-43995001"/>
          <s v="43995001-44000001"/>
          <s v="44000001-44005001"/>
          <s v="44005001-44010001"/>
          <s v="44010001-44015001"/>
          <s v="44015001-44020001"/>
          <s v="44020001-44025001"/>
          <s v="44025001-44030001"/>
          <s v="44030001-44035001"/>
          <s v="44035001-44040001"/>
          <s v="44040001-44045001"/>
          <s v="44045001-44050001"/>
          <s v="44050001-44055001"/>
          <s v="44055001-44060001"/>
          <s v="44060001-44065001"/>
          <s v="44065001-44070001"/>
          <s v="44070001-44075001"/>
          <s v="44075001-44080001"/>
          <s v="44080001-44085001"/>
          <s v="44085001-44090001"/>
          <s v="44090001-44095001"/>
          <s v="44095001-44100001"/>
          <s v="44100001-44105001"/>
          <s v="44105001-44110001"/>
          <s v="44110001-44115001"/>
          <s v="44115001-44120001"/>
          <s v="44120001-44125001"/>
          <s v="44125001-44130001"/>
          <s v="44130001-44135001"/>
          <s v="44135001-44140001"/>
          <s v="44140001-44145001"/>
          <s v="44145001-44150001"/>
          <s v="44150001-44155001"/>
          <s v="44155001-44160001"/>
          <s v="44160001-44165001"/>
          <s v="44165001-44170001"/>
          <s v="44170001-44175001"/>
          <s v="44175001-44180001"/>
          <s v="44180001-44185001"/>
          <s v="44185001-44190001"/>
          <s v="44190001-44195001"/>
          <s v="44195001-44200001"/>
          <s v="44200001-44205001"/>
          <s v="44205001-44210001"/>
          <s v="44210001-44215001"/>
          <s v="44215001-44220001"/>
          <s v="44220001-44225001"/>
          <s v="44225001-44230001"/>
          <s v="44230001-44235001"/>
          <s v="44235001-44240001"/>
          <s v="44240001-44245001"/>
          <s v="44245001-44250001"/>
          <s v="44250001-44255001"/>
          <s v="44255001-44260001"/>
          <s v="44260001-44265001"/>
          <s v="44265001-44270001"/>
          <s v="44270001-44275001"/>
          <s v="44275001-44280001"/>
          <s v="44280001-44285001"/>
          <s v="44285001-44290001"/>
          <s v="44290001-44295001"/>
          <s v="44295001-44300001"/>
          <s v="44300001-44305001"/>
          <s v="44305001-44310001"/>
          <s v="44310001-44315001"/>
          <s v="44315001-44320001"/>
          <s v="44320001-44325001"/>
          <s v="44325001-44330001"/>
          <s v="44330001-44335001"/>
          <s v="44335001-44340001"/>
          <s v="44340001-44345001"/>
          <s v="44345001-44350001"/>
          <s v="44350001-44355001"/>
          <s v="44355001-44360001"/>
          <s v="44360001-44365001"/>
          <s v="44365001-44370001"/>
          <s v="44370001-44375001"/>
          <s v="44375001-44380001"/>
          <s v="44380001-44385001"/>
          <s v="44385001-44390001"/>
          <s v="44390001-44395001"/>
          <s v="44395001-44400001"/>
          <s v="44400001-44405001"/>
          <s v="44405001-44410001"/>
          <s v="44410001-44415001"/>
          <s v="44415001-44420001"/>
          <s v="44420001-44425001"/>
          <s v="44425001-44430001"/>
          <s v="44430001-44435001"/>
          <s v="44435001-44440001"/>
          <s v="44440001-44445001"/>
          <s v="44445001-44450001"/>
          <s v="44450001-44455001"/>
          <s v="44455001-44460001"/>
          <s v="44460001-44465001"/>
          <s v="44465001-44470001"/>
          <s v="44470001-44475001"/>
          <s v="44475001-44480001"/>
          <s v="44480001-44485001"/>
          <s v="44485001-44490001"/>
          <s v="44490001-44495001"/>
          <s v="44495001-44500001"/>
          <s v="44500001-44505001"/>
          <s v="44505001-44510001"/>
          <s v="44510001-44515001"/>
          <s v="44515001-44520001"/>
          <s v="44520001-44525001"/>
          <s v="44525001-44530001"/>
          <s v="44530001-44535001"/>
          <s v="44535001-44540001"/>
          <s v="44540001-44545001"/>
          <s v="44545001-44550001"/>
          <s v="44550001-44555001"/>
          <s v="44555001-44560001"/>
          <s v="44560001-44565001"/>
          <s v="44565001-44570001"/>
          <s v="44570001-44575001"/>
          <s v="44575001-44580001"/>
          <s v="44580001-44585001"/>
          <s v="44585001-44590001"/>
          <s v="44590001-44595001"/>
          <s v="44595001-44600001"/>
          <s v="44600001-44605001"/>
          <s v="44605001-44610001"/>
          <s v="44610001-44615001"/>
          <s v="44615001-44620001"/>
          <s v="44620001-44625001"/>
          <s v="44625001-44630001"/>
          <s v="44630001-44635001"/>
          <s v="44635001-44640001"/>
          <s v="44640001-44645001"/>
          <s v="44645001-44650001"/>
          <s v="44650001-44655001"/>
          <s v="44655001-44660001"/>
          <s v="44660001-44665001"/>
          <s v="44665001-44670001"/>
          <s v="44670001-44675001"/>
          <s v="44675001-44680001"/>
          <s v="44680001-44685001"/>
          <s v="44685001-44690001"/>
          <s v="44690001-44695001"/>
          <s v="44695001-44700001"/>
          <s v="44700001-44705001"/>
          <s v="44705001-44710001"/>
          <s v="44710001-44715001"/>
          <s v="44715001-44720001"/>
          <s v="44720001-44725001"/>
          <s v="44725001-44730001"/>
          <s v="44730001-44735001"/>
          <s v="44735001-44740001"/>
          <s v="44740001-44745001"/>
          <s v="44745001-44750001"/>
          <s v="44750001-44755001"/>
          <s v="44755001-44760001"/>
          <s v="44760001-44765001"/>
          <s v="44765001-44770001"/>
          <s v="44770001-44775001"/>
          <s v="44775001-44780001"/>
          <s v="44780001-44785001"/>
          <s v="44785001-44790001"/>
          <s v="44790001-44795001"/>
          <s v="44795001-44800001"/>
          <s v="44800001-44805001"/>
          <s v="44805001-44810001"/>
          <s v="44810001-44815001"/>
          <s v="44815001-44820001"/>
          <s v="44820001-44825001"/>
          <s v="44825001-44830001"/>
          <s v="44830001-44835001"/>
          <s v="44835001-44840001"/>
          <s v="44840001-44845001"/>
          <s v="44845001-44850001"/>
          <s v="44850001-44855001"/>
          <s v="44855001-44860001"/>
          <s v="44860001-44865001"/>
          <s v="44865001-44870001"/>
          <s v="44870001-44875001"/>
          <s v="44875001-44880001"/>
          <s v="44880001-44885001"/>
          <s v="44885001-44890001"/>
          <s v="44890001-44895001"/>
          <s v="44895001-44900001"/>
          <s v="44900001-44905001"/>
          <s v="44905001-44910001"/>
          <s v="44910001-44915001"/>
          <s v="44915001-44920001"/>
          <s v="44920001-44925001"/>
          <s v="44925001-44930001"/>
          <s v="44930001-44935001"/>
          <s v="44935001-44940001"/>
          <s v="44940001-44945001"/>
          <s v="44945001-44950001"/>
          <s v="44950001-44955001"/>
          <s v="44955001-44960001"/>
          <s v="44960001-44965001"/>
          <s v="44965001-44970001"/>
          <s v="44970001-44975001"/>
          <s v="44975001-44980001"/>
          <s v="44980001-44985001"/>
          <s v="44985001-44990001"/>
          <s v="44990001-44995001"/>
          <s v="44995001-45000001"/>
          <s v="45000001-45005001"/>
          <s v="45005001-45010001"/>
          <s v="45010001-45015001"/>
          <s v="45015001-45020001"/>
          <s v="45020001-45025001"/>
          <s v="45025001-45030001"/>
          <s v="45030001-45035001"/>
          <s v="45035001-45040001"/>
          <s v="45040001-45045001"/>
          <s v="45045001-45050001"/>
          <s v="45050001-45055001"/>
          <s v="45055001-45060001"/>
          <s v="45060001-45065001"/>
          <s v="45065001-45070001"/>
          <s v="45070001-45075001"/>
          <s v="45075001-45080001"/>
          <s v="45080001-45085001"/>
          <s v="45085001-45090001"/>
          <s v="45090001-45095001"/>
          <s v="45095001-45100001"/>
          <s v="45100001-45105001"/>
          <s v="45105001-45110001"/>
          <s v="45110001-45115001"/>
          <s v="45115001-45120001"/>
          <s v="45120001-45125001"/>
          <s v="45125001-45130001"/>
          <s v="45130001-45135001"/>
          <s v="45135001-45140001"/>
          <s v="45140001-45145001"/>
          <s v="45145001-45150001"/>
          <s v="45150001-45155001"/>
          <s v="45155001-45160001"/>
          <s v="45160001-45165001"/>
          <s v="45165001-45170001"/>
          <s v="45170001-45175001"/>
          <s v="45175001-45180001"/>
          <s v="45180001-45185001"/>
          <s v="45185001-45190001"/>
          <s v="45190001-45195001"/>
          <s v="45195001-45200001"/>
          <s v="45200001-45205001"/>
          <s v="45205001-45210001"/>
          <s v="45210001-45215001"/>
          <s v="45215001-45220001"/>
          <s v="45220001-45225001"/>
          <s v="45225001-45230001"/>
          <s v="45230001-45235001"/>
          <s v="45235001-45240001"/>
          <s v="45240001-45245001"/>
          <s v="45245001-45250001"/>
          <s v="45250001-45255001"/>
          <s v="45255001-45260001"/>
          <s v="45260001-45265001"/>
          <s v="45265001-45270001"/>
          <s v="45270001-45275001"/>
          <s v="45275001-45280001"/>
          <s v="45280001-45285001"/>
          <s v="45285001-45290001"/>
          <s v="45290001-45295001"/>
          <s v="45295001-45300001"/>
          <s v="45300001-45305001"/>
          <s v="45305001-45310001"/>
          <s v="45310001-45315001"/>
          <s v="45315001-45320001"/>
          <s v="45320001-45325001"/>
          <s v="45325001-45330001"/>
          <s v="45330001-45335001"/>
          <s v="45335001-45340001"/>
          <s v="45340001-45345001"/>
          <s v="45345001-45350001"/>
          <s v="45350001-45355001"/>
          <s v="45355001-45360001"/>
          <s v="45360001-45365001"/>
          <s v="45365001-45370001"/>
          <s v="45370001-45375001"/>
          <s v="45375001-45380001"/>
          <s v="45380001-45385001"/>
          <s v="45385001-45390001"/>
          <s v="45390001-45395001"/>
          <s v="45395001-45400001"/>
          <s v="45400001-45405001"/>
          <s v="45405001-45410001"/>
          <s v="45410001-45415001"/>
          <s v="45415001-45420001"/>
          <s v="45420001-45425001"/>
          <s v="45425001-45430001"/>
          <s v="45430001-45435001"/>
          <s v="45435001-45440001"/>
          <s v="45440001-45445001"/>
          <s v="45445001-45450001"/>
          <s v="45450001-45455001"/>
          <s v="45455001-45460001"/>
          <s v="45460001-45465001"/>
          <s v="45465001-45470001"/>
          <s v="45470001-45475001"/>
          <s v="45475001-45480001"/>
          <s v="45480001-45485001"/>
          <s v="45485001-45490001"/>
          <s v="45490001-45495001"/>
          <s v="45495001-45500001"/>
          <s v="45500001-45505001"/>
          <s v="45505001-45510001"/>
          <s v="45510001-45515001"/>
          <s v="45515001-45520001"/>
          <s v="45520001-45525001"/>
          <s v="45525001-45530001"/>
          <s v="45530001-45535001"/>
          <s v="45535001-45540001"/>
          <s v="45540001-45545001"/>
          <s v="45545001-45550001"/>
          <s v="45550001-45555001"/>
          <s v="45555001-45560001"/>
          <s v="45560001-45565001"/>
          <s v="45565001-45570001"/>
          <s v="45570001-45575001"/>
          <s v="45575001-45580001"/>
          <s v="45580001-45585001"/>
          <s v="45585001-45590001"/>
          <s v="45590001-45595001"/>
          <s v="45595001-45600001"/>
          <s v="45600001-45605001"/>
          <s v="45605001-45610001"/>
          <s v="45610001-45615001"/>
          <s v="45615001-45620001"/>
          <s v="45620001-45625001"/>
          <s v="45625001-45630001"/>
          <s v="45630001-45635001"/>
          <s v="45635001-45640001"/>
          <s v="45640001-45645001"/>
          <s v="45645001-45650001"/>
          <s v="45650001-45655001"/>
          <s v="45655001-45660001"/>
          <s v="45660001-45665001"/>
          <s v="45665001-45670001"/>
          <s v="45670001-45675001"/>
          <s v="45675001-45680001"/>
          <s v="45680001-45685001"/>
          <s v="45685001-45690001"/>
          <s v="45690001-45695001"/>
          <s v="45695001-45700001"/>
          <s v="45700001-45705001"/>
          <s v="45705001-45710001"/>
          <s v="45710001-45715001"/>
          <s v="45715001-45720001"/>
          <s v="45720001-45725001"/>
          <s v="45725001-45730001"/>
          <s v="45730001-45735001"/>
          <s v="45735001-45740001"/>
          <s v="45740001-45745001"/>
          <s v="45745001-45750001"/>
          <s v="45750001-45755001"/>
          <s v="45755001-45760001"/>
          <s v="45760001-45765001"/>
          <s v="45765001-45770001"/>
          <s v="45770001-45775001"/>
          <s v="45775001-45780001"/>
          <s v="45780001-45785001"/>
          <s v="45785001-45790001"/>
          <s v="45790001-45795001"/>
          <s v="45795001-45800001"/>
          <s v="45800001-45805001"/>
          <s v="45805001-45810001"/>
          <s v="45810001-45815001"/>
          <s v="45815001-45820001"/>
          <s v="45820001-45825001"/>
          <s v="45825001-45830001"/>
          <s v="45830001-45835001"/>
          <s v="45835001-45840001"/>
          <s v="45840001-45845001"/>
          <s v="45845001-45850001"/>
          <s v="45850001-45855001"/>
          <s v="45855001-45860001"/>
          <s v="45860001-45865001"/>
          <s v="45865001-45870001"/>
          <s v="45870001-45875001"/>
          <s v="45875001-45880001"/>
          <s v="45880001-45885001"/>
          <s v="45885001-45890001"/>
          <s v="45890001-45895001"/>
          <s v="45895001-45900001"/>
          <s v="45900001-45905001"/>
          <s v="45905001-45910001"/>
          <s v="45910001-45915001"/>
          <s v="45915001-45920001"/>
          <s v="45920001-45925001"/>
          <s v="45925001-45930001"/>
          <s v="45930001-45935001"/>
          <s v="45935001-45940001"/>
          <s v="45940001-45945001"/>
          <s v="45945001-45950001"/>
          <s v="45950001-45955001"/>
          <s v="45955001-45960001"/>
          <s v="45960001-45965001"/>
          <s v="45965001-45970001"/>
          <s v="45970001-45975001"/>
          <s v="45975001-45980001"/>
          <s v="45980001-45985001"/>
          <s v="45985001-45990001"/>
          <s v="45990001-45995001"/>
          <s v="45995001-46000001"/>
          <s v="46000001-46005001"/>
          <s v="46005001-46010001"/>
          <s v="46010001-46015001"/>
          <s v="46015001-46020001"/>
          <s v="46020001-46025001"/>
          <s v="46025001-46030001"/>
          <s v="46030001-46035001"/>
          <s v="46035001-46040001"/>
          <s v="46040001-46045001"/>
          <s v="46045001-46050001"/>
          <s v="46050001-46055001"/>
          <s v="46055001-46060001"/>
          <s v="46060001-46065001"/>
          <s v="46065001-46070001"/>
          <s v="46070001-46075001"/>
          <s v="46075001-46080001"/>
          <s v="46080001-46085001"/>
          <s v="46085001-46090001"/>
          <s v="46090001-46095001"/>
          <s v="46095001-46100001"/>
          <s v="46100001-46105001"/>
          <s v="46105001-46110001"/>
          <s v="46110001-46115001"/>
          <s v="46115001-46120001"/>
          <s v="46120001-46125001"/>
          <s v="46125001-46130001"/>
          <s v="46130001-46135001"/>
          <s v="46135001-46140001"/>
          <s v="46140001-46145001"/>
          <s v="46145001-46150001"/>
          <s v="46150001-46155001"/>
          <s v="46155001-46160001"/>
          <s v="46160001-46165001"/>
          <s v="46165001-46170001"/>
          <s v="46170001-46175001"/>
          <s v="46175001-46180001"/>
          <s v="46180001-46185001"/>
          <s v="46185001-46190001"/>
          <s v="46190001-46195001"/>
          <s v="46195001-46200001"/>
          <s v="46200001-46205001"/>
          <s v="46205001-46210001"/>
          <s v="46210001-46215001"/>
          <s v="46215001-46220001"/>
          <s v="46220001-46225001"/>
          <s v="46225001-46230001"/>
          <s v="46230001-46235001"/>
          <s v="46235001-46240001"/>
          <s v="46240001-46245001"/>
          <s v="46245001-46250001"/>
          <s v="46250001-46255001"/>
          <s v="46255001-46260001"/>
          <s v="46260001-46265001"/>
          <s v="46265001-46270001"/>
          <s v="46270001-46275001"/>
          <s v="46275001-46280001"/>
          <s v="46280001-46285001"/>
          <s v="46285001-46290001"/>
          <s v="46290001-46295001"/>
          <s v="46295001-46300001"/>
          <s v="46300001-46305001"/>
          <s v="46305001-46310001"/>
          <s v="46310001-46315001"/>
          <s v="46315001-46320001"/>
          <s v="46320001-46325001"/>
          <s v="46325001-46330001"/>
          <s v="46330001-46335001"/>
          <s v="46335001-46340001"/>
          <s v="46340001-46345001"/>
          <s v="46345001-46350001"/>
          <s v="46350001-46355001"/>
          <s v="46355001-46360001"/>
          <s v="46360001-46365001"/>
          <s v="46365001-46370001"/>
          <s v="46370001-46375001"/>
          <s v="46375001-46380001"/>
          <s v="46380001-46385001"/>
          <s v="46385001-46390001"/>
          <s v="46390001-46395001"/>
          <s v="46395001-46400001"/>
          <s v="46400001-46405001"/>
          <s v="46405001-46410001"/>
          <s v="46410001-46415001"/>
          <s v="46415001-46420001"/>
          <s v="46420001-46425001"/>
          <s v="46425001-46430001"/>
          <s v="46430001-46435001"/>
          <s v="46435001-46440001"/>
          <s v="46440001-46445001"/>
          <s v="46445001-46450001"/>
          <s v="46450001-46455001"/>
          <s v="46455001-46460001"/>
          <s v="46460001-46465001"/>
          <s v="46465001-46470001"/>
          <s v="46470001-46475001"/>
          <s v="46475001-46480001"/>
          <s v="46480001-46485001"/>
          <s v="46485001-46490001"/>
          <s v="46490001-46495001"/>
          <s v="46495001-46500001"/>
          <s v="46500001-46505001"/>
          <s v="46505001-46510001"/>
          <s v="46510001-46515001"/>
          <s v="46515001-46520001"/>
          <s v="46520001-46525001"/>
          <s v="46525001-46530001"/>
          <s v="46530001-46535001"/>
          <s v="46535001-46540001"/>
          <s v="46540001-46545001"/>
          <s v="46545001-46550001"/>
          <s v="46550001-46555001"/>
          <s v="46555001-46560001"/>
          <s v="46560001-46565001"/>
          <s v="46565001-46570001"/>
          <s v="46570001-46575001"/>
          <s v="46575001-46580001"/>
          <s v="46580001-46585001"/>
          <s v="46585001-46590001"/>
          <s v="46590001-46595001"/>
          <s v="46595001-46600001"/>
          <s v="46600001-46605001"/>
          <s v="46605001-46610001"/>
          <s v="46610001-46615001"/>
          <s v="46615001-46620001"/>
          <s v="46620001-46625001"/>
          <s v="46625001-46630001"/>
          <s v="46630001-46635001"/>
          <s v="46635001-46640001"/>
          <s v="46640001-46645001"/>
          <s v="46645001-46650001"/>
          <s v="46650001-46655001"/>
          <s v="46655001-46660001"/>
          <s v="46660001-46665001"/>
          <s v="46665001-46670001"/>
          <s v="46670001-46675001"/>
          <s v="46675001-46680001"/>
          <s v="46680001-46685001"/>
          <s v="46685001-46690001"/>
          <s v="46690001-46695001"/>
          <s v="46695001-46700001"/>
          <s v="46700001-46705001"/>
          <s v="46705001-46710001"/>
          <s v="46710001-46715001"/>
          <s v="46715001-46720001"/>
          <s v="46720001-46725001"/>
          <s v="46725001-46730001"/>
          <s v="46730001-46735001"/>
          <s v="46735001-46740001"/>
          <s v="46740001-46745001"/>
          <s v="46745001-46750001"/>
          <s v="46750001-46755001"/>
          <s v="46755001-46760001"/>
          <s v="46760001-46765001"/>
          <s v="46765001-46770001"/>
          <s v="46770001-46775001"/>
          <s v="46775001-46780001"/>
          <s v="46780001-46785001"/>
          <s v="46785001-46790001"/>
          <s v="46790001-46795001"/>
          <s v="46795001-46800001"/>
          <s v="46800001-46805001"/>
          <s v="46805001-46810001"/>
          <s v="46810001-46815001"/>
          <s v="46815001-46820001"/>
          <s v="46820001-46825001"/>
          <s v="46825001-46830001"/>
          <s v="46830001-46835001"/>
          <s v="46835001-46840001"/>
          <s v="46840001-46845001"/>
          <s v="46845001-46850001"/>
          <s v="46850001-46855001"/>
          <s v="46855001-46860001"/>
          <s v="46860001-46865001"/>
          <s v="46865001-46870001"/>
          <s v="46870001-46875001"/>
          <s v="46875001-46880001"/>
          <s v="46880001-46885001"/>
          <s v="46885001-46890001"/>
          <s v="46890001-46895001"/>
          <s v="46895001-46900001"/>
          <s v="46900001-46905001"/>
          <s v="46905001-46910001"/>
          <s v="46910001-46915001"/>
          <s v="46915001-46920001"/>
          <s v="46920001-46925001"/>
          <s v="46925001-46930001"/>
          <s v="46930001-46935001"/>
          <s v="46935001-46940001"/>
          <s v="46940001-46945001"/>
          <s v="46945001-46950001"/>
          <s v="46950001-46955001"/>
          <s v="46955001-46960001"/>
          <s v="46960001-46965001"/>
          <s v="46965001-46970001"/>
          <s v="46970001-46975001"/>
          <s v="46975001-46980001"/>
          <s v="46980001-46985001"/>
          <s v="46985001-46990001"/>
          <s v="46990001-46995001"/>
          <s v="46995001-47000001"/>
          <s v="47000001-47005001"/>
          <s v="47005001-47010001"/>
          <s v="47010001-47015001"/>
          <s v="47015001-47020001"/>
          <s v="47020001-47025001"/>
          <s v="47025001-47030001"/>
          <s v="47030001-47035001"/>
          <s v="47035001-47040001"/>
          <s v="47040001-47045001"/>
          <s v="47045001-47050001"/>
          <s v="47050001-47055001"/>
          <s v="47055001-47060001"/>
          <s v="47060001-47065001"/>
          <s v="47065001-47070001"/>
          <s v="47070001-47075001"/>
          <s v="47075001-47080001"/>
          <s v="47080001-47085001"/>
          <s v="47085001-47090001"/>
          <s v="47090001-47095001"/>
          <s v="47095001-47100001"/>
          <s v="47100001-47105001"/>
          <s v="47105001-47110001"/>
          <s v="47110001-47115001"/>
          <s v="47115001-47120001"/>
          <s v="47120001-47125001"/>
          <s v="47125001-47130001"/>
          <s v="47130001-47135001"/>
          <s v="47135001-47140001"/>
          <s v="47140001-47145001"/>
          <s v="47145001-47150001"/>
          <s v="47150001-47155001"/>
          <s v="47155001-47160001"/>
          <s v="47160001-47165001"/>
          <s v="47165001-47170001"/>
          <s v="47170001-47175001"/>
          <s v="47175001-47180001"/>
          <s v="47180001-47185001"/>
          <s v="47185001-47190001"/>
          <s v="47190001-47195001"/>
          <s v="47195001-47200001"/>
          <s v="47200001-47205001"/>
          <s v="47205001-47210001"/>
          <s v="47210001-47215001"/>
          <s v="47215001-47220001"/>
          <s v="47220001-47225001"/>
          <s v="47225001-47230001"/>
          <s v="47230001-47235001"/>
          <s v="47235001-47240001"/>
          <s v="47240001-47245001"/>
          <s v="47245001-47250001"/>
          <s v="47250001-47255001"/>
          <s v="47255001-47260001"/>
          <s v="47260001-47265001"/>
          <s v="47265001-47270001"/>
          <s v="47270001-47275001"/>
          <s v="47275001-47280001"/>
          <s v="47280001-47285001"/>
          <s v="47285001-47290001"/>
          <s v="47290001-47295001"/>
          <s v="47295001-47300001"/>
          <s v="47300001-47305001"/>
          <s v="47305001-47310001"/>
          <s v="47310001-47315001"/>
          <s v="47315001-47320001"/>
          <s v="47320001-47325001"/>
          <s v="47325001-47330001"/>
          <s v="47330001-47335001"/>
          <s v="47335001-47340001"/>
          <s v="47340001-47345001"/>
          <s v="47345001-47350001"/>
          <s v="47350001-47355001"/>
          <s v="47355001-47360001"/>
          <s v="47360001-47365001"/>
          <s v="47365001-47370001"/>
          <s v="47370001-47375001"/>
          <s v="47375001-47380001"/>
          <s v="47380001-47385001"/>
          <s v="47385001-47390001"/>
          <s v="47390001-47395001"/>
          <s v="47395001-47400001"/>
          <s v="47400001-47405001"/>
          <s v="47405001-47410001"/>
          <s v="47410001-47415001"/>
          <s v="47415001-47420001"/>
          <s v="47420001-47425001"/>
          <s v="47425001-47430001"/>
          <s v="47430001-47435001"/>
          <s v="47435001-47440001"/>
          <s v="47440001-47445001"/>
          <s v="47445001-47450001"/>
          <s v="47450001-47455001"/>
          <s v="47455001-47460001"/>
          <s v="47460001-47465001"/>
          <s v="47465001-47470001"/>
          <s v="47470001-47475001"/>
          <s v="47475001-47480001"/>
          <s v="47480001-47485001"/>
          <s v="47485001-47490001"/>
          <s v="47490001-47495001"/>
          <s v="47495001-47500001"/>
          <s v="47500001-47505001"/>
          <s v="47505001-47510001"/>
          <s v="47510001-47515001"/>
          <s v="47515001-47520001"/>
          <s v="47520001-47525001"/>
          <s v="47525001-47530001"/>
          <s v="47530001-47535001"/>
          <s v="47535001-47540001"/>
          <s v="47540001-47545001"/>
          <s v="47545001-47550001"/>
          <s v="47550001-47555001"/>
          <s v="47555001-47560001"/>
          <s v="47560001-47565001"/>
          <s v="47565001-47570001"/>
          <s v="47570001-47575001"/>
          <s v="47575001-47580001"/>
          <s v="47580001-47585001"/>
          <s v="47585001-47590001"/>
          <s v="47590001-47595001"/>
          <s v="47595001-47600001"/>
          <s v="47600001-47605001"/>
          <s v="47605001-47610001"/>
          <s v="47610001-47615001"/>
          <s v="47615001-47620001"/>
          <s v="47620001-47625001"/>
          <s v="47625001-47630001"/>
          <s v="47630001-47635001"/>
          <s v="47635001-47640001"/>
          <s v="47640001-47645001"/>
          <s v="47645001-47650001"/>
          <s v="47650001-47655001"/>
          <s v="47655001-47660001"/>
          <s v="47660001-47665001"/>
          <s v="47665001-47670001"/>
          <s v="47670001-47675001"/>
          <s v="47675001-47680001"/>
          <s v="47680001-47685001"/>
          <s v="47685001-47690001"/>
          <s v="47690001-47695001"/>
          <s v="47695001-47700001"/>
          <s v="47700001-47705001"/>
          <s v="47705001-47710001"/>
          <s v="47710001-47715001"/>
          <s v="47715001-47720001"/>
          <s v="47720001-47725001"/>
          <s v="47725001-47730001"/>
          <s v="47730001-47735001"/>
          <s v="47735001-47740001"/>
          <s v="47740001-47745001"/>
          <s v="47745001-47750001"/>
          <s v="47750001-47755001"/>
          <s v="47755001-47760001"/>
          <s v="47760001-47765001"/>
          <s v="47765001-47770001"/>
          <s v="47770001-47775001"/>
          <s v="47775001-47780001"/>
          <s v="47780001-47785001"/>
          <s v="47785001-47790001"/>
          <s v="47790001-47795001"/>
          <s v="47795001-47800001"/>
          <s v="47800001-47805001"/>
          <s v="47805001-47810001"/>
          <s v="47810001-47815001"/>
          <s v="47815001-47820001"/>
          <s v="47820001-47825001"/>
          <s v="47825001-47830001"/>
          <s v="47830001-47835001"/>
          <s v="47835001-47840001"/>
          <s v="47840001-47845001"/>
          <s v="47845001-47850001"/>
          <s v="47850001-47855001"/>
          <s v="47855001-47860001"/>
          <s v="47860001-47865001"/>
          <s v="47865001-47870001"/>
          <s v="47870001-47875001"/>
          <s v="47875001-47880001"/>
          <s v="47880001-47885001"/>
          <s v="47885001-47890001"/>
          <s v="47890001-47895001"/>
          <s v="47895001-47900001"/>
          <s v="47900001-47905001"/>
          <s v="47905001-47910001"/>
          <s v="47910001-47915001"/>
          <s v="47915001-47920001"/>
          <s v="47920001-47925001"/>
          <s v="47925001-47930001"/>
          <s v="47930001-47935001"/>
          <s v="47935001-47940001"/>
          <s v="47940001-47945001"/>
          <s v="47945001-47950001"/>
          <s v="47950001-47955001"/>
          <s v="47955001-47960001"/>
          <s v="47960001-47965001"/>
          <s v="47965001-47970001"/>
          <s v="47970001-47975001"/>
          <s v="47975001-47980001"/>
          <s v="47980001-47985001"/>
          <s v="47985001-47990001"/>
          <s v="47990001-47995001"/>
          <s v="47995001-48000001"/>
          <s v="48000001-48005001"/>
          <s v="48005001-48010001"/>
          <s v="48010001-48015001"/>
          <s v="48015001-48020001"/>
          <s v="48020001-48025001"/>
          <s v="48025001-48030001"/>
          <s v="48030001-48035001"/>
          <s v="48035001-48040001"/>
          <s v="48040001-48045001"/>
          <s v="48045001-48050001"/>
          <s v="48050001-48055001"/>
          <s v="48055001-48060001"/>
          <s v="48060001-48065001"/>
          <s v="48065001-48070001"/>
          <s v="48070001-48075001"/>
          <s v="48075001-48080001"/>
          <s v="48080001-48085001"/>
          <s v="48085001-48090001"/>
          <s v="48090001-48095001"/>
          <s v="48095001-48100001"/>
          <s v="48100001-48105001"/>
          <s v="48105001-48110001"/>
          <s v="48110001-48115001"/>
          <s v="48115001-48120001"/>
          <s v="48120001-48125001"/>
          <s v="48125001-48130001"/>
          <s v="48130001-48135001"/>
          <s v="48135001-48140001"/>
          <s v="48140001-48145001"/>
          <s v="48145001-48150001"/>
          <s v="48150001-48155001"/>
          <s v="48155001-48160001"/>
          <s v="48160001-48165001"/>
          <s v="48165001-48170001"/>
          <s v="48170001-48175001"/>
          <s v="48175001-48180001"/>
          <s v="48180001-48185001"/>
          <s v="48185001-48190001"/>
          <s v="48190001-48195001"/>
          <s v="48195001-48200001"/>
          <s v="48200001-48205001"/>
          <s v="48205001-48210001"/>
          <s v="48210001-48215001"/>
          <s v="48215001-48220001"/>
          <s v="48220001-48225001"/>
          <s v="48225001-48230001"/>
          <s v="48230001-48235001"/>
          <s v="48235001-48240001"/>
          <s v="48240001-48245001"/>
          <s v="48245001-48250001"/>
          <s v="48250001-48255001"/>
          <s v="48255001-48260001"/>
          <s v="48260001-48265001"/>
          <s v="48265001-48270001"/>
          <s v="48270001-48275001"/>
          <s v="48275001-48280001"/>
          <s v="48280001-48285001"/>
          <s v="48285001-48290001"/>
          <s v="48290001-48295001"/>
          <s v="48295001-48300001"/>
          <s v="48300001-48305001"/>
          <s v="48305001-48310001"/>
          <s v="48310001-48315001"/>
          <s v="48315001-48320001"/>
          <s v="48320001-48325001"/>
          <s v="48325001-48330001"/>
          <s v="48330001-48335001"/>
          <s v="48335001-48340001"/>
          <s v="48340001-48345001"/>
          <s v="48345001-48350001"/>
          <s v="48350001-48355001"/>
          <s v="48355001-48360001"/>
          <s v="48360001-48365001"/>
          <s v="48365001-48370001"/>
          <s v="48370001-48375001"/>
          <s v="48375001-48380001"/>
          <s v="48380001-48385001"/>
          <s v="48385001-48390001"/>
          <s v="48390001-48395001"/>
          <s v="48395001-48400001"/>
          <s v="48400001-48405001"/>
          <s v="48405001-48410001"/>
          <s v="48410001-48415001"/>
          <s v="48415001-48420001"/>
          <s v="48420001-48425001"/>
          <s v="48425001-48430001"/>
          <s v="48430001-48435001"/>
          <s v="48435001-48440001"/>
          <s v="48440001-48445001"/>
          <s v="48445001-48450001"/>
          <s v="48450001-48455001"/>
          <s v="48455001-48460001"/>
          <s v="48460001-48465001"/>
          <s v="48465001-48470001"/>
          <s v="48470001-48475001"/>
          <s v="48475001-48480001"/>
          <s v="48480001-48485001"/>
          <s v="48485001-48490001"/>
          <s v="48490001-48495001"/>
          <s v="48495001-48500001"/>
          <s v="48500001-48505001"/>
          <s v="48505001-48510001"/>
          <s v="48510001-48515001"/>
          <s v="48515001-48520001"/>
          <s v="48520001-48525001"/>
          <s v="48525001-48530001"/>
          <s v="48530001-48535001"/>
          <s v="48535001-48540001"/>
          <s v="48540001-48545001"/>
          <s v="48545001-48550001"/>
          <s v="48550001-48555001"/>
          <s v="48555001-48560001"/>
          <s v="48560001-48565001"/>
          <s v="48565001-48570001"/>
          <s v="48570001-48575001"/>
          <s v="48575001-48580001"/>
          <s v="48580001-48585001"/>
          <s v="48585001-48590001"/>
          <s v="48590001-48595001"/>
          <s v="48595001-48600001"/>
          <s v="48600001-48605001"/>
          <s v="48605001-48610001"/>
          <s v="48610001-48615001"/>
          <s v="48615001-48620001"/>
          <s v="48620001-48625001"/>
          <s v="48625001-48630001"/>
          <s v="48630001-48635001"/>
          <s v="48635001-48640001"/>
          <s v="48640001-48645001"/>
          <s v="48645001-48650001"/>
          <s v="48650001-48655001"/>
          <s v="48655001-48660001"/>
          <s v="48660001-48665001"/>
          <s v="48665001-48670001"/>
          <s v="48670001-48675001"/>
          <s v="48675001-48680001"/>
          <s v="48680001-48685001"/>
          <s v="48685001-48690001"/>
          <s v="48690001-48695001"/>
          <s v="48695001-48700001"/>
          <s v="48700001-48705001"/>
          <s v="48705001-48710001"/>
          <s v="48710001-48715001"/>
          <s v="48715001-48720001"/>
          <s v="48720001-48725001"/>
          <s v="48725001-48730001"/>
          <s v="48730001-48735001"/>
          <s v="48735001-48740001"/>
          <s v="48740001-48745001"/>
          <s v="48745001-48750001"/>
          <s v="48750001-48755001"/>
          <s v="48755001-48760001"/>
          <s v="48760001-48765001"/>
          <s v="48765001-48770001"/>
          <s v="48770001-48775001"/>
          <s v="48775001-48780001"/>
          <s v="48780001-48785001"/>
          <s v="48785001-48790001"/>
          <s v="48790001-48795001"/>
          <s v="48795001-48800001"/>
          <s v="48800001-48805001"/>
          <s v="48805001-48810001"/>
          <s v="48810001-48815001"/>
          <s v="48815001-48820001"/>
          <s v="48820001-48825001"/>
          <s v="48825001-48830001"/>
          <s v="48830001-48835001"/>
          <s v="48835001-48840001"/>
          <s v="48840001-48845001"/>
          <s v="48845001-48850001"/>
          <s v="48850001-48855001"/>
          <s v="48855001-48860001"/>
          <s v="48860001-48865001"/>
          <s v="48865001-48870001"/>
          <s v="48870001-48875001"/>
          <s v="48875001-48880001"/>
          <s v="48880001-48885001"/>
          <s v="48885001-48890001"/>
          <s v="48890001-48895001"/>
          <s v="48895001-48900001"/>
          <s v="48900001-48905001"/>
          <s v="48905001-48910001"/>
          <s v="48910001-48915001"/>
          <s v="48915001-48920001"/>
          <s v="48920001-48925001"/>
          <s v="48925001-48930001"/>
          <s v="48930001-48935001"/>
          <s v="48935001-48940001"/>
          <s v="48940001-48945001"/>
          <s v="48945001-48950001"/>
          <s v="48950001-48955001"/>
          <s v="48955001-48960001"/>
          <s v="48960001-48965001"/>
          <s v="48965001-48970001"/>
          <s v="48970001-48975001"/>
          <s v="48975001-48980001"/>
          <s v="48980001-48985001"/>
          <s v="48985001-48990001"/>
          <s v="48990001-48995001"/>
          <s v="48995001-49000001"/>
          <s v="49000001-49005001"/>
          <s v="49005001-49010001"/>
          <s v="49010001-49015001"/>
          <s v="49015001-49020001"/>
          <s v="49020001-49025001"/>
          <s v="49025001-49030001"/>
          <s v="49030001-49035001"/>
          <s v="49035001-49040001"/>
          <s v="49040001-49045001"/>
          <s v="49045001-49050001"/>
          <s v="49050001-49055001"/>
          <s v="49055001-49060001"/>
          <s v="49060001-49065001"/>
          <s v="49065001-49070001"/>
          <s v="49070001-49075001"/>
          <s v="49075001-49080001"/>
          <s v="49080001-49085001"/>
          <s v="49085001-49090001"/>
          <s v="49090001-49095001"/>
          <s v="49095001-49100001"/>
          <s v="49100001-49105001"/>
          <s v="49105001-49110001"/>
          <s v="49110001-49115001"/>
          <s v="49115001-49120001"/>
          <s v="49120001-49125001"/>
          <s v="49125001-49130001"/>
          <s v="49130001-49135001"/>
          <s v="49135001-49140001"/>
          <s v="49140001-49145001"/>
          <s v="49145001-49150001"/>
          <s v="49150001-49155001"/>
          <s v="49155001-49160001"/>
          <s v="49160001-49165001"/>
          <s v="49165001-49170001"/>
          <s v="49170001-49175001"/>
          <s v="49175001-49180001"/>
          <s v="49180001-49185001"/>
          <s v="49185001-49190001"/>
          <s v="49190001-49195001"/>
          <s v="49195001-49200001"/>
          <s v="49200001-49205001"/>
          <s v="49205001-49210001"/>
          <s v="49210001-49215001"/>
          <s v="49215001-49220001"/>
          <s v="49220001-49225001"/>
          <s v="49225001-49230001"/>
          <s v="49230001-49235001"/>
          <s v="49235001-49240001"/>
          <s v="49240001-49245001"/>
          <s v="49245001-49250001"/>
          <s v="49250001-49255001"/>
          <s v="49255001-49260001"/>
          <s v="49260001-49265001"/>
          <s v="49265001-49270001"/>
          <s v="49270001-49275001"/>
          <s v="49275001-49280001"/>
          <s v="49280001-49285001"/>
          <s v="49285001-49290001"/>
          <s v="49290001-49295001"/>
          <s v="49295001-49300001"/>
          <s v="49300001-49305001"/>
          <s v="49305001-49310001"/>
          <s v="49310001-49315001"/>
          <s v="49315001-49320001"/>
          <s v="49320001-49325001"/>
          <s v="49325001-49330001"/>
          <s v="49330001-49335001"/>
          <s v="49335001-49340001"/>
          <s v="49340001-49345001"/>
          <s v="49345001-49350001"/>
          <s v="49350001-49355001"/>
          <s v="49355001-49360001"/>
          <s v="49360001-49365001"/>
          <s v="49365001-49370001"/>
          <s v="49370001-49375001"/>
          <s v="49375001-49380001"/>
          <s v="49380001-49385001"/>
          <s v="49385001-49390001"/>
          <s v="49390001-49395001"/>
          <s v="49395001-49400001"/>
          <s v="49400001-49405001"/>
          <s v="49405001-49410001"/>
          <s v="49410001-49415001"/>
          <s v="49415001-49420001"/>
          <s v="49420001-49425001"/>
          <s v="49425001-49430001"/>
          <s v="49430001-49435001"/>
          <s v="49435001-49440001"/>
          <s v="49440001-49445001"/>
          <s v="49445001-49450001"/>
          <s v="49450001-49455001"/>
          <s v="49455001-49460001"/>
          <s v="49460001-49465001"/>
          <s v="49465001-49470001"/>
          <s v="49470001-49475001"/>
          <s v="49475001-49480001"/>
          <s v="49480001-49485001"/>
          <s v="49485001-49490001"/>
          <s v="49490001-49495001"/>
          <s v="49495001-49500001"/>
          <s v="49500001-49505001"/>
          <s v="49505001-49510001"/>
          <s v="49510001-49515001"/>
          <s v="49515001-49520001"/>
          <s v="49520001-49525001"/>
          <s v="49525001-49530001"/>
          <s v="49530001-49535001"/>
          <s v="49535001-49540001"/>
          <s v="49540001-49545001"/>
          <s v="49545001-49550001"/>
          <s v="49550001-49555001"/>
          <s v="49555001-49560001"/>
          <s v="49560001-49565001"/>
          <s v="49565001-49570001"/>
          <s v="49570001-49575001"/>
          <s v="49575001-49580001"/>
          <s v="49580001-49585001"/>
          <s v="49585001-49590001"/>
          <s v="49590001-49595001"/>
          <s v="49595001-49600001"/>
          <s v="49600001-49605001"/>
          <s v="49605001-49610001"/>
          <s v="49610001-49615001"/>
          <s v="49615001-49620001"/>
          <s v="49620001-49625001"/>
          <s v="49625001-49630001"/>
          <s v="49630001-49635001"/>
          <s v="49635001-49640001"/>
          <s v="49640001-49645001"/>
          <s v="49645001-49650001"/>
          <s v="49650001-49655001"/>
          <s v="49655001-49660001"/>
          <s v="49660001-49665001"/>
          <s v="49665001-49670001"/>
          <s v="49670001-49675001"/>
          <s v="49675001-49680001"/>
          <s v="49680001-49685001"/>
          <s v="49685001-49690001"/>
          <s v="49690001-49695001"/>
          <s v="49695001-49700001"/>
          <s v="49700001-49705001"/>
          <s v="49705001-49710001"/>
          <s v="49710001-49715001"/>
          <s v="49715001-49720001"/>
          <s v="49720001-49725001"/>
          <s v="49725001-49730001"/>
          <s v="49730001-49735001"/>
          <s v="49735001-49740001"/>
          <s v="49740001-49745001"/>
          <s v="49745001-49750001"/>
          <s v="49750001-49755001"/>
          <s v="49755001-49760001"/>
          <s v="49760001-49765001"/>
          <s v="49765001-49770001"/>
          <s v="49770001-49775001"/>
          <s v="49775001-49780001"/>
          <s v="49780001-49785001"/>
          <s v="49785001-49790001"/>
          <s v="49790001-49795001"/>
          <s v="49795001-49800001"/>
          <s v="49800001-49805001"/>
          <s v="49805001-49810001"/>
          <s v="49810001-49815001"/>
          <s v="49815001-49820001"/>
          <s v="49820001-49825001"/>
          <s v="49825001-49830001"/>
          <s v="49830001-49835001"/>
          <s v="49835001-49840001"/>
          <s v="49840001-49845001"/>
          <s v="49845001-49850001"/>
          <s v="49850001-49855001"/>
          <s v="49855001-49860001"/>
          <s v="49860001-49865001"/>
          <s v="49865001-49870001"/>
          <s v="49870001-49875001"/>
          <s v="49875001-49880001"/>
          <s v="49880001-49885001"/>
          <s v="49885001-49890001"/>
          <s v="49890001-49895001"/>
          <s v="49895001-49900001"/>
          <s v="49900001-49905001"/>
          <s v="49905001-49910001"/>
          <s v="49910001-49915001"/>
          <s v="49915001-49920001"/>
          <s v="49920001-49925001"/>
          <s v="49925001-49930001"/>
          <s v="49930001-49935001"/>
          <s v="49935001-49940001"/>
          <s v="49940001-49945001"/>
          <s v="49945001-49950001"/>
          <s v="49950001-49955001"/>
          <s v="49955001-49960001"/>
          <s v="49960001-49965001"/>
          <s v="49965001-49970001"/>
          <s v="49970001-49975001"/>
          <s v="49975001-49980001"/>
          <s v="49980001-49985001"/>
          <s v="49985001-49990001"/>
          <s v="49990001-49995001"/>
          <s v="49995001-50000001"/>
          <s v="50000001-50005001"/>
          <s v="50005001-50010001"/>
          <s v="50010001-50015001"/>
          <s v="50015001-50020001"/>
          <s v="50020001-50025001"/>
          <s v="50025001-50030001"/>
          <s v="50030001-50035001"/>
          <s v="50035001-50040001"/>
          <s v="50040001-50045001"/>
          <s v="50045001-50050001"/>
          <s v="50050001-50055001"/>
          <s v="50055001-50060001"/>
          <s v="50060001-50065001"/>
          <s v="50065001-50070001"/>
          <s v="50070001-50075001"/>
          <s v="50075001-50080001"/>
          <s v="50080001-50085001"/>
          <s v="50085001-50090001"/>
          <s v="50090001-50095001"/>
          <s v="50095001-50100001"/>
          <s v="50100001-50105001"/>
          <s v="50105001-50110001"/>
          <s v="50110001-50115001"/>
          <s v="50115001-50120001"/>
          <s v="50120001-50125001"/>
          <s v="50125001-50130001"/>
          <s v="50130001-50135001"/>
          <s v="50135001-50140001"/>
          <s v="50140001-50145001"/>
          <s v="50145001-50150001"/>
          <s v="50150001-50155001"/>
          <s v="50155001-50160001"/>
          <s v="50160001-50165001"/>
          <s v="50165001-50170001"/>
          <s v="50170001-50175001"/>
          <s v="50175001-50180001"/>
          <s v="50180001-50185001"/>
          <s v="50185001-50190001"/>
          <s v="50190001-50195001"/>
          <s v="50195001-50200001"/>
          <s v="50200001-50205001"/>
          <s v="50205001-50210001"/>
          <s v="50210001-50215001"/>
          <s v="50215001-50220001"/>
          <s v="50220001-50225001"/>
          <s v="50225001-50230001"/>
          <s v="50230001-50235001"/>
          <s v="50235001-50240001"/>
          <s v="50240001-50245001"/>
          <s v="50245001-50250001"/>
          <s v="50250001-50255001"/>
          <s v="50255001-50260001"/>
          <s v="50260001-50265001"/>
          <s v="50265001-50270001"/>
          <s v="50270001-50275001"/>
          <s v="50275001-50280001"/>
          <s v="50280001-50285001"/>
          <s v="50285001-50290001"/>
          <s v="50290001-50295001"/>
          <s v="50295001-50300001"/>
          <s v="50300001-50305001"/>
          <s v="50305001-50310001"/>
          <s v="50310001-50315001"/>
          <s v="50315001-50320001"/>
          <s v="50320001-50325001"/>
          <s v="50325001-50330001"/>
          <s v="50330001-50335001"/>
          <s v="50335001-50340001"/>
          <s v="50340001-50345001"/>
          <s v="50345001-50350001"/>
          <s v="50350001-50355001"/>
          <s v="50355001-50360001"/>
          <s v="50360001-50365001"/>
          <s v="50365001-50370001"/>
          <s v="50370001-50375001"/>
          <s v="50375001-50380001"/>
          <s v="50380001-50385001"/>
          <s v="50385001-50390001"/>
          <s v="50390001-50395001"/>
          <s v="50395001-50400001"/>
          <s v="50400001-50405001"/>
          <s v="50405001-50410001"/>
          <s v="50410001-50415001"/>
          <s v="50415001-50420001"/>
          <s v="50420001-50425001"/>
          <s v="50425001-50430001"/>
          <s v="50430001-50435001"/>
          <s v="50435001-50440001"/>
          <s v="50440001-50445001"/>
          <s v="50445001-50450001"/>
          <s v="50450001-50455001"/>
          <s v="50455001-50460001"/>
          <s v="50460001-50465001"/>
          <s v="50465001-50470001"/>
          <s v="50470001-50475001"/>
          <s v="50475001-50480001"/>
          <s v="50480001-50485001"/>
          <s v="50485001-50490001"/>
          <s v="50490001-50495001"/>
          <s v="50495001-50500001"/>
          <s v="50500001-50505001"/>
          <s v="50505001-50510001"/>
          <s v="50510001-50515001"/>
          <s v="50515001-50520001"/>
          <s v="50520001-50525001"/>
          <s v="50525001-50530001"/>
          <s v="50530001-50535001"/>
          <s v="50535001-50540001"/>
          <s v="50540001-50545001"/>
          <s v="50545001-50550001"/>
          <s v="50550001-50555001"/>
          <s v="50555001-50560001"/>
          <s v="50560001-50565001"/>
          <s v="50565001-50570001"/>
          <s v="50570001-50575001"/>
          <s v="50575001-50580001"/>
          <s v="50580001-50585001"/>
          <s v="50585001-50590001"/>
          <s v="50590001-50595001"/>
          <s v="50595001-50600001"/>
          <s v="50600001-50605001"/>
          <s v="50605001-50610001"/>
          <s v="50610001-50615001"/>
          <s v="50615001-50620001"/>
          <s v="50620001-50625001"/>
          <s v="50625001-50630001"/>
          <s v="50630001-50635001"/>
          <s v="50635001-50640001"/>
          <s v="50640001-50645001"/>
          <s v="50645001-50650001"/>
          <s v="50650001-50655001"/>
          <s v="50655001-50660001"/>
          <s v="50660001-50665001"/>
          <s v="50665001-50670001"/>
          <s v="50670001-50675001"/>
          <s v="50675001-50680001"/>
          <s v="50680001-50685001"/>
          <s v="50685001-50690001"/>
          <s v="50690001-50695001"/>
          <s v="50695001-50700001"/>
          <s v="50700001-50705001"/>
          <s v="50705001-50710001"/>
          <s v="50710001-50715001"/>
          <s v="50715001-50720001"/>
          <s v="50720001-50725001"/>
          <s v="50725001-50730001"/>
          <s v="50730001-50735001"/>
          <s v="50735001-50740001"/>
          <s v="50740001-50745001"/>
          <s v="50745001-50750001"/>
          <s v="50750001-50755001"/>
          <s v="50755001-50760001"/>
          <s v="50760001-50765001"/>
          <s v="50765001-50770001"/>
          <s v="50770001-50775001"/>
          <s v="50775001-50780001"/>
          <s v="50780001-50785001"/>
          <s v="50785001-50790001"/>
          <s v="50790001-50795001"/>
          <s v="50795001-50800001"/>
          <s v="50800001-50805001"/>
          <s v="50805001-50810001"/>
          <s v="50810001-50815001"/>
          <s v="50815001-50820001"/>
          <s v="50820001-50825001"/>
          <s v="50825001-50830001"/>
          <s v="50830001-50835001"/>
          <s v="50835001-50840001"/>
          <s v="50840001-50845001"/>
          <s v="50845001-50850001"/>
          <s v="50850001-50855001"/>
          <s v="50855001-50860001"/>
          <s v="50860001-50865001"/>
          <s v="50865001-50870001"/>
          <s v="50870001-50875001"/>
          <s v="50875001-50880001"/>
          <s v="50880001-50885001"/>
          <s v="50885001-50890001"/>
          <s v="50890001-50895001"/>
          <s v="50895001-50900001"/>
          <s v="50900001-50905001"/>
          <s v="50905001-50910001"/>
          <s v="50910001-50915001"/>
          <s v="50915001-50920001"/>
          <s v="50920001-50925001"/>
          <s v="50925001-50930001"/>
          <s v="50930001-50935001"/>
          <s v="50935001-50940001"/>
          <s v="50940001-50945001"/>
          <s v="50945001-50950001"/>
          <s v="50950001-50955001"/>
          <s v="50955001-50960001"/>
          <s v="50960001-50965001"/>
          <s v="50965001-50970001"/>
          <s v="50970001-50975001"/>
          <s v="50975001-50980001"/>
          <s v="50980001-50985001"/>
          <s v="50985001-50990001"/>
          <s v="50990001-50995001"/>
          <s v="50995001-51000001"/>
          <s v="51000001-51005001"/>
          <s v="51005001-51010001"/>
          <s v="51010001-51015001"/>
          <s v="51015001-51020001"/>
          <s v="51020001-51025001"/>
          <s v="51025001-51030001"/>
          <s v="51030001-51035001"/>
          <s v="51035001-51040001"/>
          <s v="51040001-51045001"/>
          <s v="51045001-51050001"/>
          <s v="51050001-51055001"/>
          <s v="51055001-51060001"/>
          <s v="51060001-51065001"/>
          <s v="51065001-51070001"/>
          <s v="51070001-51075001"/>
          <s v="51075001-51080001"/>
          <s v="51080001-51085001"/>
          <s v="51085001-51090001"/>
          <s v="51090001-51095001"/>
          <s v="51095001-51100001"/>
          <s v="51100001-51105001"/>
          <s v="51105001-51110001"/>
          <s v="51110001-51115001"/>
          <s v="51115001-51120001"/>
          <s v="51120001-51125001"/>
          <s v="51125001-51130001"/>
          <s v="51130001-51135001"/>
          <s v="51135001-51140001"/>
          <s v="51140001-51145001"/>
          <s v="51145001-51150001"/>
          <s v="51150001-51155001"/>
          <s v="51155001-51160001"/>
          <s v="51160001-51165001"/>
          <s v="51165001-51170001"/>
          <s v="51170001-51175001"/>
          <s v="51175001-51180001"/>
          <s v="51180001-51185001"/>
          <s v="51185001-51190001"/>
          <s v="51190001-51195001"/>
          <s v="51195001-51200001"/>
          <s v="51200001-51205001"/>
          <s v="51205001-51210001"/>
          <s v="51210001-51215001"/>
          <s v="51215001-51220001"/>
          <s v="51220001-51225001"/>
          <s v="51225001-51230001"/>
          <s v="51230001-51235001"/>
          <s v="51235001-51240001"/>
          <s v="51240001-51245001"/>
          <s v="51245001-51250001"/>
          <s v="51250001-51255001"/>
          <s v="51255001-51260001"/>
          <s v="51260001-51265001"/>
          <s v="51265001-51270001"/>
          <s v="51270001-51275001"/>
          <s v="51275001-51280001"/>
          <s v="51280001-51285001"/>
          <s v="51285001-51290001"/>
          <s v="51290001-51295001"/>
          <s v="51295001-51300001"/>
          <s v="51300001-51305001"/>
          <s v="51305001-51310001"/>
          <s v="51310001-51315001"/>
          <s v="51315001-51320001"/>
          <s v="51320001-51325001"/>
          <s v="51325001-51330001"/>
          <s v="51330001-51335001"/>
          <s v="51335001-51340001"/>
          <s v="51340001-51345001"/>
          <s v="51345001-51350001"/>
          <s v="51350001-51355001"/>
          <s v="51355001-51360001"/>
          <s v="51360001-51365001"/>
          <s v="51365001-51370001"/>
          <s v="51370001-51375001"/>
          <s v="51375001-51380001"/>
          <s v="51380001-51385001"/>
          <s v="51385001-51390001"/>
          <s v="51390001-51395001"/>
          <s v="51395001-51400001"/>
          <s v="51400001-51405001"/>
          <s v="51405001-51410001"/>
          <s v="51410001-51415001"/>
          <s v="51415001-51420001"/>
          <s v="51420001-51425001"/>
          <s v="51425001-51430001"/>
          <s v="51430001-51435001"/>
          <s v="51435001-51440001"/>
          <s v="51440001-51445001"/>
          <s v="51445001-51450001"/>
          <s v="51450001-51455001"/>
          <s v="51455001-51460001"/>
          <s v="51460001-51465001"/>
          <s v="51465001-51470001"/>
          <s v="51470001-51475001"/>
          <s v="51475001-51480001"/>
          <s v="51480001-51485001"/>
          <s v="51485001-51490001"/>
          <s v="51490001-51495001"/>
          <s v="51495001-51500001"/>
          <s v="51500001-51505001"/>
          <s v="51505001-51510001"/>
          <s v="51510001-51515001"/>
          <s v="51515001-51520001"/>
          <s v="51520001-51525001"/>
          <s v="51525001-51530001"/>
          <s v="51530001-51535001"/>
          <s v="51535001-51540001"/>
          <s v="51540001-51545001"/>
          <s v="51545001-51550001"/>
          <s v="51550001-51555001"/>
          <s v="51555001-51560001"/>
          <s v="51560001-51565001"/>
          <s v="51565001-51570001"/>
          <s v="51570001-51575001"/>
          <s v="51575001-51580001"/>
          <s v="51580001-51585001"/>
          <s v="51585001-51590001"/>
          <s v="51590001-51595001"/>
          <s v="51595001-51600001"/>
          <s v="51600001-51605001"/>
          <s v="51605001-51610001"/>
          <s v="51610001-51615001"/>
          <s v="51615001-51620001"/>
          <s v="51620001-51625001"/>
          <s v="51625001-51630001"/>
          <s v="51630001-51635001"/>
          <s v="51635001-51640001"/>
          <s v="51640001-51645001"/>
          <s v="51645001-51650001"/>
          <s v="51650001-51655001"/>
          <s v="51655001-51660001"/>
          <s v="51660001-51665001"/>
          <s v="51665001-51670001"/>
          <s v="51670001-51675001"/>
          <s v="51675001-51680001"/>
          <s v="51680001-51685001"/>
          <s v="51685001-51690001"/>
          <s v="51690001-51695001"/>
          <s v="51695001-51700001"/>
          <s v="51700001-51705001"/>
          <s v="51705001-51710001"/>
          <s v="51710001-51715001"/>
          <s v="51715001-51720001"/>
          <s v="51720001-51725001"/>
          <s v="51725001-51730001"/>
          <s v="51730001-51735001"/>
          <s v="51735001-51740001"/>
          <s v="51740001-51745001"/>
          <s v="51745001-51750001"/>
          <s v="51750001-51755001"/>
          <s v="51755001-51760001"/>
          <s v="51760001-51765001"/>
          <s v="51765001-51770001"/>
          <s v="51770001-51775001"/>
          <s v="51775001-51780001"/>
          <s v="51780001-51785001"/>
          <s v="51785001-51790001"/>
          <s v="51790001-51795001"/>
          <s v="51795001-51800001"/>
          <s v="51800001-51805001"/>
          <s v="51805001-51810001"/>
          <s v="51810001-51815001"/>
          <s v="51815001-51820001"/>
          <s v="51820001-51825001"/>
          <s v="51825001-51830001"/>
          <s v="51830001-51835001"/>
          <s v="51835001-51840001"/>
          <s v="51840001-51845001"/>
          <s v="51845001-51850001"/>
          <s v="51850001-51855001"/>
          <s v="51855001-51860001"/>
          <s v="51860001-51865001"/>
          <s v="51865001-51870001"/>
          <s v="51870001-51875001"/>
          <s v="51875001-51880001"/>
          <s v="51880001-51885001"/>
          <s v="51885001-51890001"/>
          <s v="51890001-51895001"/>
          <s v="51895001-51900001"/>
          <s v="51900001-51905001"/>
          <s v="51905001-51910001"/>
          <s v="51910001-51915001"/>
          <s v="51915001-51920001"/>
          <s v="51920001-51925001"/>
          <s v="51925001-51930001"/>
          <s v="51930001-51935001"/>
          <s v="51935001-51940001"/>
          <s v="51940001-51945001"/>
          <s v="51945001-51950001"/>
          <s v="51950001-51955001"/>
          <s v="51955001-51960001"/>
          <s v="51960001-51965001"/>
          <s v="51965001-51970001"/>
          <s v="51970001-51975001"/>
          <s v="51975001-51980001"/>
          <s v="51980001-51985001"/>
          <s v="51985001-51990001"/>
          <s v="51990001-51995001"/>
          <s v="51995001-52000001"/>
          <s v="52000001-52005001"/>
          <s v="52005001-52010001"/>
          <s v="52010001-52015001"/>
          <s v="52015001-52020001"/>
          <s v="52020001-52025001"/>
          <s v="52025001-52030001"/>
          <s v="52030001-52035001"/>
          <s v="52035001-52040001"/>
          <s v="52040001-52045001"/>
          <s v="52045001-52050001"/>
          <s v="52050001-52055001"/>
          <s v="52055001-52060001"/>
          <s v="52060001-52065001"/>
          <s v="52065001-52070001"/>
          <s v="52070001-52075001"/>
          <s v="52075001-52080001"/>
          <s v="52080001-52085001"/>
          <s v="52085001-52090001"/>
          <s v="52090001-52095001"/>
          <s v="52095001-52100001"/>
          <s v="52100001-52105001"/>
          <s v="52105001-52110001"/>
          <s v="52110001-52115001"/>
          <s v="52115001-52120001"/>
          <s v="52120001-52125001"/>
          <s v="52125001-52130001"/>
          <s v="52130001-52135001"/>
          <s v="52135001-52140001"/>
          <s v="52140001-52145001"/>
          <s v="52145001-52150001"/>
          <s v="52150001-52155001"/>
          <s v="52155001-52160001"/>
          <s v="52160001-52165001"/>
          <s v="52165001-52170001"/>
          <s v="52170001-52175001"/>
          <s v="52175001-52180001"/>
          <s v="52180001-52185001"/>
          <s v="52185001-52190001"/>
          <s v="52190001-52195001"/>
          <s v="52195001-52200001"/>
          <s v="52200001-52205001"/>
          <s v="52205001-52210001"/>
          <s v="52210001-52215001"/>
          <s v="52215001-52220001"/>
          <s v="52220001-52225001"/>
          <s v="52225001-52230001"/>
          <s v="52230001-52235001"/>
          <s v="52235001-52240001"/>
          <s v="52240001-52245001"/>
          <s v="52245001-52250001"/>
          <s v="52250001-52255001"/>
          <s v="52255001-52260001"/>
          <s v="52260001-52265001"/>
          <s v="52265001-52270001"/>
          <s v="52270001-52275001"/>
          <s v="52275001-52280001"/>
          <s v="52280001-52285001"/>
          <s v="52285001-52290001"/>
          <s v="52290001-52295001"/>
          <s v="52295001-52300001"/>
          <s v="52300001-52305001"/>
          <s v="52305001-52310001"/>
          <s v="52310001-52315001"/>
          <s v="52315001-52320001"/>
          <s v="52320001-52325001"/>
          <s v="52325001-52330001"/>
          <s v="52330001-52335001"/>
          <s v="52335001-52340001"/>
          <s v="52340001-52345001"/>
          <s v="52345001-52350001"/>
          <s v="52350001-52355001"/>
          <s v="52355001-52360001"/>
          <s v="52360001-52365001"/>
          <s v="52365001-52370001"/>
          <s v="52370001-52375001"/>
          <s v="52375001-52380001"/>
          <s v="52380001-52385001"/>
          <s v="52385001-52390001"/>
          <s v="52390001-52395001"/>
          <s v="52395001-52400001"/>
          <s v="52400001-52405001"/>
          <s v="52405001-52410001"/>
          <s v="52410001-52415001"/>
          <s v="52415001-52420001"/>
          <s v="52420001-52425001"/>
          <s v="52425001-52430001"/>
          <s v="52430001-52435001"/>
          <s v="52435001-52440001"/>
          <s v="52440001-52445001"/>
          <s v="52445001-52450001"/>
          <s v="52450001-52455001"/>
          <s v="52455001-52460001"/>
          <s v="52460001-52465001"/>
          <s v="52465001-52470001"/>
          <s v="52470001-52475001"/>
          <s v="52475001-52480001"/>
          <s v="52480001-52485001"/>
          <s v="52485001-52490001"/>
          <s v="52490001-52495001"/>
          <s v="52495001-52500001"/>
          <s v="52500001-52505001"/>
          <s v="52505001-52510001"/>
          <s v="52510001-52515001"/>
          <s v="52515001-52520001"/>
          <s v="52520001-52525001"/>
          <s v="52525001-52530001"/>
          <s v="52530001-52535001"/>
          <s v="52535001-52540001"/>
          <s v="52540001-52545001"/>
          <s v="52545001-52550001"/>
          <s v="52550001-52555001"/>
          <s v="52555001-52560001"/>
          <s v="52560001-52565001"/>
          <s v="52565001-52570001"/>
          <s v="52570001-52575001"/>
          <s v="52575001-52580001"/>
          <s v="52580001-52585001"/>
          <s v="52585001-52590001"/>
          <s v="52590001-52595001"/>
          <s v="52595001-52600001"/>
          <s v="52600001-52605001"/>
          <s v="52605001-52610001"/>
          <s v="52610001-52615001"/>
          <s v="52615001-52620001"/>
          <s v="52620001-52625001"/>
          <s v="52625001-52630001"/>
          <s v="52630001-52635001"/>
          <s v="52635001-52640001"/>
          <s v="52640001-52645001"/>
          <s v="52645001-52650001"/>
          <s v="52650001-52655001"/>
          <s v="52655001-52660001"/>
          <s v="52660001-52665001"/>
          <s v="52665001-52670001"/>
          <s v="52670001-52675001"/>
          <s v="52675001-52680001"/>
          <s v="52680001-52685001"/>
          <s v="52685001-52690001"/>
          <s v="52690001-52695001"/>
          <s v="52695001-52700001"/>
          <s v="52700001-52705001"/>
          <s v="52705001-52710001"/>
          <s v="52710001-52715001"/>
          <s v="52715001-52720001"/>
          <s v="52720001-52725001"/>
          <s v="52725001-52730001"/>
          <s v="52730001-52735001"/>
          <s v="52735001-52740001"/>
          <s v="52740001-52745001"/>
          <s v="52745001-52750001"/>
          <s v="52750001-52755001"/>
          <s v="52755001-52760001"/>
          <s v="52760001-52765001"/>
          <s v="52765001-52770001"/>
          <s v="52770001-52775001"/>
          <s v="52775001-52780001"/>
          <s v="52780001-52785001"/>
          <s v="52785001-52790001"/>
          <s v="52790001-52795001"/>
          <s v="52795001-52800001"/>
          <s v="52800001-52805001"/>
          <s v="52805001-52810001"/>
          <s v="52810001-52815001"/>
          <s v="52815001-52820001"/>
          <s v="52820001-52825001"/>
          <s v="52825001-52830001"/>
          <s v="52830001-52835001"/>
          <s v="52835001-52840001"/>
          <s v="52840001-52845001"/>
          <s v="52845001-52850001"/>
          <s v="52850001-52855001"/>
          <s v="52855001-52860001"/>
          <s v="52860001-52865001"/>
          <s v="52865001-52870001"/>
          <s v="52870001-52875001"/>
          <s v="52875001-52880001"/>
          <s v="52880001-52885001"/>
          <s v="52885001-52890001"/>
          <s v="52890001-52895001"/>
          <s v="52895001-52900001"/>
          <s v="52900001-52905001"/>
          <s v="52905001-52910001"/>
          <s v="52910001-52915001"/>
          <s v="52915001-52920001"/>
          <s v="52920001-52925001"/>
          <s v="52925001-52930001"/>
          <s v="52930001-52935001"/>
          <s v="52935001-52940001"/>
          <s v="52940001-52945001"/>
          <s v="52945001-52950001"/>
          <s v="52950001-52955001"/>
          <s v="52955001-52960001"/>
          <s v="52960001-52965001"/>
          <s v="52965001-52970001"/>
          <s v="52970001-52975001"/>
          <s v="52975001-52980001"/>
          <s v="52980001-52985001"/>
          <s v="52985001-52990001"/>
          <s v="52990001-52995001"/>
          <s v="52995001-53000001"/>
          <s v="53000001-53005001"/>
          <s v="53005001-53010001"/>
          <s v="53010001-53015001"/>
          <s v="53015001-53020001"/>
          <s v="53020001-53025001"/>
          <s v="53025001-53030001"/>
          <s v="53030001-53035001"/>
          <s v="53035001-53040001"/>
          <s v="53040001-53045001"/>
          <s v="53045001-53050001"/>
          <s v="53050001-53055001"/>
          <s v="53055001-53060001"/>
          <s v="53060001-53065001"/>
          <s v="53065001-53070001"/>
          <s v="53070001-53075001"/>
          <s v="53075001-53080001"/>
          <s v="53080001-53085001"/>
          <s v="53085001-53090001"/>
          <s v="53090001-53095001"/>
          <s v="53095001-53100001"/>
          <s v="53100001-53105001"/>
          <s v="53105001-53110001"/>
          <s v="53110001-53115001"/>
          <s v="53115001-53120001"/>
          <s v="53120001-53125001"/>
          <s v="53125001-53130001"/>
          <s v="53130001-53135001"/>
          <s v="53135001-53140001"/>
          <s v="53140001-53145001"/>
          <s v="53145001-53150001"/>
          <s v="53150001-53155001"/>
          <s v="53155001-53160001"/>
          <s v="53160001-53165001"/>
          <s v="53165001-53170001"/>
          <s v="53170001-53175001"/>
          <s v="53175001-53180001"/>
          <s v="53180001-53185001"/>
          <s v="53185001-53190001"/>
          <s v="53190001-53195001"/>
          <s v="53195001-53200001"/>
          <s v="53200001-53205001"/>
          <s v="53205001-53210001"/>
          <s v="53210001-53215001"/>
          <s v="53215001-53220001"/>
          <s v="53220001-53225001"/>
          <s v="53225001-53230001"/>
          <s v="53230001-53235001"/>
          <s v="53235001-53240001"/>
          <s v="53240001-53245001"/>
          <s v="53245001-53250001"/>
          <s v="53250001-53255001"/>
          <s v="53255001-53260001"/>
          <s v="53260001-53265001"/>
          <s v="53265001-53270001"/>
          <s v="53270001-53275001"/>
          <s v="53275001-53280001"/>
          <s v="53280001-53285001"/>
          <s v="53285001-53290001"/>
          <s v="53290001-53295001"/>
          <s v="53295001-53300001"/>
          <s v="53300001-53305001"/>
          <s v="53305001-53310001"/>
          <s v="53310001-53315001"/>
          <s v="53315001-53320001"/>
          <s v="53320001-53325001"/>
          <s v="53325001-53330001"/>
          <s v="53330001-53335001"/>
          <s v="53335001-53340001"/>
          <s v="53340001-53345001"/>
          <s v="53345001-53350001"/>
          <s v="53350001-53355001"/>
          <s v="53355001-53360001"/>
          <s v="53360001-53365001"/>
          <s v="53365001-53370001"/>
          <s v="53370001-53375001"/>
          <s v="53375001-53380001"/>
          <s v="53380001-53385001"/>
          <s v="53385001-53390001"/>
          <s v="53390001-53395001"/>
          <s v="53395001-53400001"/>
          <s v="53400001-53405001"/>
          <s v="53405001-53410001"/>
          <s v="53410001-53415001"/>
          <s v="53415001-53420001"/>
          <s v="53420001-53425001"/>
          <s v="53425001-53430001"/>
          <s v="53430001-53435001"/>
          <s v="53435001-53440001"/>
          <s v="53440001-53445001"/>
          <s v="53445001-53450001"/>
          <s v="53450001-53455001"/>
          <s v="53455001-53460001"/>
          <s v="53460001-53465001"/>
          <s v="53465001-53470001"/>
          <s v="53470001-53475001"/>
          <s v="53475001-53480001"/>
          <s v="53480001-53485001"/>
          <s v="53485001-53490001"/>
          <s v="53490001-53495001"/>
          <s v="53495001-53500001"/>
          <s v="53500001-53505001"/>
          <s v="53505001-53510001"/>
          <s v="53510001-53515001"/>
          <s v="53515001-53520001"/>
          <s v="53520001-53525001"/>
          <s v="53525001-53530001"/>
          <s v="53530001-53535001"/>
          <s v="53535001-53540001"/>
          <s v="53540001-53545001"/>
          <s v="53545001-53550001"/>
          <s v="53550001-53555001"/>
          <s v="53555001-53560001"/>
          <s v="53560001-53565001"/>
          <s v="53565001-53570001"/>
          <s v="53570001-53575001"/>
          <s v="53575001-53580001"/>
          <s v="53580001-53585001"/>
          <s v="53585001-53590001"/>
          <s v="53590001-53595001"/>
          <s v="53595001-53600001"/>
          <s v="53600001-53605001"/>
          <s v="53605001-53610001"/>
          <s v="53610001-53615001"/>
          <s v="53615001-53620001"/>
          <s v="53620001-53625001"/>
          <s v="53625001-53630001"/>
          <s v="53630001-53635001"/>
          <s v="53635001-53640001"/>
          <s v="53640001-53645001"/>
          <s v="53645001-53650001"/>
          <s v="53650001-53655001"/>
          <s v="53655001-53660001"/>
          <s v="53660001-53665001"/>
          <s v="53665001-53670001"/>
          <s v="53670001-53675001"/>
          <s v="53675001-53680001"/>
          <s v="53680001-53685001"/>
          <s v="53685001-53690001"/>
          <s v="53690001-53695001"/>
          <s v="53695001-53700001"/>
          <s v="53700001-53705001"/>
          <s v="53705001-53710001"/>
          <s v="53710001-53715001"/>
          <s v="53715001-53720001"/>
          <s v="53720001-53725001"/>
          <s v="53725001-53730001"/>
          <s v="53730001-53735001"/>
          <s v="53735001-53740001"/>
          <s v="53740001-53745001"/>
          <s v="53745001-53750001"/>
          <s v="53750001-53755001"/>
          <s v="53755001-53760001"/>
          <s v="53760001-53765001"/>
          <s v="53765001-53770001"/>
          <s v="53770001-53775001"/>
          <s v="53775001-53780001"/>
          <s v="53780001-53785001"/>
          <s v="53785001-53790001"/>
          <s v="53790001-53795001"/>
          <s v="53795001-53800001"/>
          <s v="53800001-53805001"/>
          <s v="53805001-53810001"/>
          <s v="53810001-53815001"/>
          <s v="53815001-53820001"/>
          <s v="53820001-53825001"/>
          <s v="53825001-53830001"/>
          <s v="53830001-53835001"/>
          <s v="53835001-53840001"/>
          <s v="53840001-53845001"/>
          <s v="53845001-53850001"/>
          <s v="53850001-53855001"/>
          <s v="53855001-53860001"/>
          <s v="53860001-53865001"/>
          <s v="53865001-53870001"/>
          <s v="53870001-53875001"/>
          <s v="53875001-53880001"/>
          <s v="53880001-53885001"/>
          <s v="53885001-53890001"/>
          <s v="53890001-53895001"/>
          <s v="53895001-53900001"/>
          <s v="53900001-53905001"/>
          <s v="53905001-53910001"/>
          <s v="53910001-53915001"/>
          <s v="53915001-53920001"/>
          <s v="53920001-53925001"/>
          <s v="53925001-53930001"/>
          <s v="53930001-53935001"/>
          <s v="53935001-53940001"/>
          <s v="53940001-53945001"/>
          <s v="53945001-53950001"/>
          <s v="53950001-53955001"/>
          <s v="53955001-53960001"/>
          <s v="53960001-53965001"/>
          <s v="53965001-53970001"/>
          <s v="53970001-53975001"/>
          <s v="53975001-53980001"/>
          <s v="53980001-53985001"/>
          <s v="53985001-53990001"/>
          <s v="53990001-53995001"/>
          <s v="53995001-54000001"/>
          <s v="54000001-54005001"/>
          <s v="54005001-54010001"/>
          <s v="54010001-54015001"/>
          <s v="54015001-54020001"/>
          <s v="54020001-54025001"/>
          <s v="54025001-54030001"/>
          <s v="54030001-54035001"/>
          <s v="54035001-54040001"/>
          <s v="54040001-54045001"/>
          <s v="54045001-54050001"/>
          <s v="54050001-54055001"/>
          <s v="54055001-54060001"/>
          <s v="54060001-54065001"/>
          <s v="54065001-54070001"/>
          <s v="54070001-54075001"/>
          <s v="54075001-54080001"/>
          <s v="54080001-54085001"/>
          <s v="54085001-54090001"/>
          <s v="54090001-54095001"/>
          <s v="54095001-54100001"/>
          <s v="54100001-54105001"/>
          <s v="54105001-54110001"/>
          <s v="54110001-54115001"/>
          <s v="54115001-54120001"/>
          <s v="54120001-54125001"/>
          <s v="54125001-54130001"/>
          <s v="54130001-54135001"/>
          <s v="54135001-54140001"/>
          <s v="54140001-54145001"/>
          <s v="54145001-54150001"/>
          <s v="54150001-54155001"/>
          <s v="54155001-54160001"/>
          <s v="54160001-54165001"/>
          <s v="54165001-54170001"/>
          <s v="54170001-54175001"/>
          <s v="54175001-54180001"/>
          <s v="54180001-54185001"/>
          <s v="54185001-54190001"/>
          <s v="54190001-54195001"/>
          <s v="54195001-54200001"/>
          <s v="54200001-54205001"/>
          <s v="54205001-54210001"/>
          <s v="54210001-54215001"/>
          <s v="54215001-54220001"/>
          <s v="54220001-54225001"/>
          <s v="54225001-54230001"/>
          <s v="54230001-54235001"/>
          <s v="54235001-54240001"/>
          <s v="54240001-54245001"/>
          <s v="54245001-54250001"/>
          <s v="54250001-54255001"/>
          <s v="54255001-54260001"/>
          <s v="54260001-54265001"/>
          <s v="54265001-54270001"/>
          <s v="54270001-54275001"/>
          <s v="54275001-54280001"/>
          <s v="54280001-54285001"/>
          <s v="54285001-54290001"/>
          <s v="54290001-54295001"/>
          <s v="54295001-54300001"/>
          <s v="54300001-54305001"/>
          <s v="54305001-54310001"/>
          <s v="54310001-54315001"/>
          <s v="54315001-54320001"/>
          <s v="54320001-54325001"/>
          <s v="54325001-54330001"/>
          <s v="54330001-54335001"/>
          <s v="54335001-54340001"/>
          <s v="54340001-54345001"/>
          <s v="54345001-54350001"/>
          <s v="54350001-54355001"/>
          <s v="54355001-54360001"/>
          <s v="54360001-54365001"/>
          <s v="54365001-54370001"/>
          <s v="54370001-54375001"/>
          <s v="54375001-54380001"/>
          <s v="54380001-54385001"/>
          <s v="54385001-54390001"/>
          <s v="54390001-54395001"/>
          <s v="54395001-54400001"/>
          <s v="54400001-54405001"/>
          <s v="54405001-54410001"/>
          <s v="54410001-54415001"/>
          <s v="54415001-54420001"/>
          <s v="54420001-54425001"/>
          <s v="54425001-54430001"/>
          <s v="54430001-54435001"/>
          <s v="54435001-54440001"/>
          <s v="54440001-54445001"/>
          <s v="54445001-54450001"/>
          <s v="54450001-54455001"/>
          <s v="54455001-54460001"/>
          <s v="54460001-54465001"/>
          <s v="54465001-54470001"/>
          <s v="54470001-54475001"/>
          <s v="54475001-54480001"/>
          <s v="54480001-54485001"/>
          <s v="54485001-54490001"/>
          <s v="54490001-54495001"/>
          <s v="54495001-54500001"/>
          <s v="54500001-54505001"/>
          <s v="54505001-54510001"/>
          <s v="54510001-54515001"/>
          <s v="54515001-54520001"/>
          <s v="54520001-54525001"/>
          <s v="54525001-54530001"/>
          <s v="54530001-54535001"/>
          <s v="54535001-54540001"/>
          <s v="54540001-54545001"/>
          <s v="54545001-54550001"/>
          <s v="54550001-54555001"/>
          <s v="54555001-54560001"/>
          <s v="54560001-54565001"/>
          <s v="54565001-54570001"/>
          <s v="54570001-54575001"/>
          <s v="54575001-54580001"/>
          <s v="54580001-54585001"/>
          <s v="54585001-54590001"/>
          <s v="54590001-54595001"/>
          <s v="54595001-54600001"/>
          <s v="54600001-54605001"/>
          <s v="54605001-54610001"/>
          <s v="54610001-54615001"/>
          <s v="54615001-54620001"/>
          <s v="54620001-54625001"/>
          <s v="54625001-54630001"/>
          <s v="54630001-54635001"/>
          <s v="54635001-54640001"/>
          <s v="54640001-54645001"/>
          <s v="54645001-54650001"/>
          <s v="54650001-54655001"/>
          <s v="54655001-54660001"/>
          <s v="54660001-54665001"/>
          <s v="54665001-54670001"/>
          <s v="54670001-54675001"/>
          <s v="54675001-54680001"/>
          <s v="54680001-54685001"/>
          <s v="54685001-54690001"/>
          <s v="54690001-54695001"/>
          <s v="54695001-54700001"/>
          <s v="54700001-54705001"/>
          <s v="54705001-54710001"/>
          <s v="54710001-54715001"/>
          <s v="54715001-54720001"/>
          <s v="54720001-54725001"/>
          <s v="54725001-54730001"/>
          <s v="54730001-54735001"/>
          <s v="54735001-54740001"/>
          <s v="54740001-54745001"/>
          <s v="54745001-54750001"/>
          <s v="54750001-54755001"/>
          <s v="54755001-54760001"/>
          <s v="54760001-54765001"/>
          <s v="54765001-54770001"/>
          <s v="54770001-54775001"/>
          <s v="54775001-54780001"/>
          <s v="54780001-54785001"/>
          <s v="54785001-54790001"/>
          <s v="54790001-54795001"/>
          <s v="54795001-54800001"/>
          <s v="54800001-54805001"/>
          <s v="54805001-54810001"/>
          <s v="54810001-54815001"/>
          <s v="54815001-54820001"/>
          <s v="54820001-54825001"/>
          <s v="54825001-54830001"/>
          <s v="54830001-54835001"/>
          <s v="54835001-54840001"/>
          <s v="54840001-54845001"/>
          <s v="54845001-54850001"/>
          <s v="54850001-54855001"/>
          <s v="54855001-54860001"/>
          <s v="54860001-54865001"/>
          <s v="54865001-54870001"/>
          <s v="54870001-54875001"/>
          <s v="54875001-54880001"/>
          <s v="54880001-54885001"/>
          <s v="54885001-54890001"/>
          <s v="54890001-54895001"/>
          <s v="54895001-54900001"/>
          <s v="54900001-54905001"/>
          <s v="54905001-54910001"/>
          <s v="54910001-54915001"/>
          <s v="54915001-54920001"/>
          <s v="54920001-54925001"/>
          <s v="54925001-54930001"/>
          <s v="54930001-54935001"/>
          <s v="54935001-54940001"/>
          <s v="54940001-54945001"/>
          <s v="54945001-54950001"/>
          <s v="54950001-54955001"/>
          <s v="54955001-54960001"/>
          <s v="54960001-54965001"/>
          <s v="54965001-54970001"/>
          <s v="54970001-54975001"/>
          <s v="54975001-54980001"/>
          <s v="54980001-54985001"/>
          <s v="54985001-54990001"/>
          <s v="54990001-54995001"/>
          <s v="54995001-55000001"/>
          <s v="55000001-55005001"/>
          <s v="55005001-55010001"/>
          <s v="55010001-55015001"/>
          <s v="55015001-55020001"/>
          <s v="55020001-55025001"/>
          <s v="55025001-55030001"/>
          <s v="55030001-55035001"/>
          <s v="55035001-55040001"/>
          <s v="55040001-55045001"/>
          <s v="55045001-55050001"/>
          <s v="55050001-55055001"/>
          <s v="55055001-55060001"/>
          <s v="55060001-55065001"/>
          <s v="55065001-55070001"/>
          <s v="55070001-55075001"/>
          <s v="55075001-55080001"/>
          <s v="55080001-55085001"/>
          <s v="55085001-55090001"/>
          <s v="55090001-55095001"/>
          <s v="55095001-55100001"/>
          <s v="55100001-55105001"/>
          <s v="55105001-55110001"/>
          <s v="55110001-55115001"/>
          <s v="55115001-55120001"/>
          <s v="55120001-55125001"/>
          <s v="55125001-55130001"/>
          <s v="55130001-55135001"/>
          <s v="55135001-55140001"/>
          <s v="55140001-55145001"/>
          <s v="55145001-55150001"/>
          <s v="55150001-55155001"/>
          <s v="55155001-55160001"/>
          <s v="55160001-55165001"/>
          <s v="55165001-55170001"/>
          <s v="55170001-55175001"/>
          <s v="55175001-55180001"/>
          <s v="55180001-55185001"/>
          <s v="55185001-55190001"/>
          <s v="55190001-55195001"/>
          <s v="55195001-55200001"/>
          <s v="55200001-55205001"/>
          <s v="55205001-55210001"/>
          <s v="55210001-55215001"/>
          <s v="55215001-55220001"/>
          <s v="55220001-55225001"/>
          <s v="55225001-55230001"/>
          <s v="55230001-55235001"/>
          <s v="55235001-55240001"/>
          <s v="55240001-55245001"/>
          <s v="55245001-55250001"/>
          <s v="55250001-55255001"/>
          <s v="55255001-55260001"/>
          <s v="55260001-55265001"/>
          <s v="55265001-55270001"/>
          <s v="55270001-55275001"/>
          <s v="55275001-55280001"/>
          <s v="55280001-55285001"/>
          <s v="55285001-55290001"/>
          <s v="55290001-55295001"/>
          <s v="55295001-55300001"/>
          <s v="55300001-55305001"/>
          <s v="55305001-55310001"/>
          <s v="55310001-55315001"/>
          <s v="55315001-55320001"/>
          <s v="55320001-55325001"/>
          <s v="55325001-55330001"/>
          <s v="55330001-55335001"/>
          <s v="55335001-55340001"/>
          <s v="55340001-55345001"/>
          <s v="55345001-55350001"/>
          <s v="55350001-55355001"/>
          <s v="55355001-55360001"/>
          <s v="55360001-55365001"/>
          <s v="55365001-55370001"/>
          <s v="55370001-55375001"/>
          <s v="55375001-55380001"/>
          <s v="55380001-55385001"/>
          <s v="55385001-55390001"/>
          <s v="55390001-55395001"/>
          <s v="55395001-55400001"/>
          <s v="55400001-55405001"/>
          <s v="55405001-55410001"/>
          <s v="55410001-55415001"/>
          <s v="55415001-55420001"/>
          <s v="55420001-55425001"/>
          <s v="55425001-55430001"/>
          <s v="55430001-55435001"/>
          <s v="55435001-55440001"/>
          <s v="55440001-55445001"/>
          <s v="55445001-55450001"/>
          <s v="55450001-55455001"/>
          <s v="55455001-55460001"/>
          <s v="55460001-55465001"/>
          <s v="55465001-55470001"/>
          <s v="55470001-55475001"/>
          <s v="55475001-55480001"/>
          <s v="55480001-55485001"/>
          <s v="55485001-55490001"/>
          <s v="55490001-55495001"/>
          <s v="55495001-55500001"/>
          <s v="55500001-55505001"/>
          <s v="55505001-55510001"/>
          <s v="55510001-55515001"/>
          <s v="55515001-55520001"/>
          <s v="55520001-55525001"/>
          <s v="55525001-55530001"/>
          <s v="55530001-55535001"/>
          <s v="55535001-55540001"/>
          <s v="55540001-55545001"/>
          <s v="55545001-55550001"/>
          <s v="55550001-55555001"/>
          <s v="55555001-55560001"/>
          <s v="55560001-55565001"/>
          <s v="55565001-55570001"/>
          <s v="55570001-55575001"/>
          <s v="55575001-55580001"/>
          <s v="55580001-55585001"/>
          <s v="55585001-55590001"/>
          <s v="55590001-55595001"/>
          <s v="55595001-55600001"/>
          <s v="55600001-55605001"/>
          <s v="55605001-55610001"/>
          <s v="55610001-55615001"/>
          <s v="55615001-55620001"/>
          <s v="55620001-55625001"/>
          <s v="55625001-55630001"/>
          <s v="55630001-55635001"/>
          <s v="55635001-55640001"/>
          <s v="55640001-55645001"/>
          <s v="55645001-55650001"/>
          <s v="55650001-55655001"/>
          <s v="55655001-55660001"/>
          <s v="55660001-55665001"/>
          <s v="55665001-55670001"/>
          <s v="55670001-55675001"/>
          <s v="55675001-55680001"/>
          <s v="55680001-55685001"/>
          <s v="55685001-55690001"/>
          <s v="55690001-55695001"/>
          <s v="55695001-55700001"/>
          <s v="55700001-55705001"/>
          <s v="55705001-55710001"/>
          <s v="55710001-55715001"/>
          <s v="55715001-55720001"/>
          <s v="55720001-55725001"/>
          <s v="55725001-55730001"/>
          <s v="55730001-55735001"/>
          <s v="55735001-55740001"/>
          <s v="55740001-55745001"/>
          <s v="55745001-55750001"/>
          <s v="55750001-55755001"/>
          <s v="55755001-55760001"/>
          <s v="55760001-55765001"/>
          <s v="55765001-55770001"/>
          <s v="55770001-55775001"/>
          <s v="55775001-55780001"/>
          <s v="55780001-55785001"/>
          <s v="55785001-55790001"/>
          <s v="55790001-55795001"/>
          <s v="55795001-55800001"/>
          <s v="55800001-55805001"/>
          <s v="55805001-55810001"/>
          <s v="55810001-55815001"/>
          <s v="55815001-55820001"/>
          <s v="55820001-55825001"/>
          <s v="55825001-55830001"/>
          <s v="55830001-55835001"/>
          <s v="55835001-55840001"/>
          <s v="55840001-55845001"/>
          <s v="55845001-55850001"/>
          <s v="55850001-55855001"/>
          <s v="55855001-55860001"/>
          <s v="55860001-55865001"/>
          <s v="55865001-55870001"/>
          <s v="55870001-55875001"/>
          <s v="55875001-55880001"/>
          <s v="55880001-55885001"/>
          <s v="55885001-55890001"/>
          <s v="55890001-55895001"/>
          <s v="55895001-55900001"/>
          <s v="55900001-55905001"/>
          <s v="55905001-55910001"/>
          <s v="55910001-55915001"/>
          <s v="55915001-55920001"/>
          <s v="55920001-55925001"/>
          <s v="55925001-55930001"/>
          <s v="55930001-55935001"/>
          <s v="55935001-55940001"/>
          <s v="55940001-55945001"/>
          <s v="55945001-55950001"/>
          <s v="55950001-55955001"/>
          <s v="55955001-55960001"/>
          <s v="55960001-55965001"/>
          <s v="55965001-55970001"/>
          <s v="55970001-55975001"/>
          <s v="55975001-55980001"/>
          <s v="55980001-55985001"/>
          <s v="55985001-55990001"/>
          <s v="55990001-55995001"/>
          <s v="55995001-56000001"/>
          <s v="56000001-56005001"/>
          <s v="56005001-56010001"/>
          <s v="56010001-56015001"/>
          <s v="56015001-56020001"/>
          <s v="56020001-56025001"/>
          <s v="56025001-56030001"/>
          <s v="56030001-56035001"/>
          <s v="56035001-56040001"/>
          <s v="56040001-56045001"/>
          <s v="56045001-56050001"/>
          <s v="56050001-56055001"/>
          <s v="56055001-56060001"/>
          <s v="56060001-56065001"/>
          <s v="56065001-56070001"/>
          <s v="56070001-56075001"/>
          <s v="56075001-56080001"/>
          <s v="56080001-56085001"/>
          <s v="56085001-56090001"/>
          <s v="56090001-56095001"/>
          <s v="56095001-56100001"/>
          <s v="56100001-56105001"/>
          <s v="56105001-56110001"/>
          <s v="56110001-56115001"/>
          <s v="56115001-56120001"/>
          <s v="56120001-56125001"/>
          <s v="56125001-56130001"/>
          <s v="56130001-56135001"/>
          <s v="56135001-56140001"/>
          <s v="56140001-56145001"/>
          <s v="56145001-56150001"/>
          <s v="56150001-56155001"/>
          <s v="56155001-56160001"/>
          <s v="56160001-56165001"/>
          <s v="56165001-56170001"/>
          <s v="56170001-56175001"/>
          <s v="56175001-56180001"/>
          <s v="56180001-56185001"/>
          <s v="56185001-56190001"/>
          <s v="56190001-56195001"/>
          <s v="56195001-56200001"/>
          <s v="56200001-56205001"/>
          <s v="56205001-56210001"/>
          <s v="56210001-56215001"/>
          <s v="56215001-56220001"/>
          <s v="56220001-56225001"/>
          <s v="56225001-56230001"/>
          <s v="56230001-56235001"/>
          <s v="56235001-56240001"/>
          <s v="56240001-56245001"/>
          <s v="56245001-56250001"/>
          <s v="56250001-56255001"/>
          <s v="56255001-56260001"/>
          <s v="56260001-56265001"/>
          <s v="56265001-56270001"/>
          <s v="56270001-56275001"/>
          <s v="56275001-56280001"/>
          <s v="56280001-56285001"/>
          <s v="56285001-56290001"/>
          <s v="56290001-56295001"/>
          <s v="56295001-56300001"/>
          <s v="56300001-56305001"/>
          <s v="56305001-56310001"/>
          <s v="56310001-56315001"/>
          <s v="56315001-56320001"/>
          <s v="56320001-56325001"/>
          <s v="56325001-56330001"/>
          <s v="56330001-56335001"/>
          <s v="56335001-56340001"/>
          <s v="56340001-56345001"/>
          <s v="56345001-56350001"/>
          <s v="56350001-56355001"/>
          <s v="56355001-56360001"/>
          <s v="56360001-56365001"/>
          <s v="56365001-56370001"/>
          <s v="56370001-56375001"/>
          <s v="56375001-56380001"/>
          <s v="56380001-56385001"/>
          <s v="56385001-56390001"/>
          <s v="56390001-56395001"/>
          <s v="56395001-56400001"/>
          <s v="56400001-56405001"/>
          <s v="56405001-56410001"/>
          <s v="56410001-56415001"/>
          <s v="56415001-56420001"/>
          <s v="56420001-56425001"/>
          <s v="56425001-56430001"/>
          <s v="56430001-56435001"/>
          <s v="56435001-56440001"/>
          <s v="56440001-56445001"/>
          <s v="56445001-56450001"/>
          <s v="56450001-56455001"/>
          <s v="56455001-56460001"/>
          <s v="56460001-56465001"/>
          <s v="56465001-56470001"/>
          <s v="56470001-56475001"/>
          <s v="56475001-56480001"/>
          <s v="56480001-56485001"/>
          <s v="56485001-56490001"/>
          <s v="56490001-56495001"/>
          <s v="56495001-56500001"/>
          <s v="56500001-56505001"/>
          <s v="56505001-56510001"/>
          <s v="56510001-56515001"/>
          <s v="56515001-56520001"/>
          <s v="56520001-56525001"/>
          <s v="56525001-56530001"/>
          <s v="56530001-56535001"/>
          <s v="56535001-56540001"/>
          <s v="56540001-56545001"/>
          <s v="56545001-56550001"/>
          <s v="56550001-56555001"/>
          <s v="56555001-56560001"/>
          <s v="56560001-56565001"/>
          <s v="56565001-56570001"/>
          <s v="56570001-56575001"/>
          <s v="56575001-56580001"/>
          <s v="56580001-56585001"/>
          <s v="56585001-56590001"/>
          <s v="56590001-56595001"/>
          <s v="56595001-56600001"/>
          <s v="56600001-56605001"/>
          <s v="56605001-56610001"/>
          <s v="56610001-56615001"/>
          <s v="56615001-56620001"/>
          <s v="56620001-56625001"/>
          <s v="56625001-56630001"/>
          <s v="56630001-56635001"/>
          <s v="56635001-56640001"/>
          <s v="56640001-56645001"/>
          <s v="56645001-56650001"/>
          <s v="56650001-56655001"/>
          <s v="56655001-56660001"/>
          <s v="56660001-56665001"/>
          <s v="56665001-56670001"/>
          <s v="56670001-56675001"/>
          <s v="56675001-56680001"/>
          <s v="56680001-56685001"/>
          <s v="56685001-56690001"/>
          <s v="56690001-56695001"/>
          <s v="56695001-56700001"/>
          <s v="56700001-56705001"/>
          <s v="56705001-56710001"/>
          <s v="56710001-56715001"/>
          <s v="56715001-56720001"/>
          <s v="56720001-56725001"/>
          <s v="56725001-56730001"/>
          <s v="56730001-56735001"/>
          <s v="56735001-56740001"/>
          <s v="56740001-56745001"/>
          <s v="56745001-56750001"/>
          <s v="56750001-56755001"/>
          <s v="56755001-56760001"/>
          <s v="56760001-56765001"/>
          <s v="56765001-56770001"/>
          <s v="56770001-56775001"/>
          <s v="56775001-56780001"/>
          <s v="56780001-56785001"/>
          <s v="56785001-56790001"/>
          <s v="56790001-56795001"/>
          <s v="56795001-56800001"/>
          <s v="56800001-56805001"/>
          <s v="56805001-56810001"/>
          <s v="56810001-56815001"/>
          <s v="56815001-56820001"/>
          <s v="56820001-56825001"/>
          <s v="56825001-56830001"/>
          <s v="56830001-56835001"/>
          <s v="56835001-56840001"/>
          <s v="56840001-56845001"/>
          <s v="56845001-56850001"/>
          <s v="56850001-56855001"/>
          <s v="56855001-56860001"/>
          <s v="56860001-56865001"/>
          <s v="56865001-56870001"/>
          <s v="56870001-56875001"/>
          <s v="56875001-56880001"/>
          <s v="56880001-56885001"/>
          <s v="56885001-56890001"/>
          <s v="56890001-56895001"/>
          <s v="56895001-56900001"/>
          <s v="56900001-56905001"/>
          <s v="56905001-56910001"/>
          <s v="56910001-56915001"/>
          <s v="56915001-56920001"/>
          <s v="56920001-56925001"/>
          <s v="56925001-56930001"/>
          <s v="56930001-56935001"/>
          <s v="56935001-56940001"/>
          <s v="56940001-56945001"/>
          <s v="56945001-56950001"/>
          <s v="56950001-56955001"/>
          <s v="56955001-56960001"/>
          <s v="56960001-56965001"/>
          <s v="56965001-56970001"/>
          <s v="56970001-56975001"/>
          <s v="56975001-56980001"/>
          <s v="56980001-56985001"/>
          <s v="56985001-56990001"/>
          <s v="56990001-56995001"/>
          <s v="56995001-57000001"/>
          <s v="57000001-57005001"/>
          <s v="57005001-57010001"/>
          <s v="57010001-57015001"/>
          <s v="57015001-57020001"/>
          <s v="57020001-57025001"/>
          <s v="57025001-57030001"/>
          <s v="57030001-57035001"/>
          <s v="57035001-57040001"/>
          <s v="57040001-57045001"/>
          <s v="57045001-57050001"/>
          <s v="57050001-57055001"/>
          <s v="57055001-57060001"/>
          <s v="57060001-57065001"/>
          <s v="57065001-57070001"/>
          <s v="57070001-57075001"/>
          <s v="57075001-57080001"/>
          <s v="57080001-57085001"/>
          <s v="57085001-57090001"/>
          <s v="57090001-57095001"/>
          <s v="57095001-57100001"/>
          <s v="57100001-57105001"/>
          <s v="57105001-57110001"/>
          <s v="57110001-57115001"/>
          <s v="57115001-57120001"/>
          <s v="57120001-57125001"/>
          <s v="57125001-57130001"/>
          <s v="57130001-57135001"/>
          <s v="57135001-57140001"/>
          <s v="57140001-57145001"/>
          <s v="57145001-57150001"/>
          <s v="57150001-57155001"/>
          <s v="57155001-57160001"/>
          <s v="57160001-57165001"/>
          <s v="57165001-57170001"/>
          <s v="57170001-57175001"/>
          <s v="57175001-57180001"/>
          <s v="57180001-57185001"/>
          <s v="57185001-57190001"/>
          <s v="57190001-57195001"/>
          <s v="57195001-57200001"/>
          <s v="57200001-57205001"/>
          <s v="57205001-57210001"/>
          <s v="57210001-57215001"/>
          <s v="57215001-57220001"/>
          <s v="57220001-57225001"/>
          <s v="57225001-57230001"/>
          <s v="57230001-57235001"/>
          <s v="57235001-57240001"/>
          <s v="57240001-57245001"/>
          <s v="57245001-57250001"/>
          <s v="57250001-57255001"/>
          <s v="57255001-57260001"/>
          <s v="57260001-57265001"/>
          <s v="57265001-57270001"/>
          <s v="57270001-57275001"/>
          <s v="57275001-57280001"/>
          <s v="57280001-57285001"/>
          <s v="57285001-57290001"/>
          <s v="57290001-57295001"/>
          <s v="57295001-57300001"/>
          <s v="57300001-57305001"/>
          <s v="57305001-57310001"/>
          <s v="57310001-57315001"/>
          <s v="57315001-57320001"/>
          <s v="57320001-57325001"/>
          <s v="57325001-57330001"/>
          <s v="57330001-57335001"/>
          <s v="57335001-57340001"/>
          <s v="57340001-57345001"/>
          <s v="57345001-57350001"/>
          <s v="57350001-57355001"/>
          <s v="57355001-57360001"/>
          <s v="57360001-57365001"/>
          <s v="57365001-57370001"/>
          <s v="57370001-57375001"/>
          <s v="57375001-57380001"/>
          <s v="57380001-57385001"/>
          <s v="57385001-57390001"/>
          <s v="57390001-57395001"/>
          <s v="57395001-57400001"/>
          <s v="57400001-57405001"/>
          <s v="57405001-57410001"/>
          <s v="57410001-57415001"/>
          <s v="57415001-57420001"/>
          <s v="57420001-57425001"/>
          <s v="57425001-57430001"/>
          <s v="57430001-57435001"/>
          <s v="57435001-57440001"/>
          <s v="57440001-57445001"/>
          <s v="57445001-57450001"/>
          <s v="57450001-57455001"/>
          <s v="57455001-57460001"/>
          <s v="57460001-57465001"/>
          <s v="57465001-57470001"/>
          <s v="57470001-57475001"/>
          <s v="57475001-57480001"/>
          <s v="57480001-57485001"/>
          <s v="57485001-57490001"/>
          <s v="57490001-57495001"/>
          <s v="57495001-57500001"/>
          <s v="57500001-57505001"/>
          <s v="57505001-57510001"/>
          <s v="57510001-57515001"/>
          <s v="57515001-57520001"/>
          <s v="57520001-57525001"/>
          <s v="57525001-57530001"/>
          <s v="57530001-57535001"/>
          <s v="57535001-57540001"/>
          <s v="57540001-57545001"/>
          <s v="57545001-57550001"/>
          <s v="57550001-57555001"/>
          <s v="57555001-57560001"/>
          <s v="57560001-57565001"/>
          <s v="57565001-57570001"/>
          <s v="57570001-57575001"/>
          <s v="57575001-57580001"/>
          <s v="57580001-57585001"/>
          <s v="57585001-57590001"/>
          <s v="57590001-57595001"/>
          <s v="57595001-57600001"/>
          <s v="57600001-57605001"/>
          <s v="57605001-57610001"/>
          <s v="57610001-57615001"/>
          <s v="57615001-57620001"/>
          <s v="57620001-57625001"/>
          <s v="57625001-57630001"/>
          <s v="57630001-57635001"/>
          <s v="57635001-57640001"/>
          <s v="57640001-57645001"/>
          <s v="57645001-57650001"/>
          <s v="57650001-57655001"/>
          <s v="57655001-57660001"/>
          <s v="57660001-57665001"/>
          <s v="57665001-57670001"/>
          <s v="57670001-57675001"/>
          <s v="57675001-57680001"/>
          <s v="57680001-57685001"/>
          <s v="57685001-57690001"/>
          <s v="57690001-57695001"/>
          <s v="57695001-57700001"/>
          <s v="57700001-57705001"/>
          <s v="57705001-57710001"/>
          <s v="57710001-57715001"/>
          <s v="57715001-57720001"/>
          <s v="57720001-57725001"/>
          <s v="57725001-57730001"/>
          <s v="57730001-57735001"/>
          <s v="57735001-57740001"/>
          <s v="57740001-57745001"/>
          <s v="57745001-57750001"/>
          <s v="57750001-57755001"/>
          <s v="57755001-57760001"/>
          <s v="57760001-57765001"/>
          <s v="57765001-57770001"/>
          <s v="57770001-57775001"/>
          <s v="57775001-57780001"/>
          <s v="57780001-57785001"/>
          <s v="57785001-57790001"/>
          <s v="57790001-57795001"/>
          <s v="57795001-57800001"/>
          <s v="57800001-57805001"/>
          <s v="57805001-57810001"/>
          <s v="57810001-57815001"/>
          <s v="57815001-57820001"/>
          <s v="57820001-57825001"/>
          <s v="57825001-57830001"/>
          <s v="57830001-57835001"/>
          <s v="57835001-57840001"/>
          <s v="57840001-57845001"/>
          <s v="57845001-57850001"/>
          <s v="57850001-57855001"/>
          <s v="57855001-57860001"/>
          <s v="57860001-57865001"/>
          <s v="57865001-57870001"/>
          <s v="57870001-57875001"/>
          <s v="57875001-57880001"/>
          <s v="57880001-57885001"/>
          <s v="57885001-57890001"/>
          <s v="57890001-57895001"/>
          <s v="57895001-57900001"/>
          <s v="57900001-57905001"/>
          <s v="57905001-57910001"/>
          <s v="57910001-57915001"/>
          <s v="57915001-57920001"/>
          <s v="57920001-57925001"/>
          <s v="57925001-57930001"/>
          <s v="57930001-57935001"/>
          <s v="57935001-57940001"/>
          <s v="57940001-57945001"/>
          <s v="57945001-57950001"/>
          <s v="57950001-57955001"/>
          <s v="57955001-57960001"/>
          <s v="57960001-57965001"/>
          <s v="57965001-57970001"/>
          <s v="57970001-57975001"/>
          <s v="57975001-57980001"/>
          <s v="57980001-57985001"/>
          <s v="57985001-57990001"/>
          <s v="57990001-57995001"/>
          <s v="57995001-58000001"/>
          <s v="58000001-58005001"/>
          <s v="58005001-58010001"/>
          <s v="58010001-58015001"/>
          <s v="58015001-58020001"/>
          <s v="58020001-58025001"/>
          <s v="58025001-58030001"/>
          <s v="58030001-58035001"/>
          <s v="58035001-58040001"/>
          <s v="58040001-58045001"/>
          <s v="58045001-58050001"/>
          <s v="58050001-58055001"/>
          <s v="58055001-58060001"/>
          <s v="58060001-58065001"/>
          <s v="58065001-58070001"/>
          <s v="58070001-58075001"/>
          <s v="58075001-58080001"/>
          <s v="58080001-58085001"/>
          <s v="58085001-58090001"/>
          <s v="58090001-58095001"/>
          <s v="58095001-58100001"/>
          <s v="58100001-58105001"/>
          <s v="58105001-58110001"/>
          <s v="58110001-58115001"/>
          <s v="58115001-58120001"/>
          <s v="58120001-58125001"/>
          <s v="58125001-58130001"/>
          <s v="58130001-58135001"/>
          <s v="58135001-58140001"/>
          <s v="58140001-58145001"/>
          <s v="58145001-58150001"/>
          <s v="58150001-58155001"/>
          <s v="58155001-58160001"/>
          <s v="58160001-58165001"/>
          <s v="58165001-58170001"/>
          <s v="58170001-58175001"/>
          <s v="58175001-58180001"/>
          <s v="58180001-58185001"/>
          <s v="58185001-58190001"/>
          <s v="58190001-58195001"/>
          <s v="58195001-58200001"/>
          <s v="58200001-58205001"/>
          <s v="58205001-58210001"/>
          <s v="58210001-58215001"/>
          <s v="58215001-58220001"/>
          <s v="58220001-58225001"/>
          <s v="58225001-58230001"/>
          <s v="58230001-58235001"/>
          <s v="58235001-58240001"/>
          <s v="58240001-58245001"/>
          <s v="58245001-58250001"/>
          <s v="58250001-58255001"/>
          <s v="58255001-58260001"/>
          <s v="58260001-58265001"/>
          <s v="58265001-58270001"/>
          <s v="58270001-58275001"/>
          <s v="58275001-58280001"/>
          <s v="58280001-58285001"/>
          <s v="58285001-58290001"/>
          <s v="58290001-58295001"/>
          <s v="58295001-58300001"/>
          <s v="58300001-58305001"/>
          <s v="58305001-58310001"/>
          <s v="58310001-58315001"/>
          <s v="58315001-58320001"/>
          <s v="58320001-58325001"/>
          <s v="58325001-58330001"/>
          <s v="58330001-58335001"/>
          <s v="58335001-58340001"/>
          <s v="58340001-58345001"/>
          <s v="58345001-58350001"/>
          <s v="58350001-58355001"/>
          <s v="58355001-58360001"/>
          <s v="58360001-58365001"/>
          <s v="58365001-58370001"/>
          <s v="58370001-58375001"/>
          <s v="58375001-58380001"/>
          <s v="58380001-58385001"/>
          <s v="58385001-58390001"/>
          <s v="58390001-58395001"/>
          <s v="58395001-58400001"/>
          <s v="58400001-58405001"/>
          <s v="58405001-58410001"/>
          <s v="58410001-58415001"/>
          <s v="58415001-58420001"/>
          <s v="58420001-58425001"/>
          <s v="58425001-58430001"/>
          <s v="58430001-58435001"/>
          <s v="58435001-58440001"/>
          <s v="58440001-58445001"/>
          <s v="58445001-58450001"/>
          <s v="58450001-58455001"/>
          <s v="58455001-58460001"/>
          <s v="58460001-58465001"/>
          <s v="58465001-58470001"/>
          <s v="58470001-58475001"/>
          <s v="58475001-58480001"/>
          <s v="58480001-58485001"/>
          <s v="58485001-58490001"/>
          <s v="58490001-58495001"/>
          <s v="58495001-58500001"/>
          <s v="58500001-58505001"/>
          <s v="58505001-58510001"/>
          <s v="58510001-58515001"/>
          <s v="58515001-58520001"/>
          <s v="58520001-58525001"/>
          <s v="58525001-58530001"/>
          <s v="58530001-58535001"/>
          <s v="58535001-58540001"/>
          <s v="58540001-58545001"/>
          <s v="58545001-58550001"/>
          <s v="58550001-58555001"/>
          <s v="58555001-58560001"/>
          <s v="58560001-58565001"/>
          <s v="58565001-58570001"/>
          <s v="58570001-58575001"/>
          <s v="58575001-58580001"/>
          <s v="58580001-58585001"/>
          <s v="58585001-58590001"/>
          <s v="58590001-58595001"/>
          <s v="58595001-58600001"/>
          <s v="58600001-58605001"/>
          <s v="58605001-58610001"/>
          <s v="58610001-58615001"/>
          <s v="58615001-58620001"/>
          <s v="58620001-58625001"/>
          <s v="58625001-58630001"/>
          <s v="58630001-58635001"/>
          <s v="58635001-58640001"/>
          <s v="58640001-58645001"/>
          <s v="58645001-58650001"/>
          <s v="58650001-58655001"/>
          <s v="58655001-58660001"/>
          <s v="58660001-58665001"/>
          <s v="58665001-58670001"/>
          <s v="58670001-58675001"/>
          <s v="58675001-58680001"/>
          <s v="58680001-58685001"/>
          <s v="58685001-58690001"/>
          <s v="58690001-58695001"/>
          <s v="58695001-58700001"/>
          <s v="58700001-58705001"/>
          <s v="58705001-58710001"/>
          <s v="58710001-58715001"/>
          <s v="58715001-58720001"/>
          <s v="58720001-58725001"/>
          <s v="58725001-58730001"/>
          <s v="58730001-58735001"/>
          <s v="58735001-58740001"/>
          <s v="58740001-58745001"/>
          <s v="58745001-58750001"/>
          <s v="58750001-58755001"/>
          <s v="58755001-58760001"/>
          <s v="58760001-58765001"/>
          <s v="58765001-58770001"/>
          <s v="58770001-58775001"/>
          <s v="58775001-58780001"/>
          <s v="58780001-58785001"/>
          <s v="58785001-58790001"/>
          <s v="58790001-58795001"/>
          <s v="58795001-58800001"/>
          <s v="58800001-58805001"/>
          <s v="58805001-58810001"/>
          <s v="58810001-58815001"/>
          <s v="58815001-58820001"/>
          <s v="58820001-58825001"/>
          <s v="58825001-58830001"/>
          <s v="58830001-58835001"/>
          <s v="58835001-58840001"/>
          <s v="58840001-58845001"/>
          <s v="58845001-58850001"/>
          <s v="58850001-58855001"/>
          <s v="58855001-58860001"/>
          <s v="58860001-58865001"/>
          <s v="58865001-58870001"/>
          <s v="58870001-58875001"/>
          <s v="58875001-58880001"/>
          <s v="58880001-58885001"/>
          <s v="58885001-58890001"/>
          <s v="58890001-58895001"/>
          <s v="58895001-58900001"/>
          <s v="58900001-58905001"/>
          <s v="58905001-58910001"/>
          <s v="58910001-58915001"/>
          <s v="58915001-58920001"/>
          <s v="58920001-58925001"/>
          <s v="58925001-58930001"/>
          <s v="58930001-58935001"/>
          <s v="58935001-58940001"/>
          <s v="58940001-58945001"/>
          <s v="58945001-58950001"/>
          <s v="58950001-58955001"/>
          <s v="58955001-58960001"/>
          <s v="58960001-58965001"/>
          <s v="58965001-58970001"/>
          <s v="58970001-58975001"/>
          <s v="58975001-58980001"/>
          <s v="58980001-58985001"/>
          <s v="58985001-58990001"/>
          <s v="58990001-58995001"/>
          <s v="58995001-59000001"/>
          <s v="59000001-59005001"/>
          <s v="59005001-59010001"/>
          <s v="59010001-59015001"/>
          <s v="59015001-59020001"/>
          <s v="59020001-59025001"/>
          <s v="59025001-59030001"/>
          <s v="59030001-59035001"/>
          <s v="59035001-59040001"/>
          <s v="59040001-59045001"/>
          <s v="59045001-59050001"/>
          <s v="59050001-59055001"/>
          <s v="59055001-59060001"/>
          <s v="59060001-59065001"/>
          <s v="59065001-59070001"/>
          <s v="59070001-59075001"/>
          <s v="59075001-59080001"/>
          <s v="59080001-59085001"/>
          <s v="59085001-59090001"/>
          <s v="59090001-59095001"/>
          <s v="59095001-59100001"/>
          <s v="59100001-59105001"/>
          <s v="59105001-59110001"/>
          <s v="59110001-59115001"/>
          <s v="59115001-59120001"/>
          <s v="59120001-59125001"/>
          <s v="59125001-59130001"/>
          <s v="59130001-59135001"/>
          <s v="59135001-59140001"/>
          <s v="59140001-59145001"/>
          <s v="59145001-59150001"/>
          <s v="59150001-59155001"/>
          <s v="59155001-59160001"/>
          <s v="59160001-59165001"/>
          <s v="59165001-59170001"/>
          <s v="59170001-59175001"/>
          <s v="59175001-59180001"/>
          <s v="59180001-59185001"/>
          <s v="59185001-59190001"/>
          <s v="59190001-59195001"/>
          <s v="59195001-59200001"/>
          <s v="59200001-59205001"/>
          <s v="59205001-59210001"/>
          <s v="59210001-59215001"/>
          <s v="59215001-59220001"/>
          <s v="59220001-59225001"/>
          <s v="59225001-59230001"/>
          <s v="59230001-59235001"/>
          <s v="59235001-59240001"/>
          <s v="59240001-59245001"/>
          <s v="59245001-59250001"/>
          <s v="59250001-59255001"/>
          <s v="59255001-59260001"/>
          <s v="59260001-59265001"/>
          <s v="59265001-59270001"/>
          <s v="59270001-59275001"/>
          <s v="59275001-59280001"/>
          <s v="59280001-59285001"/>
          <s v="59285001-59290001"/>
          <s v="59290001-59295001"/>
          <s v="59295001-59300001"/>
          <s v="59300001-59305001"/>
          <s v="59305001-59310001"/>
          <s v="59310001-59315001"/>
          <s v="59315001-59320001"/>
          <s v="59320001-59325001"/>
          <s v="59325001-59330001"/>
          <s v="59330001-59335001"/>
          <s v="59335001-59340001"/>
          <s v="59340001-59345001"/>
          <s v="59345001-59350001"/>
          <s v="59350001-59355001"/>
          <s v="59355001-59360001"/>
          <s v="59360001-59365001"/>
          <s v="59365001-59370001"/>
          <s v="59370001-59375001"/>
          <s v="59375001-59380001"/>
          <s v="59380001-59385001"/>
          <s v="59385001-59390001"/>
          <s v="59390001-59395001"/>
          <s v="59395001-59400001"/>
          <s v="59400001-59405001"/>
          <s v="59405001-59410001"/>
          <s v="59410001-59415001"/>
          <s v="59415001-59420001"/>
          <s v="59420001-59425001"/>
          <s v="59425001-59430001"/>
          <s v="59430001-59435001"/>
          <s v="59435001-59440001"/>
          <s v="59440001-59445001"/>
          <s v="59445001-59450001"/>
          <s v="59450001-59455001"/>
          <s v="59455001-59460001"/>
          <s v="59460001-59465001"/>
          <s v="59465001-59470001"/>
          <s v="59470001-59475001"/>
          <s v="59475001-59480001"/>
          <s v="59480001-59485001"/>
          <s v="59485001-59490001"/>
          <s v="59490001-59495001"/>
          <s v="59495001-59500001"/>
          <s v="59500001-59505001"/>
          <s v="59505001-59510001"/>
          <s v="59510001-59515001"/>
          <s v="59515001-59520001"/>
          <s v="59520001-59525001"/>
          <s v="59525001-59530001"/>
          <s v="59530001-59535001"/>
          <s v="59535001-59540001"/>
          <s v="59540001-59545001"/>
          <s v="59545001-59550001"/>
          <s v="59550001-59555001"/>
          <s v="59555001-59560001"/>
          <s v="59560001-59565001"/>
          <s v="59565001-59570001"/>
          <s v="59570001-59575001"/>
          <s v="59575001-59580001"/>
          <s v="59580001-59585001"/>
          <s v="59585001-59590001"/>
          <s v="59590001-59595001"/>
          <s v="59595001-59600001"/>
          <s v="59600001-59605001"/>
          <s v="59605001-59610001"/>
          <s v="59610001-59615001"/>
          <s v="59615001-59620001"/>
          <s v="59620001-59625001"/>
          <s v="59625001-59630001"/>
          <s v="59630001-59635001"/>
          <s v="59635001-59640001"/>
          <s v="59640001-59645001"/>
          <s v="59645001-59650001"/>
          <s v="59650001-59655001"/>
          <s v="59655001-59660001"/>
          <s v="59660001-59665001"/>
          <s v="59665001-59670001"/>
          <s v="59670001-59675001"/>
          <s v="59675001-59680001"/>
          <s v="59680001-59685001"/>
          <s v="59685001-59690001"/>
          <s v="59690001-59695001"/>
          <s v="59695001-59700001"/>
          <s v="59700001-59705001"/>
          <s v="59705001-59710001"/>
          <s v="59710001-59715001"/>
          <s v="59715001-59720001"/>
          <s v="59720001-59725001"/>
          <s v="59725001-59730001"/>
          <s v="59730001-59735001"/>
          <s v="59735001-59740001"/>
          <s v="59740001-59745001"/>
          <s v="59745001-59750001"/>
          <s v="59750001-59755001"/>
          <s v="59755001-59760001"/>
          <s v="59760001-59765001"/>
          <s v="59765001-59770001"/>
          <s v="59770001-59775001"/>
          <s v="59775001-59780001"/>
          <s v="59780001-59785001"/>
          <s v="59785001-59790001"/>
          <s v="59790001-59795001"/>
          <s v="59795001-59800001"/>
          <s v="59800001-59805001"/>
          <s v="59805001-59810001"/>
          <s v="59810001-59815001"/>
          <s v="59815001-59820001"/>
          <s v="59820001-59825001"/>
          <s v="59825001-59830001"/>
          <s v="59830001-59835001"/>
          <s v="59835001-59840001"/>
          <s v="59840001-59845001"/>
          <s v="59845001-59850001"/>
          <s v="59850001-59855001"/>
          <s v="59855001-59860001"/>
          <s v="59860001-59865001"/>
          <s v="59865001-59870001"/>
          <s v="59870001-59875001"/>
          <s v="59875001-59880001"/>
          <s v="59880001-59885001"/>
          <s v="59885001-59890001"/>
          <s v="59890001-59895001"/>
          <s v="59895001-59900001"/>
          <s v="59900001-59905001"/>
          <s v="59905001-59910001"/>
          <s v="59910001-59915001"/>
          <s v="59915001-59920001"/>
          <s v="59920001-59925001"/>
          <s v="59925001-59930001"/>
          <s v="59930001-59935001"/>
          <s v="59935001-59940001"/>
          <s v="59940001-59945001"/>
          <s v="59945001-59950001"/>
          <s v="59950001-59955001"/>
          <s v="59955001-59960001"/>
          <s v="59960001-59965001"/>
          <s v="59965001-59970001"/>
          <s v="59970001-59975001"/>
          <s v="59975001-59980001"/>
          <s v="59980001-59985001"/>
          <s v="59985001-59990001"/>
          <s v="59990001-59995001"/>
          <s v="59995001-60000001"/>
          <s v="60000001-60005001"/>
          <s v="60005001-60010001"/>
          <s v="60010001-60015001"/>
          <s v="60015001-60020001"/>
          <s v="60020001-60025001"/>
          <s v="60025001-60030001"/>
          <s v="60030001-60035001"/>
          <s v="60035001-60040001"/>
          <s v="60040001-60045001"/>
          <s v="60045001-60050001"/>
          <s v="60050001-60055001"/>
          <s v="60055001-60060001"/>
          <s v="60060001-60065001"/>
          <s v="60065001-60070001"/>
          <s v="60070001-60075001"/>
          <s v="60075001-60080001"/>
          <s v="60080001-60085001"/>
          <s v="60085001-60090001"/>
          <s v="60090001-60095001"/>
          <s v="60095001-60100001"/>
          <s v="60100001-60105001"/>
          <s v="60105001-60110001"/>
          <s v="60110001-60115001"/>
          <s v="60115001-60120001"/>
          <s v="60120001-60125001"/>
          <s v="60125001-60130001"/>
          <s v="60130001-60135001"/>
          <s v="60135001-60140001"/>
          <s v="60140001-60145001"/>
          <s v="60145001-60150001"/>
          <s v="60150001-60155001"/>
          <s v="60155001-60160001"/>
          <s v="60160001-60165001"/>
          <s v="60165001-60170001"/>
          <s v="60170001-60175001"/>
          <s v="60175001-60180001"/>
          <s v="60180001-60185001"/>
          <s v="60185001-60190001"/>
          <s v="60190001-60195001"/>
          <s v="60195001-60200001"/>
          <s v="60200001-60205001"/>
          <s v="60205001-60210001"/>
          <s v="60210001-60215001"/>
          <s v="60215001-60220001"/>
          <s v="60220001-60225001"/>
          <s v="60225001-60230001"/>
          <s v="60230001-60235001"/>
          <s v="60235001-60240001"/>
          <s v="60240001-60245001"/>
          <s v="60245001-60250001"/>
          <s v="60250001-60255001"/>
          <s v="60255001-60260001"/>
          <s v="60260001-60265001"/>
          <s v="60265001-60270001"/>
          <s v="60270001-60275001"/>
          <s v="60275001-60280001"/>
          <s v="60280001-60285001"/>
          <s v="60285001-60290001"/>
          <s v="60290001-60295001"/>
          <s v="60295001-60300001"/>
          <s v="60300001-60305001"/>
          <s v="60305001-60310001"/>
          <s v="60310001-60315001"/>
          <s v="60315001-60320001"/>
          <s v="60320001-60325001"/>
          <s v="60325001-60330001"/>
          <s v="60330001-60335001"/>
          <s v="60335001-60340001"/>
          <s v="60340001-60345001"/>
          <s v="60345001-60350001"/>
          <s v="60350001-60355001"/>
          <s v="60355001-60360001"/>
          <s v="60360001-60365001"/>
          <s v="60365001-60370001"/>
          <s v="60370001-60375001"/>
          <s v="60375001-60380001"/>
          <s v="60380001-60385001"/>
          <s v="60385001-60390001"/>
          <s v="60390001-60395001"/>
          <s v="60395001-60400001"/>
          <s v="60400001-60405001"/>
          <s v="60405001-60410001"/>
          <s v="60410001-60415001"/>
          <s v="60415001-60420001"/>
          <s v="60420001-60425001"/>
          <s v="60425001-60430001"/>
          <s v="60430001-60435001"/>
          <s v="60435001-60440001"/>
          <s v="60440001-60445001"/>
          <s v="60445001-60450001"/>
          <s v="60450001-60455001"/>
          <s v="60455001-60460001"/>
          <s v="60460001-60465001"/>
          <s v="60465001-60470001"/>
          <s v="60470001-60475001"/>
          <s v="60475001-60480001"/>
          <s v="60480001-60485001"/>
          <s v="60485001-60490001"/>
          <s v="60490001-60495001"/>
          <s v="60495001-60500001"/>
          <s v="60500001-60505001"/>
          <s v="60505001-60510001"/>
          <s v="60510001-60515001"/>
          <s v="60515001-60520001"/>
          <s v="60520001-60525001"/>
          <s v="60525001-60530001"/>
          <s v="60530001-60535001"/>
          <s v="60535001-60540001"/>
          <s v="60540001-60545001"/>
          <s v="60545001-60550001"/>
          <s v="60550001-60555001"/>
          <s v="60555001-60560001"/>
          <s v="60560001-60565001"/>
          <s v="60565001-60570001"/>
          <s v="60570001-60575001"/>
          <s v="60575001-60580001"/>
          <s v="60580001-60585001"/>
          <s v="60585001-60590001"/>
          <s v="60590001-60595001"/>
          <s v="60595001-60600001"/>
          <s v="60600001-60605001"/>
          <s v="60605001-60610001"/>
          <s v="60610001-60615001"/>
          <s v="60615001-60620001"/>
          <s v="60620001-60625001"/>
          <s v="60625001-60630001"/>
          <s v="60630001-60635001"/>
          <s v="60635001-60640001"/>
          <s v="60640001-60645001"/>
          <s v="60645001-60650001"/>
          <s v="60650001-60655001"/>
          <s v="60655001-60660001"/>
          <s v="60660001-60665001"/>
          <s v="60665001-60670001"/>
          <s v="60670001-60675001"/>
          <s v="60675001-60680001"/>
          <s v="60680001-60685001"/>
          <s v="60685001-60690001"/>
          <s v="60690001-60695001"/>
          <s v="60695001-60700001"/>
          <s v="60700001-60705001"/>
          <s v="60705001-60710001"/>
          <s v="60710001-60715001"/>
          <s v="60715001-60720001"/>
          <s v="60720001-60725001"/>
          <s v="60725001-60730001"/>
          <s v="60730001-60735001"/>
          <s v="60735001-60740001"/>
          <s v="60740001-60745001"/>
          <s v="60745001-60750001"/>
          <s v="60750001-60755001"/>
          <s v="60755001-60760001"/>
          <s v="60760001-60765001"/>
          <s v="60765001-60770001"/>
          <s v="60770001-60775001"/>
          <s v="60775001-60780001"/>
          <s v="60780001-60785001"/>
          <s v="60785001-60790001"/>
          <s v="60790001-60795001"/>
          <s v="60795001-60800001"/>
          <s v="60800001-60805001"/>
          <s v="60805001-60810001"/>
          <s v="60810001-60815001"/>
          <s v="60815001-60820001"/>
          <s v="60820001-60825001"/>
          <s v="60825001-60830001"/>
          <s v="60830001-60835001"/>
          <s v="60835001-60840001"/>
          <s v="60840001-60845001"/>
          <s v="60845001-60850001"/>
          <s v="60850001-60855001"/>
          <s v="60855001-60860001"/>
          <s v="60860001-60865001"/>
          <s v="60865001-60870001"/>
          <s v="60870001-60875001"/>
          <s v="60875001-60880001"/>
          <s v="60880001-60885001"/>
          <s v="60885001-60890001"/>
          <s v="60890001-60895001"/>
          <s v="60895001-60900001"/>
          <s v="60900001-60905001"/>
          <s v="60905001-60910001"/>
          <s v="60910001-60915001"/>
          <s v="60915001-60920001"/>
          <s v="60920001-60925001"/>
          <s v="60925001-60930001"/>
          <s v="60930001-60935001"/>
          <s v="60935001-60940001"/>
          <s v="60940001-60945001"/>
          <s v="60945001-60950001"/>
          <s v="60950001-60955001"/>
          <s v="60955001-60960001"/>
          <s v="60960001-60965001"/>
          <s v="60965001-60970001"/>
          <s v="60970001-60975001"/>
          <s v="60975001-60980001"/>
          <s v="60980001-60985001"/>
          <s v="60985001-60990001"/>
          <s v="60990001-60995001"/>
          <s v="60995001-61000001"/>
          <s v="61000001-61005001"/>
          <s v="61005001-61010001"/>
          <s v="61010001-61015001"/>
          <s v="61015001-61020001"/>
          <s v="61020001-61025001"/>
          <s v="61025001-61030001"/>
          <s v="61030001-61035001"/>
          <s v="61035001-61040001"/>
          <s v="61040001-61045001"/>
          <s v="61045001-61050001"/>
          <s v="61050001-61055001"/>
          <s v="61055001-61060001"/>
          <s v="61060001-61065001"/>
          <s v="61065001-61070001"/>
          <s v="61070001-61075001"/>
          <s v="61075001-61080001"/>
          <s v="61080001-61085001"/>
          <s v="61085001-61090001"/>
          <s v="61090001-61095001"/>
          <s v="61095001-61100001"/>
          <s v="61100001-61105001"/>
          <s v="61105001-61110001"/>
          <s v="61110001-61115001"/>
          <s v="61115001-61120001"/>
          <s v="61120001-61125001"/>
          <s v="61125001-61130001"/>
          <s v="61130001-61135001"/>
          <s v="61135001-61140001"/>
          <s v="61140001-61145001"/>
          <s v="61145001-61150001"/>
          <s v="61150001-61155001"/>
          <s v="61155001-61160001"/>
          <s v="61160001-61165001"/>
          <s v="61165001-61170001"/>
          <s v="61170001-61175001"/>
          <s v="61175001-61180001"/>
          <s v="61180001-61185001"/>
          <s v="61185001-61190001"/>
          <s v="61190001-61195001"/>
          <s v="61195001-61200001"/>
          <s v="61200001-61205001"/>
          <s v="61205001-61210001"/>
          <s v="61210001-61215001"/>
          <s v="61215001-61220001"/>
          <s v="61220001-61225001"/>
          <s v="61225001-61230001"/>
          <s v="61230001-61235001"/>
          <s v="61235001-61240001"/>
          <s v="61240001-61245001"/>
          <s v="61245001-61250001"/>
          <s v="61250001-61255001"/>
          <s v="61255001-61260001"/>
          <s v="61260001-61265001"/>
          <s v="61265001-61270001"/>
          <s v="61270001-61275001"/>
          <s v="61275001-61280001"/>
          <s v="61280001-61285001"/>
          <s v="61285001-61290001"/>
          <s v="61290001-61295001"/>
          <s v="61295001-61300001"/>
          <s v="61300001-61305001"/>
          <s v="61305001-61310001"/>
          <s v="61310001-61315001"/>
          <s v="61315001-61320001"/>
          <s v="61320001-61325001"/>
          <s v="61325001-61330001"/>
          <s v="61330001-61335001"/>
          <s v="61335001-61340001"/>
          <s v="61340001-61345001"/>
          <s v="61345001-61350001"/>
          <s v="61350001-61355001"/>
          <s v="61355001-61360001"/>
          <s v="61360001-61365001"/>
          <s v="61365001-61370001"/>
          <s v="61370001-61375001"/>
          <s v="61375001-61380001"/>
          <s v="61380001-61385001"/>
          <s v="61385001-61390001"/>
          <s v="61390001-61395001"/>
          <s v="61395001-61400001"/>
          <s v="61400001-61405001"/>
          <s v="61405001-61410001"/>
          <s v="61410001-61415001"/>
          <s v="61415001-61420001"/>
          <s v="61420001-61425001"/>
          <s v="61425001-61430001"/>
          <s v="61430001-61435001"/>
          <s v="61435001-61440001"/>
          <s v="61440001-61445001"/>
          <s v="61445001-61450001"/>
          <s v="61450001-61455001"/>
          <s v="61455001-61460001"/>
          <s v="61460001-61465001"/>
          <s v="61465001-61470001"/>
          <s v="61470001-61475001"/>
          <s v="61475001-61480001"/>
          <s v="61480001-61485001"/>
          <s v="61485001-61490001"/>
          <s v="61490001-61495001"/>
          <s v="61495001-61500001"/>
          <s v="61500001-61505001"/>
          <s v="61505001-61510001"/>
          <s v="61510001-61515001"/>
          <s v="61515001-61520001"/>
          <s v="61520001-61525001"/>
          <s v="61525001-61530001"/>
          <s v="61530001-61535001"/>
          <s v="61535001-61540001"/>
          <s v="61540001-61545001"/>
          <s v="61545001-61550001"/>
          <s v="61550001-61555001"/>
          <s v="61555001-61560001"/>
          <s v="61560001-61565001"/>
          <s v="61565001-61570001"/>
          <s v="61570001-61575001"/>
          <s v="61575001-61580001"/>
          <s v="61580001-61585001"/>
          <s v="61585001-61590001"/>
          <s v="61590001-61595001"/>
          <s v="61595001-61600001"/>
          <s v="61600001-61605001"/>
          <s v="61605001-61610001"/>
          <s v="61610001-61615001"/>
          <s v="61615001-61620001"/>
          <s v="61620001-61625001"/>
          <s v="61625001-61630001"/>
          <s v="61630001-61635001"/>
          <s v="61635001-61640001"/>
          <s v="61640001-61645001"/>
          <s v="61645001-61650001"/>
          <s v="61650001-61655001"/>
          <s v="61655001-61660001"/>
          <s v="61660001-61665001"/>
          <s v="61665001-61670001"/>
          <s v="61670001-61675001"/>
          <s v="61675001-61680001"/>
          <s v="61680001-61685001"/>
          <s v="61685001-61690001"/>
          <s v="61690001-61695001"/>
          <s v="61695001-61700001"/>
          <s v="61700001-61705001"/>
          <s v="61705001-61710001"/>
          <s v="61710001-61715001"/>
          <s v="61715001-61720001"/>
          <s v="61720001-61725001"/>
          <s v="61725001-61730001"/>
          <s v="61730001-61735001"/>
          <s v="61735001-61740001"/>
          <s v="61740001-61745001"/>
          <s v="61745001-61750001"/>
          <s v="61750001-61755001"/>
          <s v="61755001-61760001"/>
          <s v="61760001-61765001"/>
          <s v="61765001-61770001"/>
          <s v="61770001-61775001"/>
          <s v="61775001-61780001"/>
          <s v="61780001-61785001"/>
          <s v="61785001-61790001"/>
          <s v="61790001-61795001"/>
          <s v="61795001-61800001"/>
          <s v="61800001-61805001"/>
          <s v="61805001-61810001"/>
          <s v="61810001-61815001"/>
          <s v="61815001-61820001"/>
          <s v="61820001-61825001"/>
          <s v="61825001-61830001"/>
          <s v="61830001-61835001"/>
          <s v="61835001-61840001"/>
          <s v="61840001-61845001"/>
          <s v="61845001-61850001"/>
          <s v="61850001-61855001"/>
          <s v="61855001-61860001"/>
          <s v="61860001-61865001"/>
          <s v="61865001-61870001"/>
          <s v="61870001-61875001"/>
          <s v="61875001-61880001"/>
          <s v="61880001-61885001"/>
          <s v="61885001-61890001"/>
          <s v="61890001-61895001"/>
          <s v="61895001-61900001"/>
          <s v="61900001-61905001"/>
          <s v="61905001-61910001"/>
          <s v="61910001-61915001"/>
          <s v="61915001-61920001"/>
          <s v="61920001-61925001"/>
          <s v="61925001-61930001"/>
          <s v="61930001-61935001"/>
          <s v="61935001-61940001"/>
          <s v="61940001-61945001"/>
          <s v="61945001-61950001"/>
          <s v="61950001-61955001"/>
          <s v="61955001-61960001"/>
          <s v="61960001-61965001"/>
          <s v="61965001-61970001"/>
          <s v="61970001-61975001"/>
          <s v="61975001-61980001"/>
          <s v="61980001-61985001"/>
          <s v="61985001-61990001"/>
          <s v="61990001-61995001"/>
          <s v="61995001-62000001"/>
          <s v="62000001-62005001"/>
          <s v="62005001-62010001"/>
          <s v="62010001-62015001"/>
          <s v="62015001-62020001"/>
          <s v="62020001-62025001"/>
          <s v="62025001-62030001"/>
          <s v="62030001-62035001"/>
          <s v="62035001-62040001"/>
          <s v="62040001-62045001"/>
          <s v="62045001-62050001"/>
          <s v="62050001-62055001"/>
          <s v="62055001-62060001"/>
          <s v="62060001-62065001"/>
          <s v="62065001-62070001"/>
          <s v="62070001-62075001"/>
          <s v="62075001-62080001"/>
          <s v="62080001-62085001"/>
          <s v="62085001-62090001"/>
          <s v="62090001-62095001"/>
          <s v="62095001-62100001"/>
          <s v="62100001-62105001"/>
          <s v="62105001-62110001"/>
          <s v="62110001-62115001"/>
          <s v="62115001-62120001"/>
          <s v="62120001-62125001"/>
          <s v="62125001-62130001"/>
          <s v="62130001-62135001"/>
          <s v="62135001-62140001"/>
          <s v="62140001-62145001"/>
          <s v="62145001-62150001"/>
          <s v="62150001-62155001"/>
          <s v="62155001-62160001"/>
          <s v="62160001-62165001"/>
          <s v="62165001-62170001"/>
          <s v="62170001-62175001"/>
          <s v="62175001-62180001"/>
          <s v="62180001-62185001"/>
          <s v="62185001-62190001"/>
          <s v="62190001-62195001"/>
          <s v="62195001-62200001"/>
          <s v="62200001-62205001"/>
          <s v="62205001-62210001"/>
          <s v="62210001-62215001"/>
          <s v="62215001-62220001"/>
          <s v="62220001-62225001"/>
          <s v="62225001-62230001"/>
          <s v="62230001-62235001"/>
          <s v="62235001-62240001"/>
          <s v="62240001-62245001"/>
          <s v="62245001-62250001"/>
          <s v="62250001-62255001"/>
          <s v="62255001-62260001"/>
          <s v="62260001-62265001"/>
          <s v="62265001-62270001"/>
          <s v="62270001-62275001"/>
          <s v="62275001-62280001"/>
          <s v="62280001-62285001"/>
          <s v="62285001-62290001"/>
          <s v="62290001-62295001"/>
          <s v="62295001-62300001"/>
          <s v="62300001-62305001"/>
          <s v="62305001-62310001"/>
          <s v="62310001-62315001"/>
          <s v="62315001-62320001"/>
          <s v="62320001-62325001"/>
          <s v="62325001-62330001"/>
          <s v="62330001-62335001"/>
          <s v="62335001-62340001"/>
          <s v="62340001-62345001"/>
          <s v="62345001-62350001"/>
          <s v="62350001-62355001"/>
          <s v="62355001-62360001"/>
          <s v="62360001-62365001"/>
          <s v="62365001-62370001"/>
          <s v="62370001-62375001"/>
          <s v="62375001-62380001"/>
          <s v="62380001-62385001"/>
          <s v="62385001-62390001"/>
          <s v="62390001-62395001"/>
          <s v="62395001-62400001"/>
          <s v="62400001-62405001"/>
          <s v="62405001-62410001"/>
          <s v="62410001-62415001"/>
          <s v="62415001-62420001"/>
          <s v="62420001-62425001"/>
          <s v="62425001-62430001"/>
          <s v="62430001-62435001"/>
          <s v="62435001-62440001"/>
          <s v="62440001-62445001"/>
          <s v="62445001-62450001"/>
          <s v="62450001-62455001"/>
          <s v="62455001-62460001"/>
          <s v="62460001-62465001"/>
          <s v="62465001-62470001"/>
          <s v="62470001-62475001"/>
          <s v="62475001-62480001"/>
          <s v="62480001-62485001"/>
          <s v="62485001-62490001"/>
          <s v="62490001-62495001"/>
          <s v="62495001-62500001"/>
          <s v="62500001-62505001"/>
          <s v="62505001-62510001"/>
          <s v="62510001-62515001"/>
          <s v="62515001-62520001"/>
          <s v="62520001-62525001"/>
          <s v="62525001-62530001"/>
          <s v="62530001-62535001"/>
          <s v="62535001-62540001"/>
          <s v="62540001-62545001"/>
          <s v="62545001-62550001"/>
          <s v="62550001-62555001"/>
          <s v="62555001-62560001"/>
          <s v="62560001-62565001"/>
          <s v="62565001-62570001"/>
          <s v="62570001-62575001"/>
          <s v="62575001-62580001"/>
          <s v="62580001-62585001"/>
          <s v="62585001-62590001"/>
          <s v="62590001-62595001"/>
          <s v="62595001-62600001"/>
          <s v="62600001-62605001"/>
          <s v="62605001-62610001"/>
          <s v="62610001-62615001"/>
          <s v="62615001-62620001"/>
          <s v="62620001-62625001"/>
          <s v="62625001-62630001"/>
          <s v="62630001-62635001"/>
          <s v="62635001-62640001"/>
          <s v="62640001-62645001"/>
          <s v="62645001-62650001"/>
          <s v="62650001-62655001"/>
          <s v="62655001-62660001"/>
          <s v="62660001-62665001"/>
          <s v="62665001-62670001"/>
          <s v="62670001-62675001"/>
          <s v="62675001-62680001"/>
          <s v="62680001-62685001"/>
          <s v="62685001-62690001"/>
          <s v="62690001-62695001"/>
          <s v="62695001-62700001"/>
          <s v="62700001-62705001"/>
          <s v="62705001-62710001"/>
          <s v="62710001-62715001"/>
          <s v="62715001-62720001"/>
          <s v="62720001-62725001"/>
          <s v="62725001-62730001"/>
          <s v="62730001-62735001"/>
          <s v="62735001-62740001"/>
          <s v="62740001-62745001"/>
          <s v="62745001-62750001"/>
          <s v="62750001-62755001"/>
          <s v="62755001-62760001"/>
          <s v="62760001-62765001"/>
          <s v="62765001-62770001"/>
          <s v="62770001-62775001"/>
          <s v="62775001-62780001"/>
          <s v="62780001-62785001"/>
          <s v="62785001-62790001"/>
          <s v="62790001-62795001"/>
          <s v="62795001-62800001"/>
          <s v="62800001-62805001"/>
          <s v="62805001-62810001"/>
          <s v="62810001-62815001"/>
          <s v="62815001-62820001"/>
          <s v="62820001-62825001"/>
          <s v="62825001-62830001"/>
          <s v="62830001-62835001"/>
          <s v="62835001-62840001"/>
          <s v="62840001-62845001"/>
          <s v="62845001-62850001"/>
          <s v="62850001-62855001"/>
          <s v="62855001-62860001"/>
          <s v="62860001-62865001"/>
          <s v="62865001-62870001"/>
          <s v="62870001-62875001"/>
          <s v="62875001-62880001"/>
          <s v="62880001-62885001"/>
          <s v="62885001-62890001"/>
          <s v="62890001-62895001"/>
          <s v="62895001-62900001"/>
          <s v="62900001-62905001"/>
          <s v="62905001-62910001"/>
          <s v="62910001-62915001"/>
          <s v="62915001-62920001"/>
          <s v="62920001-62925001"/>
          <s v="62925001-62930001"/>
          <s v="62930001-62935001"/>
          <s v="62935001-62940001"/>
          <s v="62940001-62945001"/>
          <s v="62945001-62950001"/>
          <s v="62950001-62955001"/>
          <s v="62955001-62960001"/>
          <s v="62960001-62965001"/>
          <s v="62965001-62970001"/>
          <s v="62970001-62975001"/>
          <s v="62975001-62980001"/>
          <s v="62980001-62985001"/>
          <s v="62985001-62990001"/>
          <s v="62990001-62995001"/>
          <s v="62995001-63000001"/>
          <s v="63000001-63005001"/>
          <s v="63005001-63010001"/>
          <s v="63010001-63015001"/>
          <s v="63015001-63020001"/>
          <s v="63020001-63025001"/>
          <s v="63025001-63030001"/>
          <s v="63030001-63035001"/>
          <s v="63035001-63040001"/>
          <s v="63040001-63045001"/>
          <s v="63045001-63050001"/>
          <s v="63050001-63055001"/>
          <s v="63055001-63060001"/>
          <s v="63060001-63065001"/>
          <s v="63065001-63070001"/>
          <s v="63070001-63075001"/>
          <s v="63075001-63080001"/>
          <s v="63080001-63085001"/>
          <s v="63085001-63090001"/>
          <s v="63090001-63095001"/>
          <s v="63095001-63100001"/>
          <s v="63100001-63105001"/>
          <s v="63105001-63110001"/>
          <s v="63110001-63115001"/>
          <s v="63115001-63120001"/>
          <s v="63120001-63125001"/>
          <s v="63125001-63130001"/>
          <s v="63130001-63135001"/>
          <s v="63135001-63140001"/>
          <s v="63140001-63145001"/>
          <s v="63145001-63150001"/>
          <s v="63150001-63155001"/>
          <s v="63155001-63160001"/>
          <s v="63160001-63165001"/>
          <s v="63165001-63170001"/>
          <s v="63170001-63175001"/>
          <s v="63175001-63180001"/>
          <s v="63180001-63185001"/>
          <s v="63185001-63190001"/>
          <s v="63190001-63195001"/>
          <s v="63195001-63200001"/>
          <s v="63200001-63205001"/>
          <s v="63205001-63210001"/>
          <s v="63210001-63215001"/>
          <s v="63215001-63220001"/>
          <s v="63220001-63225001"/>
          <s v="63225001-63230001"/>
          <s v="63230001-63235001"/>
          <s v="63235001-63240001"/>
          <s v="63240001-63245001"/>
          <s v="63245001-63250001"/>
          <s v="63250001-63255001"/>
          <s v="63255001-63260001"/>
          <s v="63260001-63265001"/>
          <s v="63265001-63270001"/>
          <s v="63270001-63275001"/>
          <s v="63275001-63280001"/>
          <s v="63280001-63285001"/>
          <s v="63285001-63290001"/>
          <s v="63290001-63295001"/>
          <s v="63295001-63300001"/>
          <s v="63300001-63305001"/>
          <s v="63305001-63310001"/>
          <s v="63310001-63315001"/>
          <s v="63315001-63320001"/>
          <s v="63320001-63325001"/>
          <s v="63325001-63330001"/>
          <s v="63330001-63335001"/>
          <s v="63335001-63340001"/>
          <s v="63340001-63345001"/>
          <s v="63345001-63350001"/>
          <s v="63350001-63355001"/>
          <s v="63355001-63360001"/>
          <s v="63360001-63365001"/>
          <s v="63365001-63370001"/>
          <s v="63370001-63375001"/>
          <s v="63375001-63380001"/>
          <s v="63380001-63385001"/>
          <s v="63385001-63390001"/>
          <s v="63390001-63395001"/>
          <s v="63395001-63400001"/>
          <s v="63400001-63405001"/>
          <s v="63405001-63410001"/>
          <s v="63410001-63415001"/>
          <s v="63415001-63420001"/>
          <s v="63420001-63425001"/>
          <s v="63425001-63430001"/>
          <s v="63430001-63435001"/>
          <s v="63435001-63440001"/>
          <s v="63440001-63445001"/>
          <s v="63445001-63450001"/>
          <s v="63450001-63455001"/>
          <s v="63455001-63460001"/>
          <s v="63460001-63465001"/>
          <s v="63465001-63470001"/>
          <s v="63470001-63475001"/>
          <s v="63475001-63480001"/>
          <s v="63480001-63485001"/>
          <s v="63485001-63490001"/>
          <s v="63490001-63495001"/>
          <s v="63495001-63500001"/>
          <s v="63500001-63505001"/>
          <s v="63505001-63510001"/>
          <s v="63510001-63515001"/>
          <s v="63515001-63520001"/>
          <s v="63520001-63525001"/>
          <s v="63525001-63530001"/>
          <s v="63530001-63535001"/>
          <s v="63535001-63540001"/>
          <s v="63540001-63545001"/>
          <s v="63545001-63550001"/>
          <s v="63550001-63555001"/>
          <s v="63555001-63560001"/>
          <s v="63560001-63565001"/>
          <s v="63565001-63570001"/>
          <s v="63570001-63575001"/>
          <s v="63575001-63580001"/>
          <s v="63580001-63585001"/>
          <s v="63585001-63590001"/>
          <s v="63590001-63595001"/>
          <s v="63595001-63600001"/>
          <s v="63600001-63605001"/>
          <s v="63605001-63610001"/>
          <s v="63610001-63615001"/>
          <s v="63615001-63620001"/>
          <s v="63620001-63625001"/>
          <s v="63625001-63630001"/>
          <s v="63630001-63635001"/>
          <s v="63635001-63640001"/>
          <s v="63640001-63645001"/>
          <s v="63645001-63650001"/>
          <s v="63650001-63655001"/>
          <s v="63655001-63660001"/>
          <s v="63660001-63665001"/>
          <s v="63665001-63670001"/>
          <s v="63670001-63675001"/>
          <s v="63675001-63680001"/>
          <s v="63680001-63685001"/>
          <s v="63685001-63690001"/>
          <s v="63690001-63695001"/>
          <s v="63695001-63700001"/>
          <s v="63700001-63705001"/>
          <s v="63705001-63710001"/>
          <s v="63710001-63715001"/>
          <s v="63715001-63720001"/>
          <s v="63720001-63725001"/>
          <s v="63725001-63730001"/>
          <s v="63730001-63735001"/>
          <s v="63735001-63740001"/>
          <s v="63740001-63745001"/>
          <s v="63745001-63750001"/>
          <s v="63750001-63755001"/>
          <s v="63755001-63760001"/>
          <s v="63760001-63765001"/>
          <s v="63765001-63770001"/>
          <s v="63770001-63775001"/>
          <s v="63775001-63780001"/>
          <s v="63780001-63785001"/>
          <s v="63785001-63790001"/>
          <s v="63790001-63795001"/>
          <s v="63795001-63800001"/>
          <s v="63800001-63805001"/>
          <s v="63805001-63810001"/>
          <s v="63810001-63815001"/>
          <s v="63815001-63820001"/>
          <s v="63820001-63825001"/>
          <s v="63825001-63830001"/>
          <s v="63830001-63835001"/>
          <s v="63835001-63840001"/>
          <s v="63840001-63845001"/>
          <s v="63845001-63850001"/>
          <s v="63850001-63855001"/>
          <s v="63855001-63860001"/>
          <s v="63860001-63865001"/>
          <s v="63865001-63870001"/>
          <s v="63870001-63875001"/>
          <s v="63875001-63880001"/>
          <s v="63880001-63885001"/>
          <s v="63885001-63890001"/>
          <s v="63890001-63895001"/>
          <s v="63895001-63900001"/>
          <s v="63900001-63905001"/>
          <s v="63905001-63910001"/>
          <s v="63910001-63915001"/>
          <s v="63915001-63920001"/>
          <s v="63920001-63925001"/>
          <s v="63925001-63930001"/>
          <s v="63930001-63935001"/>
          <s v="63935001-63940001"/>
          <s v="63940001-63945001"/>
          <s v="63945001-63950001"/>
          <s v="63950001-63955001"/>
          <s v="63955001-63960001"/>
          <s v="63960001-63965001"/>
          <s v="63965001-63970001"/>
          <s v="63970001-63975001"/>
          <s v="63975001-63980001"/>
          <s v="63980001-63985001"/>
          <s v="63985001-63990001"/>
          <s v="63990001-63995001"/>
          <s v="63995001-64000001"/>
          <s v="64000001-64005001"/>
          <s v="64005001-64010001"/>
          <s v="64010001-64015001"/>
          <s v="64015001-64020001"/>
          <s v="64020001-64025001"/>
          <s v="64025001-64030001"/>
          <s v="64030001-64035001"/>
          <s v="64035001-64040001"/>
          <s v="64040001-64045001"/>
          <s v="64045001-64050001"/>
          <s v="64050001-64055001"/>
          <s v="64055001-64060001"/>
          <s v="64060001-64065001"/>
          <s v="64065001-64070001"/>
          <s v="64070001-64075001"/>
          <s v="64075001-64080001"/>
          <s v="64080001-64085001"/>
          <s v="64085001-64090001"/>
          <s v="64090001-64095001"/>
          <s v="64095001-64100001"/>
          <s v="64100001-64105001"/>
          <s v="64105001-64110001"/>
          <s v="64110001-64115001"/>
          <s v="64115001-64120001"/>
          <s v="64120001-64125001"/>
          <s v="64125001-64130001"/>
          <s v="64130001-64135001"/>
          <s v="64135001-64140001"/>
          <s v="64140001-64145001"/>
          <s v="64145001-64150001"/>
          <s v="64150001-64155001"/>
          <s v="64155001-64160001"/>
          <s v="64160001-64165001"/>
          <s v="64165001-64170001"/>
          <s v="64170001-64175001"/>
          <s v="64175001-64180001"/>
          <s v="64180001-64185001"/>
          <s v="64185001-64190001"/>
          <s v="64190001-64195001"/>
          <s v="64195001-64200001"/>
          <s v="64200001-64205001"/>
          <s v="64205001-64210001"/>
          <s v="64210001-64215001"/>
          <s v="64215001-64220001"/>
          <s v="64220001-64225001"/>
          <s v="64225001-64230001"/>
          <s v="64230001-64235001"/>
          <s v="64235001-64240001"/>
          <s v="64240001-64245001"/>
          <s v="64245001-64250001"/>
          <s v="64250001-64255001"/>
          <s v="64255001-64260001"/>
          <s v="64260001-64265001"/>
          <s v="64265001-64270001"/>
          <s v="64270001-64275001"/>
          <s v="64275001-64280001"/>
          <s v="64280001-64285001"/>
          <s v="64285001-64290001"/>
          <s v="64290001-64295001"/>
          <s v="64295001-64300001"/>
          <s v="64300001-64305001"/>
          <s v="64305001-64310001"/>
          <s v="64310001-64315001"/>
          <s v="64315001-64320001"/>
          <s v="64320001-64325001"/>
          <s v="64325001-64330001"/>
          <s v="64330001-64335001"/>
          <s v="64335001-64340001"/>
          <s v="64340001-64345001"/>
          <s v="64345001-64350001"/>
          <s v="64350001-64355001"/>
          <s v="64355001-64360001"/>
          <s v="64360001-64365001"/>
          <s v="64365001-64370001"/>
          <s v="64370001-64375001"/>
          <s v="64375001-64380001"/>
          <s v="64380001-64385001"/>
          <s v="64385001-64390001"/>
          <s v="64390001-64395001"/>
          <s v="64395001-64400001"/>
          <s v="64400001-64405001"/>
          <s v="64405001-64410001"/>
          <s v="64410001-64415001"/>
          <s v="64415001-64420001"/>
          <s v="64420001-64425001"/>
          <s v="64425001-64430001"/>
          <s v="64430001-64435001"/>
          <s v="64435001-64440001"/>
          <s v="64440001-64445001"/>
          <s v="64445001-64450001"/>
          <s v="64450001-64455001"/>
          <s v="64455001-64460001"/>
          <s v="64460001-64465001"/>
          <s v="64465001-64470001"/>
          <s v="64470001-64475001"/>
          <s v="64475001-64480001"/>
          <s v="64480001-64485001"/>
          <s v="64485001-64490001"/>
          <s v="64490001-64495001"/>
          <s v="64495001-64500001"/>
          <s v="64500001-64505001"/>
          <s v="64505001-64510001"/>
          <s v="64510001-64515001"/>
          <s v="64515001-64520001"/>
          <s v="64520001-64525001"/>
          <s v="64525001-64530001"/>
          <s v="64530001-64535001"/>
          <s v="64535001-64540001"/>
          <s v="64540001-64545001"/>
          <s v="64545001-64550001"/>
          <s v="64550001-64555001"/>
          <s v="64555001-64560001"/>
          <s v="64560001-64565001"/>
          <s v="64565001-64570001"/>
          <s v="64570001-64575001"/>
          <s v="64575001-64580001"/>
          <s v="64580001-64585001"/>
          <s v="64585001-64590001"/>
          <s v="64590001-64595001"/>
          <s v="64595001-64600001"/>
          <s v="64600001-64605001"/>
          <s v="64605001-64610001"/>
          <s v="64610001-64615001"/>
          <s v="64615001-64620001"/>
          <s v="64620001-64625001"/>
          <s v="64625001-64630001"/>
          <s v="64630001-64635001"/>
          <s v="64635001-64640001"/>
          <s v="64640001-64645001"/>
          <s v="64645001-64650001"/>
          <s v="64650001-64655001"/>
          <s v="64655001-64660001"/>
          <s v="64660001-64665001"/>
          <s v="64665001-64670001"/>
          <s v="64670001-64675001"/>
          <s v="64675001-64680001"/>
          <s v="64680001-64685001"/>
          <s v="64685001-64690001"/>
          <s v="64690001-64695001"/>
          <s v="64695001-64700001"/>
          <s v="64700001-64705001"/>
          <s v="64705001-64710001"/>
          <s v="64710001-64715001"/>
          <s v="64715001-64720001"/>
          <s v="64720001-64725001"/>
          <s v="64725001-64730001"/>
          <s v="64730001-64735001"/>
          <s v="64735001-64740001"/>
          <s v="64740001-64745001"/>
          <s v="64745001-64750001"/>
          <s v="64750001-64755001"/>
          <s v="64755001-64760001"/>
          <s v="64760001-64765001"/>
          <s v="64765001-64770001"/>
          <s v="64770001-64775001"/>
          <s v="64775001-64780001"/>
          <s v="64780001-64785001"/>
          <s v="64785001-64790001"/>
          <s v="64790001-64795001"/>
          <s v="64795001-64800001"/>
          <s v="64800001-64805001"/>
          <s v="64805001-64810001"/>
          <s v="64810001-64815001"/>
          <s v="64815001-64820001"/>
          <s v="64820001-64825001"/>
          <s v="64825001-64830001"/>
          <s v="64830001-64835001"/>
          <s v="64835001-64840001"/>
          <s v="64840001-64845001"/>
          <s v="64845001-64850001"/>
          <s v="64850001-64855001"/>
          <s v="64855001-64860001"/>
          <s v="64860001-64865001"/>
          <s v="64865001-64870001"/>
          <s v="64870001-64875001"/>
          <s v="64875001-64880001"/>
          <s v="64880001-64885001"/>
          <s v="64885001-64890001"/>
          <s v="64890001-64895001"/>
          <s v="64895001-64900001"/>
          <s v="64900001-64905001"/>
          <s v="64905001-64910001"/>
          <s v="64910001-64915001"/>
          <s v="64915001-64920001"/>
          <s v="64920001-64925001"/>
          <s v="64925001-64930001"/>
          <s v="64930001-64935001"/>
          <s v="64935001-64940001"/>
          <s v="64940001-64945001"/>
          <s v="64945001-64950001"/>
          <s v="64950001-64955001"/>
          <s v="64955001-64960001"/>
          <s v="64960001-64965001"/>
          <s v="64965001-64970001"/>
          <s v="64970001-64975001"/>
          <s v="64975001-64980001"/>
          <s v="64980001-64985001"/>
          <s v="64985001-64990001"/>
          <s v="64990001-64995001"/>
          <s v="64995001-65000001"/>
          <s v="65000001-65005001"/>
          <s v="65005001-65010001"/>
          <s v="65010001-65015001"/>
          <s v="65015001-65020001"/>
          <s v="65020001-65025001"/>
          <s v="65025001-65030001"/>
          <s v="65030001-65035001"/>
          <s v="65035001-65040001"/>
          <s v="65040001-65045001"/>
          <s v="65045001-65050001"/>
          <s v="65050001-65055001"/>
          <s v="65055001-65060001"/>
          <s v="65060001-65065001"/>
          <s v="65065001-65070001"/>
          <s v="65070001-65075001"/>
          <s v="65075001-65080001"/>
          <s v="65080001-65085001"/>
          <s v="65085001-65090001"/>
          <s v="65090001-65095001"/>
          <s v="65095001-65100001"/>
          <s v="65100001-65105001"/>
          <s v="65105001-65110001"/>
          <s v="65110001-65115001"/>
          <s v="65115001-65120001"/>
          <s v="65120001-65125001"/>
          <s v="65125001-65130001"/>
          <s v="65130001-65135001"/>
          <s v="65135001-65140001"/>
          <s v="65140001-65145001"/>
          <s v="65145001-65150001"/>
          <s v="65150001-65155001"/>
          <s v="65155001-65160001"/>
          <s v="65160001-65165001"/>
          <s v="65165001-65170001"/>
          <s v="65170001-65175001"/>
          <s v="65175001-65180001"/>
          <s v="65180001-65185001"/>
          <s v="65185001-65190001"/>
          <s v="65190001-65195001"/>
          <s v="65195001-65200001"/>
          <s v="65200001-65205001"/>
          <s v="65205001-65210001"/>
          <s v="65210001-65215001"/>
          <s v="65215001-65220001"/>
          <s v="65220001-65225001"/>
          <s v="65225001-65230001"/>
          <s v="65230001-65235001"/>
          <s v="65235001-65240001"/>
          <s v="65240001-65245001"/>
          <s v="65245001-65250001"/>
          <s v="65250001-65255001"/>
          <s v="65255001-65260001"/>
          <s v="65260001-65265001"/>
          <s v="65265001-65270001"/>
          <s v="65270001-65275001"/>
          <s v="65275001-65280001"/>
          <s v="65280001-65285001"/>
          <s v="65285001-65290001"/>
          <s v="65290001-65295001"/>
          <s v="65295001-65300001"/>
          <s v="65300001-65305001"/>
          <s v="65305001-65310001"/>
          <s v="65310001-65315001"/>
          <s v="65315001-65320001"/>
          <s v="65320001-65325001"/>
          <s v="65325001-65330001"/>
          <s v="65330001-65335001"/>
          <s v="65335001-65340001"/>
          <s v="65340001-65345001"/>
          <s v="65345001-65350001"/>
          <s v="65350001-65355001"/>
          <s v="65355001-65360001"/>
          <s v="65360001-65365001"/>
          <s v="65365001-65370001"/>
          <s v="65370001-65375001"/>
          <s v="65375001-65380001"/>
          <s v="65380001-65385001"/>
          <s v="65385001-65390001"/>
          <s v="65390001-65395001"/>
          <s v="65395001-65400001"/>
          <s v="65400001-65405001"/>
          <s v="65405001-65410001"/>
          <s v="65410001-65415001"/>
          <s v="65415001-65420001"/>
          <s v="65420001-65425001"/>
          <s v="65425001-65430001"/>
          <s v="65430001-65435001"/>
          <s v="65435001-65440001"/>
          <s v="65440001-65445001"/>
          <s v="65445001-65450001"/>
          <s v="65450001-65455001"/>
          <s v="65455001-65460001"/>
          <s v="65460001-65465001"/>
          <s v="65465001-65470001"/>
          <s v="65470001-65475001"/>
          <s v="65475001-65480001"/>
          <s v="65480001-65485001"/>
          <s v="65485001-65490001"/>
          <s v="65490001-65495001"/>
          <s v="65495001-65500001"/>
          <s v="65500001-65505001"/>
          <s v="65505001-65510001"/>
          <s v="65510001-65515001"/>
          <s v="65515001-65520001"/>
          <s v="65520001-65525001"/>
          <s v="65525001-65530001"/>
          <s v="65530001-65535001"/>
          <s v="65535001-65540001"/>
          <s v="65540001-65545001"/>
          <s v="65545001-65550001"/>
          <s v="65550001-65555001"/>
          <s v="65555001-65560001"/>
          <s v="65560001-65565001"/>
          <s v="65565001-65570001"/>
          <s v="65570001-65575001"/>
          <s v="65575001-65580001"/>
          <s v="65580001-65585001"/>
          <s v="65585001-65590001"/>
          <s v="65590001-65595001"/>
          <s v="65595001-65600001"/>
          <s v="65600001-65605001"/>
          <s v="65605001-65610001"/>
          <s v="65610001-65615001"/>
          <s v="65615001-65620001"/>
          <s v="65620001-65625001"/>
          <s v="65625001-65630001"/>
          <s v="65630001-65635001"/>
          <s v="65635001-65640001"/>
          <s v="65640001-65645001"/>
          <s v="65645001-65650001"/>
          <s v="65650001-65655001"/>
          <s v="65655001-65660001"/>
          <s v="65660001-65665001"/>
          <s v="65665001-65670001"/>
          <s v="65670001-65675001"/>
          <s v="65675001-65680001"/>
          <s v="65680001-65685001"/>
          <s v="65685001-65690001"/>
          <s v="65690001-65695001"/>
          <s v="65695001-65700001"/>
          <s v="65700001-65705001"/>
          <s v="65705001-65710001"/>
          <s v="65710001-65715001"/>
          <s v="65715001-65720001"/>
          <s v="65720001-65725001"/>
          <s v="65725001-65730001"/>
          <s v="65730001-65735001"/>
          <s v="65735001-65740001"/>
          <s v="65740001-65745001"/>
          <s v="65745001-65750001"/>
          <s v="65750001-65755001"/>
          <s v="65755001-65760001"/>
          <s v="65760001-65765001"/>
          <s v="65765001-65770001"/>
          <s v="65770001-65775001"/>
          <s v="65775001-65780001"/>
          <s v="65780001-65785001"/>
          <s v="65785001-65790001"/>
          <s v="65790001-65795001"/>
          <s v="65795001-65800001"/>
          <s v="65800001-65805001"/>
          <s v="65805001-65810001"/>
          <s v="65810001-65815001"/>
          <s v="65815001-65820001"/>
          <s v="65820001-65825001"/>
          <s v="65825001-65830001"/>
          <s v="65830001-65835001"/>
          <s v="65835001-65840001"/>
          <s v="65840001-65845001"/>
          <s v="65845001-65850001"/>
          <s v="65850001-65855001"/>
          <s v="65855001-65860001"/>
          <s v="65860001-65865001"/>
          <s v="65865001-65870001"/>
          <s v="65870001-65875001"/>
          <s v="65875001-65880001"/>
          <s v="65880001-65885001"/>
          <s v="65885001-65890001"/>
          <s v="65890001-65895001"/>
          <s v="65895001-65900001"/>
          <s v="65900001-65905001"/>
          <s v="65905001-65910001"/>
          <s v="65910001-65915001"/>
          <s v="65915001-65920001"/>
          <s v="65920001-65925001"/>
          <s v="65925001-65930001"/>
          <s v="65930001-65935001"/>
          <s v="65935001-65940001"/>
          <s v="65940001-65945001"/>
          <s v="65945001-65950001"/>
          <s v="65950001-65955001"/>
          <s v="65955001-65960001"/>
          <s v="65960001-65965001"/>
          <s v="65965001-65970001"/>
          <s v="65970001-65975001"/>
          <s v="65975001-65980001"/>
          <s v="65980001-65985001"/>
          <s v="65985001-65990001"/>
          <s v="65990001-65995001"/>
          <s v="65995001-66000001"/>
          <s v="66000001-66005001"/>
          <s v="66005001-66010001"/>
          <s v="66010001-66015001"/>
          <s v="66015001-66020001"/>
          <s v="66020001-66025001"/>
          <s v="66025001-66030001"/>
          <s v="66030001-66035001"/>
          <s v="66035001-66040001"/>
          <s v="66040001-66045001"/>
          <s v="66045001-66050001"/>
          <s v="66050001-66055001"/>
          <s v="66055001-66060001"/>
          <s v="66060001-66065001"/>
          <s v="66065001-66070001"/>
          <s v="66070001-66075001"/>
          <s v="66075001-66080001"/>
          <s v="66080001-66085001"/>
          <s v="66085001-66090001"/>
          <s v="66090001-66095001"/>
          <s v="66095001-66100001"/>
          <s v="66100001-66105001"/>
          <s v="66105001-66110001"/>
          <s v="66110001-66115001"/>
          <s v="66115001-66120001"/>
          <s v="66120001-66125001"/>
          <s v="66125001-66130001"/>
          <s v="66130001-66135001"/>
          <s v="66135001-66140001"/>
          <s v="66140001-66145001"/>
          <s v="66145001-66150001"/>
          <s v="66150001-66155001"/>
          <s v="66155001-66160001"/>
          <s v="66160001-66165001"/>
          <s v="66165001-66170001"/>
          <s v="66170001-66175001"/>
          <s v="66175001-66180001"/>
          <s v="66180001-66185001"/>
          <s v="66185001-66190001"/>
          <s v="66190001-66195001"/>
          <s v="66195001-66200001"/>
          <s v="66200001-66205001"/>
          <s v="66205001-66210001"/>
          <s v="66210001-66215001"/>
          <s v="66215001-66220001"/>
          <s v="66220001-66225001"/>
          <s v="66225001-66230001"/>
          <s v="66230001-66235001"/>
          <s v="66235001-66240001"/>
          <s v="66240001-66245001"/>
          <s v="66245001-66250001"/>
          <s v="66250001-66255001"/>
          <s v="66255001-66260001"/>
          <s v="66260001-66265001"/>
          <s v="66265001-66270001"/>
          <s v="66270001-66275001"/>
          <s v="66275001-66280001"/>
          <s v="66280001-66285001"/>
          <s v="66285001-66290001"/>
          <s v="66290001-66295001"/>
          <s v="66295001-66300001"/>
          <s v="66300001-66305001"/>
          <s v="66305001-66310001"/>
          <s v="66310001-66315001"/>
          <s v="66315001-66320001"/>
          <s v="66320001-66325001"/>
          <s v="66325001-66330001"/>
          <s v="66330001-66335001"/>
          <s v="66335001-66340001"/>
          <s v="66340001-66345001"/>
          <s v="66345001-66350001"/>
          <s v="66350001-66355001"/>
          <s v="66355001-66360001"/>
          <s v="66360001-66365001"/>
          <s v="66365001-66370001"/>
          <s v="66370001-66375001"/>
          <s v="66375001-66380001"/>
          <s v="66380001-66385001"/>
          <s v="66385001-66390001"/>
          <s v="66390001-66395001"/>
          <s v="66395001-66400001"/>
          <s v="66400001-66405001"/>
          <s v="66405001-66410001"/>
          <s v="66410001-66415001"/>
          <s v="66415001-66420001"/>
          <s v="66420001-66425001"/>
          <s v="66425001-66430001"/>
          <s v="66430001-66435001"/>
          <s v="66435001-66440001"/>
          <s v="66440001-66445001"/>
          <s v="66445001-66450001"/>
          <s v="66450001-66455001"/>
          <s v="66455001-66460001"/>
          <s v="66460001-66465001"/>
          <s v="66465001-66470001"/>
          <s v="66470001-66475001"/>
          <s v="66475001-66480001"/>
          <s v="66480001-66485001"/>
          <s v="66485001-66490001"/>
          <s v="66490001-66495001"/>
          <s v="66495001-66500001"/>
          <s v="66500001-66505001"/>
          <s v="66505001-66510001"/>
          <s v="66510001-66515001"/>
          <s v="66515001-66520001"/>
          <s v="66520001-66525001"/>
          <s v="66525001-66530001"/>
          <s v="66530001-66535001"/>
          <s v="66535001-66540001"/>
          <s v="66540001-66545001"/>
          <s v="66545001-66550001"/>
          <s v="66550001-66555001"/>
          <s v="66555001-66560001"/>
          <s v="66560001-66565001"/>
          <s v="66565001-66570001"/>
          <s v="66570001-66575001"/>
          <s v="66575001-66580001"/>
          <s v="66580001-66585001"/>
          <s v="66585001-66590001"/>
          <s v="66590001-66595001"/>
          <s v="66595001-66600001"/>
          <s v="66600001-66605001"/>
          <s v="66605001-66610001"/>
          <s v="66610001-66615001"/>
          <s v="66615001-66620001"/>
          <s v="66620001-66625001"/>
          <s v="66625001-66630001"/>
          <s v="66630001-66635001"/>
          <s v="66635001-66640001"/>
          <s v="66640001-66645001"/>
          <s v="66645001-66650001"/>
          <s v="66650001-66655001"/>
          <s v="66655001-66660001"/>
          <s v="66660001-66665001"/>
          <s v="66665001-66670001"/>
          <s v="66670001-66675001"/>
          <s v="66675001-66680001"/>
          <s v="66680001-66685001"/>
          <s v="66685001-66690001"/>
          <s v="66690001-66695001"/>
          <s v="66695001-66700001"/>
          <s v="66700001-66705001"/>
          <s v="66705001-66710001"/>
          <s v="66710001-66715001"/>
          <s v="66715001-66720001"/>
          <s v="66720001-66725001"/>
          <s v="66725001-66730001"/>
          <s v="66730001-66735001"/>
          <s v="66735001-66740001"/>
          <s v="66740001-66745001"/>
          <s v="66745001-66750001"/>
          <s v="66750001-66755001"/>
          <s v="66755001-66760001"/>
          <s v="66760001-66765001"/>
          <s v="66765001-66770001"/>
          <s v="66770001-66775001"/>
          <s v="66775001-66780001"/>
          <s v="66780001-66785001"/>
          <s v="66785001-66790001"/>
          <s v="66790001-66795001"/>
          <s v="66795001-66800001"/>
          <s v="66800001-66805001"/>
          <s v="66805001-66810001"/>
          <s v="66810001-66815001"/>
          <s v="66815001-66820001"/>
          <s v="66820001-66825001"/>
          <s v="66825001-66830001"/>
          <s v="66830001-66835001"/>
          <s v="66835001-66840001"/>
          <s v="66840001-66845001"/>
          <s v="66845001-66850001"/>
          <s v="66850001-66855001"/>
          <s v="66855001-66860001"/>
          <s v="66860001-66865001"/>
          <s v="66865001-66870001"/>
          <s v="66870001-66875001"/>
          <s v="66875001-66880001"/>
          <s v="66880001-66885001"/>
          <s v="66885001-66890001"/>
          <s v="66890001-66895001"/>
          <s v="66895001-66900001"/>
          <s v="66900001-66905001"/>
          <s v="66905001-66910001"/>
          <s v="66910001-66915001"/>
          <s v="66915001-66920001"/>
          <s v="66920001-66925001"/>
          <s v="66925001-66930001"/>
          <s v="66930001-66935001"/>
          <s v="66935001-66940001"/>
          <s v="66940001-66945001"/>
          <s v="66945001-66950001"/>
          <s v="66950001-66955001"/>
          <s v="66955001-66960001"/>
          <s v="66960001-66965001"/>
          <s v="66965001-66970001"/>
          <s v="66970001-66975001"/>
          <s v="66975001-66980001"/>
          <s v="66980001-66985001"/>
          <s v="66985001-66990001"/>
          <s v="66990001-66995001"/>
          <s v="66995001-67000001"/>
          <s v="67000001-67005001"/>
          <s v="67005001-67010001"/>
          <s v="67010001-67015001"/>
          <s v="67015001-67020001"/>
          <s v="67020001-67025001"/>
          <s v="67025001-67030001"/>
          <s v="67030001-67035001"/>
          <s v="67035001-67040001"/>
          <s v="67040001-67045001"/>
          <s v="67045001-67050001"/>
          <s v="67050001-67055001"/>
          <s v="67055001-67060001"/>
          <s v="67060001-67065001"/>
          <s v="67065001-67070001"/>
          <s v="67070001-67075001"/>
          <s v="67075001-67080001"/>
          <s v="67080001-67085001"/>
          <s v="67085001-67090001"/>
          <s v="67090001-67095001"/>
          <s v="67095001-67100001"/>
          <s v="67100001-67105001"/>
          <s v="67105001-67110001"/>
          <s v="67110001-67115001"/>
          <s v="67115001-67120001"/>
          <s v="67120001-67125001"/>
          <s v="67125001-67130001"/>
          <s v="67130001-67135001"/>
          <s v="67135001-67140001"/>
          <s v="67140001-67145001"/>
          <s v="67145001-67150001"/>
          <s v="67150001-67155001"/>
          <s v="67155001-67160001"/>
          <s v="67160001-67165001"/>
          <s v="67165001-67170001"/>
          <s v="67170001-67175001"/>
          <s v="67175001-67180001"/>
          <s v="67180001-67185001"/>
          <s v="67185001-67190001"/>
          <s v="67190001-67195001"/>
          <s v="67195001-67200001"/>
          <s v="67200001-67205001"/>
          <s v="67205001-67210001"/>
          <s v="67210001-67215001"/>
          <s v="67215001-67220001"/>
          <s v="67220001-67225001"/>
          <s v="67225001-67230001"/>
          <s v="67230001-67235001"/>
          <s v="67235001-67240001"/>
          <s v="67240001-67245001"/>
          <s v="67245001-67250001"/>
          <s v="67250001-67255001"/>
          <s v="67255001-67260001"/>
          <s v="67260001-67265001"/>
          <s v="67265001-67270001"/>
          <s v="67270001-67275001"/>
          <s v="67275001-67280001"/>
          <s v="67280001-67285001"/>
          <s v="67285001-67290001"/>
          <s v="67290001-67295001"/>
          <s v="67295001-67300001"/>
          <s v="67300001-67305001"/>
          <s v="67305001-67310001"/>
          <s v="67310001-67315001"/>
          <s v="67315001-67320001"/>
          <s v="67320001-67325001"/>
          <s v="67325001-67330001"/>
          <s v="67330001-67335001"/>
          <s v="67335001-67340001"/>
          <s v="67340001-67345001"/>
          <s v="67345001-67350001"/>
          <s v="67350001-67355001"/>
          <s v="67355001-67360001"/>
          <s v="67360001-67365001"/>
          <s v="67365001-67370001"/>
          <s v="67370001-67375001"/>
          <s v="67375001-67380001"/>
          <s v="67380001-67385001"/>
          <s v="67385001-67390001"/>
          <s v="67390001-67395001"/>
          <s v="67395001-67400001"/>
          <s v="67400001-67405001"/>
          <s v="67405001-67410001"/>
          <s v="67410001-67415001"/>
          <s v="67415001-67420001"/>
          <s v="67420001-67425001"/>
          <s v="67425001-67430001"/>
          <s v="67430001-67435001"/>
          <s v="67435001-67440001"/>
          <s v="67440001-67445001"/>
          <s v="67445001-67450001"/>
          <s v="67450001-67455001"/>
          <s v="67455001-67460001"/>
          <s v="67460001-67465001"/>
          <s v="67465001-67470001"/>
          <s v="67470001-67475001"/>
          <s v="67475001-67480001"/>
          <s v="67480001-67485001"/>
          <s v="67485001-67490001"/>
          <s v="67490001-67495001"/>
          <s v="67495001-67500001"/>
          <s v="67500001-67505001"/>
          <s v="67505001-67510001"/>
          <s v="67510001-67515001"/>
          <s v="67515001-67520001"/>
          <s v="67520001-67525001"/>
          <s v="67525001-67530001"/>
          <s v="67530001-67535001"/>
          <s v="67535001-67540001"/>
          <s v="67540001-67545001"/>
          <s v="67545001-67550001"/>
          <s v="67550001-67555001"/>
          <s v="67555001-67560001"/>
          <s v="67560001-67565001"/>
          <s v="67565001-67570001"/>
          <s v="67570001-67575001"/>
          <s v="67575001-67580001"/>
          <s v="67580001-67585001"/>
          <s v="67585001-67590001"/>
          <s v="67590001-67595001"/>
          <s v="67595001-67600001"/>
          <s v="67600001-67605001"/>
          <s v="67605001-67610001"/>
          <s v="67610001-67615001"/>
          <s v="67615001-67620001"/>
          <s v="67620001-67625001"/>
          <s v="67625001-67630001"/>
          <s v="67630001-67635001"/>
          <s v="67635001-67640001"/>
          <s v="67640001-67645001"/>
          <s v="67645001-67650001"/>
          <s v="67650001-67655001"/>
          <s v="67655001-67660001"/>
          <s v="67660001-67665001"/>
          <s v="67665001-67670001"/>
          <s v="67670001-67675001"/>
          <s v="67675001-67680001"/>
          <s v="67680001-67685001"/>
          <s v="67685001-67690001"/>
          <s v="67690001-67695001"/>
          <s v="67695001-67700001"/>
          <s v="67700001-67705001"/>
          <s v="67705001-67710001"/>
          <s v="67710001-67715001"/>
          <s v="67715001-67720001"/>
          <s v="67720001-67725001"/>
          <s v="67725001-67730001"/>
          <s v="67730001-67735001"/>
          <s v="67735001-67740001"/>
          <s v="67740001-67745001"/>
          <s v="67745001-67750001"/>
          <s v="67750001-67755001"/>
          <s v="67755001-67760001"/>
          <s v="67760001-67765001"/>
          <s v="67765001-67770001"/>
          <s v="67770001-67775001"/>
          <s v="67775001-67780001"/>
          <s v="67780001-67785001"/>
          <s v="67785001-67790001"/>
          <s v="67790001-67795001"/>
          <s v="67795001-67800001"/>
          <s v="67800001-67805001"/>
          <s v="67805001-67810001"/>
          <s v="67810001-67815001"/>
          <s v="67815001-67820001"/>
          <s v="67820001-67825001"/>
          <s v="67825001-67830001"/>
          <s v="67830001-67835001"/>
          <s v="67835001-67840001"/>
          <s v="67840001-67845001"/>
          <s v="67845001-67850001"/>
          <s v="67850001-67855001"/>
          <s v="67855001-67860001"/>
          <s v="67860001-67865001"/>
          <s v="67865001-67870001"/>
          <s v="67870001-67875001"/>
          <s v="67875001-67880001"/>
          <s v="67880001-67885001"/>
          <s v="67885001-67890001"/>
          <s v="67890001-67895001"/>
          <s v="67895001-67900001"/>
          <s v="67900001-67905001"/>
          <s v="67905001-67910001"/>
          <s v="67910001-67915001"/>
          <s v="67915001-67920001"/>
          <s v="67920001-67925001"/>
          <s v="67925001-67930001"/>
          <s v="67930001-67935001"/>
          <s v="67935001-67940001"/>
          <s v="67940001-67945001"/>
          <s v="67945001-67950001"/>
          <s v="67950001-67955001"/>
          <s v="67955001-67960001"/>
          <s v="67960001-67965001"/>
          <s v="67965001-67970001"/>
          <s v="67970001-67975001"/>
          <s v="67975001-67980001"/>
          <s v="67980001-67985001"/>
          <s v="67985001-67990001"/>
          <s v="67990001-67995001"/>
          <s v="67995001-68000001"/>
          <s v="68000001-68005001"/>
          <s v="68005001-68010001"/>
          <s v="68010001-68015001"/>
          <s v="68015001-68020001"/>
          <s v="68020001-68025001"/>
          <s v="68025001-68030001"/>
          <s v="68030001-68035001"/>
          <s v="68035001-68040001"/>
          <s v="68040001-68045001"/>
          <s v="68045001-68050001"/>
          <s v="68050001-68055001"/>
          <s v="68055001-68060001"/>
          <s v="68060001-68065001"/>
          <s v="68065001-68070001"/>
          <s v="68070001-68075001"/>
          <s v="68075001-68080001"/>
          <s v="68080001-68085001"/>
          <s v="68085001-68090001"/>
          <s v="68090001-68095001"/>
          <s v="68095001-68100001"/>
          <s v="68100001-68105001"/>
          <s v="68105001-68110001"/>
          <s v="68110001-68115001"/>
          <s v="68115001-68120001"/>
          <s v="68120001-68125001"/>
          <s v="68125001-68130001"/>
          <s v="68130001-68135001"/>
          <s v="68135001-68140001"/>
          <s v="68140001-68145001"/>
          <s v="68145001-68150001"/>
          <s v="68150001-68155001"/>
          <s v="68155001-68160001"/>
          <s v="68160001-68165001"/>
          <s v="68165001-68170001"/>
          <s v="68170001-68175001"/>
          <s v="68175001-68180001"/>
          <s v="68180001-68185001"/>
          <s v="68185001-68190001"/>
          <s v="68190001-68195001"/>
          <s v="68195001-68200001"/>
          <s v="68200001-68205001"/>
          <s v="68205001-68210001"/>
          <s v="68210001-68215001"/>
          <s v="68215001-68220001"/>
          <s v="68220001-68225001"/>
          <s v="68225001-68230001"/>
          <s v="68230001-68235001"/>
          <s v="68235001-68240001"/>
          <s v="68240001-68245001"/>
          <s v="68245001-68250001"/>
          <s v="68250001-68255001"/>
          <s v="68255001-68260001"/>
          <s v="68260001-68265001"/>
          <s v="68265001-68270001"/>
          <s v="68270001-68275001"/>
          <s v="68275001-68280001"/>
          <s v="68280001-68285001"/>
          <s v="68285001-68290001"/>
          <s v="68290001-68295001"/>
          <s v="68295001-68300001"/>
          <s v="68300001-68305001"/>
          <s v="68305001-68310001"/>
          <s v="68310001-68315001"/>
          <s v="68315001-68320001"/>
          <s v="68320001-68325001"/>
          <s v="68325001-68330001"/>
          <s v="68330001-68335001"/>
          <s v="68335001-68340001"/>
          <s v="68340001-68345001"/>
          <s v="68345001-68350001"/>
          <s v="68350001-68355001"/>
          <s v="68355001-68360001"/>
          <s v="68360001-68365001"/>
          <s v="68365001-68370001"/>
          <s v="68370001-68375001"/>
          <s v="68375001-68380001"/>
          <s v="68380001-68385001"/>
          <s v="68385001-68390001"/>
          <s v="68390001-68395001"/>
          <s v="68395001-68400001"/>
          <s v="68400001-68405001"/>
          <s v="68405001-68410001"/>
          <s v="68410001-68415001"/>
          <s v="68415001-68420001"/>
          <s v="68420001-68425001"/>
          <s v="68425001-68430001"/>
          <s v="68430001-68435001"/>
          <s v="68435001-68440001"/>
          <s v="68440001-68445001"/>
          <s v="68445001-68450001"/>
          <s v="68450001-68455001"/>
          <s v="68455001-68460001"/>
          <s v="68460001-68465001"/>
          <s v="68465001-68470001"/>
          <s v="68470001-68475001"/>
          <s v="68475001-68480001"/>
          <s v="68480001-68485001"/>
          <s v="68485001-68490001"/>
          <s v="68490001-68495001"/>
          <s v="68495001-68500001"/>
          <s v="68500001-68505001"/>
          <s v="68505001-68510001"/>
          <s v="68510001-68515001"/>
          <s v="68515001-68520001"/>
          <s v="68520001-68525001"/>
          <s v="68525001-68530001"/>
          <s v="68530001-68535001"/>
          <s v="68535001-68540001"/>
          <s v="68540001-68545001"/>
          <s v="68545001-68550001"/>
          <s v="68550001-68555001"/>
          <s v="68555001-68560001"/>
          <s v="68560001-68565001"/>
          <s v="68565001-68570001"/>
          <s v="68570001-68575001"/>
          <s v="68575001-68580001"/>
          <s v="68580001-68585001"/>
          <s v="68585001-68590001"/>
          <s v="68590001-68595001"/>
          <s v="68595001-68600001"/>
          <s v="68600001-68605001"/>
          <s v="68605001-68610001"/>
          <s v="68610001-68615001"/>
          <s v="68615001-68620001"/>
          <s v="68620001-68625001"/>
          <s v="68625001-68630001"/>
          <s v="68630001-68635001"/>
          <s v="68635001-68640001"/>
          <s v="68640001-68645001"/>
          <s v="68645001-68650001"/>
          <s v="68650001-68655001"/>
          <s v="68655001-68660001"/>
          <s v="68660001-68665001"/>
          <s v="68665001-68670001"/>
          <s v="68670001-68675001"/>
          <s v="68675001-68680001"/>
          <s v="68680001-68685001"/>
          <s v="68685001-68690001"/>
          <s v="68690001-68695001"/>
          <s v="68695001-68700001"/>
          <s v="68700001-68705001"/>
          <s v="68705001-68710001"/>
          <s v="68710001-68715001"/>
          <s v="68715001-68720001"/>
          <s v="68720001-68725001"/>
          <s v="68725001-68730001"/>
          <s v="68730001-68735001"/>
          <s v="68735001-68740001"/>
          <s v="68740001-68745001"/>
          <s v="68745001-68750001"/>
          <s v="68750001-68755001"/>
          <s v="68755001-68760001"/>
          <s v="68760001-68765001"/>
          <s v="68765001-68770001"/>
          <s v="68770001-68775001"/>
          <s v="68775001-68780001"/>
          <s v="68780001-68785001"/>
          <s v="68785001-68790001"/>
          <s v="68790001-68795001"/>
          <s v="68795001-68800001"/>
          <s v="68800001-68805001"/>
          <s v="68805001-68810001"/>
          <s v="68810001-68815001"/>
          <s v="68815001-68820001"/>
          <s v="68820001-68825001"/>
          <s v="68825001-68830001"/>
          <s v="68830001-68835001"/>
          <s v="68835001-68840001"/>
          <s v="68840001-68845001"/>
          <s v="68845001-68850001"/>
          <s v="68850001-68855001"/>
          <s v="68855001-68860001"/>
          <s v="68860001-68865001"/>
          <s v="68865001-68870001"/>
          <s v="68870001-68875001"/>
          <s v="68875001-68880001"/>
          <s v="68880001-68885001"/>
          <s v="68885001-68890001"/>
          <s v="68890001-68895001"/>
          <s v="68895001-68900001"/>
          <s v="68900001-68905001"/>
          <s v="68905001-68910001"/>
          <s v="68910001-68915001"/>
          <s v="68915001-68920001"/>
          <s v="68920001-68925001"/>
          <s v="68925001-68930001"/>
          <s v="68930001-68935001"/>
          <s v="68935001-68940001"/>
          <s v="68940001-68945001"/>
          <s v="68945001-68950001"/>
          <s v="68950001-68955001"/>
          <s v="68955001-68960001"/>
          <s v="68960001-68965001"/>
          <s v="68965001-68970001"/>
          <s v="68970001-68975001"/>
          <s v="68975001-68980001"/>
          <s v="68980001-68985001"/>
          <s v="68985001-68990001"/>
          <s v="68990001-68995001"/>
          <s v="68995001-69000001"/>
          <s v="69000001-69005001"/>
          <s v="69005001-69010001"/>
          <s v="69010001-69015001"/>
          <s v="69015001-69020001"/>
          <s v="69020001-69025001"/>
          <s v="69025001-69030001"/>
          <s v="69030001-69035001"/>
          <s v="69035001-69040001"/>
          <s v="69040001-69045001"/>
          <s v="69045001-69050001"/>
          <s v="69050001-69055001"/>
          <s v="69055001-69060001"/>
          <s v="69060001-69065001"/>
          <s v="69065001-69070001"/>
          <s v="69070001-69075001"/>
          <s v="69075001-69080001"/>
          <s v="69080001-69085001"/>
          <s v="69085001-69090001"/>
          <s v="69090001-69095001"/>
          <s v="69095001-69100001"/>
          <s v="69100001-69105001"/>
          <s v="69105001-69110001"/>
          <s v="69110001-69115001"/>
          <s v="69115001-69120001"/>
          <s v="69120001-69125001"/>
          <s v="69125001-69130001"/>
          <s v="69130001-69135001"/>
          <s v="69135001-69140001"/>
          <s v="69140001-69145001"/>
          <s v="69145001-69150001"/>
          <s v="69150001-69155001"/>
          <s v="69155001-69160001"/>
          <s v="69160001-69165001"/>
          <s v="69165001-69170001"/>
          <s v="69170001-69175001"/>
          <s v="69175001-69180001"/>
          <s v="69180001-69185001"/>
          <s v="69185001-69190001"/>
          <s v="69190001-69195001"/>
          <s v="69195001-69200001"/>
          <s v="69200001-69205001"/>
          <s v="69205001-69210001"/>
          <s v="69210001-69215001"/>
          <s v="69215001-69220001"/>
          <s v="69220001-69225001"/>
          <s v="69225001-69230001"/>
          <s v="69230001-69235001"/>
          <s v="69235001-69240001"/>
          <s v="69240001-69245001"/>
          <s v="69245001-69250001"/>
          <s v="69250001-69255001"/>
          <s v="69255001-69260001"/>
          <s v="69260001-69265001"/>
          <s v="69265001-69270001"/>
          <s v="69270001-69275001"/>
          <s v="69275001-69280001"/>
          <s v="69280001-69285001"/>
          <s v="69285001-69290001"/>
          <s v="69290001-69295001"/>
          <s v="69295001-69300001"/>
          <s v="69300001-69305001"/>
          <s v="69305001-69310001"/>
          <s v="69310001-69315001"/>
          <s v="69315001-69320001"/>
          <s v="69320001-69325001"/>
          <s v="69325001-69330001"/>
          <s v="69330001-69335001"/>
          <s v="69335001-69340001"/>
          <s v="69340001-69345001"/>
          <s v="69345001-69350001"/>
          <s v="69350001-69355001"/>
          <s v="69355001-69360001"/>
          <s v="69360001-69365001"/>
          <s v="69365001-69370001"/>
          <s v="69370001-69375001"/>
          <s v="69375001-69380001"/>
          <s v="69380001-69385001"/>
          <s v="69385001-69390001"/>
          <s v="69390001-69395001"/>
          <s v="69395001-69400001"/>
          <s v="69400001-69405001"/>
          <s v="69405001-69410001"/>
          <s v="69410001-69415001"/>
          <s v="69415001-69420001"/>
          <s v="69420001-69425001"/>
          <s v="69425001-69430001"/>
          <s v="69430001-69435001"/>
          <s v="69435001-69440001"/>
          <s v="69440001-69445001"/>
          <s v="69445001-69450001"/>
          <s v="69450001-69455001"/>
          <s v="69455001-69460001"/>
          <s v="69460001-69465001"/>
          <s v="69465001-69470001"/>
          <s v="69470001-69475001"/>
          <s v="69475001-69480001"/>
          <s v="69480001-69485001"/>
          <s v="69485001-69490001"/>
          <s v="69490001-69495001"/>
          <s v="69495001-69500001"/>
          <s v="69500001-69505001"/>
          <s v="69505001-69510001"/>
          <s v="69510001-69515001"/>
          <s v="69515001-69520001"/>
          <s v="69520001-69525001"/>
          <s v="69525001-69530001"/>
          <s v="69530001-69535001"/>
          <s v="69535001-69540001"/>
          <s v="69540001-69545001"/>
          <s v="69545001-69550001"/>
          <s v="69550001-69555001"/>
          <s v="69555001-69560001"/>
          <s v="69560001-69565001"/>
          <s v="69565001-69570001"/>
          <s v="69570001-69575001"/>
          <s v="69575001-69580001"/>
          <s v="69580001-69585001"/>
          <s v="69585001-69590001"/>
          <s v="69590001-69595001"/>
          <s v="69595001-69600001"/>
          <s v="69600001-69605001"/>
          <s v="69605001-69610001"/>
          <s v="69610001-69615001"/>
          <s v="69615001-69620001"/>
          <s v="69620001-69625001"/>
          <s v="69625001-69630001"/>
          <s v="69630001-69635001"/>
          <s v="69635001-69640001"/>
          <s v="69640001-69645001"/>
          <s v="69645001-69650001"/>
          <s v="69650001-69655001"/>
          <s v="69655001-69660001"/>
          <s v="69660001-69665001"/>
          <s v="69665001-69670001"/>
          <s v="69670001-69675001"/>
          <s v="69675001-69680001"/>
          <s v="69680001-69685001"/>
          <s v="69685001-69690001"/>
          <s v="69690001-69695001"/>
          <s v="69695001-69700001"/>
          <s v="69700001-69705001"/>
          <s v="69705001-69710001"/>
          <s v="69710001-69715001"/>
          <s v="69715001-69720001"/>
          <s v="69720001-69725001"/>
          <s v="69725001-69730001"/>
          <s v="69730001-69735001"/>
          <s v="69735001-69740001"/>
          <s v="69740001-69745001"/>
          <s v="69745001-69750001"/>
          <s v="69750001-69755001"/>
          <s v="69755001-69760001"/>
          <s v="69760001-69765001"/>
          <s v="69765001-69770001"/>
          <s v="69770001-69775001"/>
          <s v="69775001-69780001"/>
          <s v="69780001-69785001"/>
          <s v="69785001-69790001"/>
          <s v="69790001-69795001"/>
          <s v="69795001-69800001"/>
          <s v="69800001-69805001"/>
          <s v="69805001-69810001"/>
          <s v="69810001-69815001"/>
          <s v="69815001-69820001"/>
          <s v="69820001-69825001"/>
          <s v="69825001-69830001"/>
          <s v="69830001-69835001"/>
          <s v="69835001-69840001"/>
          <s v="69840001-69845001"/>
          <s v="69845001-69850001"/>
          <s v="69850001-69855001"/>
          <s v="69855001-69860001"/>
          <s v="69860001-69865001"/>
          <s v="69865001-69870001"/>
          <s v="69870001-69875001"/>
          <s v="69875001-69880001"/>
          <s v="69880001-69885001"/>
          <s v="69885001-69890001"/>
          <s v="69890001-69895001"/>
          <s v="69895001-69900001"/>
          <s v="69900001-69905001"/>
          <s v="69905001-69910001"/>
          <s v="69910001-69915001"/>
          <s v="69915001-69920001"/>
          <s v="69920001-69925001"/>
          <s v="69925001-69930001"/>
          <s v="69930001-69935001"/>
          <s v="69935001-69940001"/>
          <s v="69940001-69945001"/>
          <s v="69945001-69950001"/>
          <s v="69950001-69955001"/>
          <s v="69955001-69960001"/>
          <s v="69960001-69965001"/>
          <s v="69965001-69970001"/>
          <s v="69970001-69975001"/>
          <s v="69975001-69980001"/>
          <s v="69980001-69985001"/>
          <s v="69985001-69990001"/>
          <s v="69990001-69995001"/>
          <s v="69995001-70000001"/>
          <s v="70000001-70005001"/>
          <s v="70005001-70010001"/>
          <s v="70010001-70015001"/>
          <s v="70015001-70020001"/>
          <s v="70020001-70025001"/>
          <s v="70025001-70030001"/>
          <s v="70030001-70035001"/>
          <s v="70035001-70040001"/>
          <s v="70040001-70045001"/>
          <s v="70045001-70050001"/>
          <s v="70050001-70055001"/>
          <s v="70055001-70060001"/>
          <s v="70060001-70065001"/>
          <s v="70065001-70070001"/>
          <s v="70070001-70075001"/>
          <s v="70075001-70080001"/>
          <s v="70080001-70085001"/>
          <s v="70085001-70090001"/>
          <s v="70090001-70095001"/>
          <s v="70095001-70100001"/>
          <s v="70100001-70105001"/>
          <s v="70105001-70110001"/>
          <s v="70110001-70115001"/>
          <s v="70115001-70120001"/>
          <s v="70120001-70125001"/>
          <s v="70125001-70130001"/>
          <s v="70130001-70135001"/>
          <s v="70135001-70140001"/>
          <s v="70140001-70145001"/>
          <s v="70145001-70150001"/>
          <s v="70150001-70155001"/>
          <s v="70155001-70160001"/>
          <s v="70160001-70165001"/>
          <s v="70165001-70170001"/>
          <s v="70170001-70175001"/>
          <s v="70175001-70180001"/>
          <s v="70180001-70185001"/>
          <s v="70185001-70190001"/>
          <s v="70190001-70195001"/>
          <s v="70195001-70200001"/>
          <s v="70200001-70205001"/>
          <s v="70205001-70210001"/>
          <s v="70210001-70215001"/>
          <s v="70215001-70220001"/>
          <s v="70220001-70225001"/>
          <s v="70225001-70230001"/>
          <s v="70230001-70235001"/>
          <s v="70235001-70240001"/>
          <s v="70240001-70245001"/>
          <s v="70245001-70250001"/>
          <s v="70250001-70255001"/>
          <s v="70255001-70260001"/>
          <s v="70260001-70265001"/>
          <s v="70265001-70270001"/>
          <s v="70270001-70275001"/>
          <s v="70275001-70280001"/>
          <s v="70280001-70285001"/>
          <s v="70285001-70290001"/>
          <s v="70290001-70295001"/>
          <s v="70295001-70300001"/>
          <s v="70300001-70305001"/>
          <s v="70305001-70310001"/>
          <s v="70310001-70315001"/>
          <s v="70315001-70320001"/>
          <s v="70320001-70325001"/>
          <s v="70325001-70330001"/>
          <s v="70330001-70335001"/>
          <s v="70335001-70340001"/>
          <s v="70340001-70345001"/>
          <s v="70345001-70350001"/>
          <s v="70350001-70355001"/>
          <s v="70355001-70360001"/>
          <s v="70360001-70365001"/>
          <s v="70365001-70370001"/>
          <s v="70370001-70375001"/>
          <s v="70375001-70380001"/>
          <s v="70380001-70385001"/>
          <s v="70385001-70390001"/>
          <s v="70390001-70395001"/>
          <s v="70395001-70400001"/>
          <s v="70400001-70405001"/>
          <s v="70405001-70410001"/>
          <s v="70410001-70415001"/>
          <s v="70415001-70420001"/>
          <s v="70420001-70425001"/>
          <s v="70425001-70430001"/>
          <s v="70430001-70435001"/>
          <s v="70435001-70440001"/>
          <s v="70440001-70445001"/>
          <s v="70445001-70450001"/>
          <s v="70450001-70455001"/>
          <s v="70455001-70460001"/>
          <s v="70460001-70465001"/>
          <s v="70465001-70470001"/>
          <s v="70470001-70475001"/>
          <s v="70475001-70480001"/>
          <s v="70480001-70485001"/>
          <s v="70485001-70490001"/>
          <s v="70490001-70495001"/>
          <s v="70495001-70500001"/>
          <s v="70500001-70505001"/>
          <s v="70505001-70510001"/>
          <s v="70510001-70515001"/>
          <s v="70515001-70520001"/>
          <s v="70520001-70525001"/>
          <s v="70525001-70530001"/>
          <s v="70530001-70535001"/>
          <s v="70535001-70540001"/>
          <s v="70540001-70545001"/>
          <s v="70545001-70550001"/>
          <s v="70550001-70555001"/>
          <s v="70555001-70560001"/>
          <s v="70560001-70565001"/>
          <s v="70565001-70570001"/>
          <s v="70570001-70575001"/>
          <s v="70575001-70580001"/>
          <s v="70580001-70585001"/>
          <s v="70585001-70590001"/>
          <s v="70590001-70595001"/>
          <s v="70595001-70600001"/>
          <s v="70600001-70605001"/>
          <s v="70605001-70610001"/>
          <s v="70610001-70615001"/>
          <s v="70615001-70620001"/>
          <s v="70620001-70625001"/>
          <s v="70625001-70630001"/>
          <s v="70630001-70635001"/>
          <s v="70635001-70640001"/>
          <s v="70640001-70645001"/>
          <s v="70645001-70650001"/>
          <s v="70650001-70655001"/>
          <s v="70655001-70660001"/>
          <s v="70660001-70665001"/>
          <s v="70665001-70670001"/>
          <s v="70670001-70675001"/>
          <s v="70675001-70680001"/>
          <s v="70680001-70685001"/>
          <s v="70685001-70690001"/>
          <s v="70690001-70695001"/>
          <s v="70695001-70700001"/>
          <s v="70700001-70705001"/>
          <s v="70705001-70710001"/>
          <s v="70710001-70715001"/>
          <s v="70715001-70720001"/>
          <s v="70720001-70725001"/>
          <s v="70725001-70730001"/>
          <s v="70730001-70735001"/>
          <s v="70735001-70740001"/>
          <s v="70740001-70745001"/>
          <s v="70745001-70750001"/>
          <s v="70750001-70755001"/>
          <s v="70755001-70760001"/>
          <s v="70760001-70765001"/>
          <s v="70765001-70770001"/>
          <s v="70770001-70775001"/>
          <s v="70775001-70780001"/>
          <s v="70780001-70785001"/>
          <s v="70785001-70790001"/>
          <s v="70790001-70795001"/>
          <s v="70795001-70800001"/>
          <s v="70800001-70805001"/>
          <s v="70805001-70810001"/>
          <s v="70810001-70815001"/>
          <s v="70815001-70820001"/>
          <s v="70820001-70825001"/>
          <s v="70825001-70830001"/>
          <s v="70830001-70835001"/>
          <s v="70835001-70840001"/>
          <s v="70840001-70845001"/>
          <s v="70845001-70850001"/>
          <s v="70850001-70855001"/>
          <s v="70855001-70860001"/>
          <s v="70860001-70865001"/>
          <s v="70865001-70870001"/>
          <s v="70870001-70875001"/>
          <s v="70875001-70880001"/>
          <s v="70880001-70885001"/>
          <s v="70885001-70890001"/>
          <s v="70890001-70895001"/>
          <s v="70895001-70900001"/>
          <s v="70900001-70905001"/>
          <s v="70905001-70910001"/>
          <s v="70910001-70915001"/>
          <s v="70915001-70920001"/>
          <s v="70920001-70925001"/>
          <s v="70925001-70930001"/>
          <s v="70930001-70935001"/>
          <s v="70935001-70940001"/>
          <s v="70940001-70945001"/>
          <s v="70945001-70950001"/>
          <s v="70950001-70955001"/>
          <s v="70955001-70960001"/>
          <s v="70960001-70965001"/>
          <s v="70965001-70970001"/>
          <s v="70970001-70975001"/>
          <s v="70975001-70980001"/>
          <s v="70980001-70985001"/>
          <s v="70985001-70990001"/>
          <s v="70990001-70995001"/>
          <s v="70995001-71000001"/>
          <s v="71000001-71005001"/>
          <s v="71005001-71010001"/>
          <s v="71010001-71015001"/>
          <s v="71015001-71020001"/>
          <s v="71020001-71025001"/>
          <s v="71025001-71030001"/>
          <s v="71030001-71035001"/>
          <s v="71035001-71040001"/>
          <s v="71040001-71045001"/>
          <s v="71045001-71050001"/>
          <s v="71050001-71055001"/>
          <s v="71055001-71060001"/>
          <s v="71060001-71065001"/>
          <s v="71065001-71070001"/>
          <s v="71070001-71075001"/>
          <s v="71075001-71080001"/>
          <s v="71080001-71085001"/>
          <s v="71085001-71090001"/>
          <s v="71090001-71095001"/>
          <s v="71095001-71100001"/>
          <s v="71100001-71105001"/>
          <s v="71105001-71110001"/>
          <s v="71110001-71115001"/>
          <s v="71115001-71120001"/>
          <s v="71120001-71125001"/>
          <s v="71125001-71130001"/>
          <s v="71130001-71135001"/>
          <s v="71135001-71140001"/>
          <s v="71140001-71145001"/>
          <s v="71145001-71150001"/>
          <s v="71150001-71155001"/>
          <s v="71155001-71160001"/>
          <s v="71160001-71165001"/>
          <s v="71165001-71170001"/>
          <s v="71170001-71175001"/>
          <s v="71175001-71180001"/>
          <s v="71180001-71185001"/>
          <s v="71185001-71190001"/>
          <s v="71190001-71195001"/>
          <s v="71195001-71200001"/>
          <s v="71200001-71205001"/>
          <s v="71205001-71210001"/>
          <s v="71210001-71215001"/>
          <s v="71215001-71220001"/>
          <s v="71220001-71225001"/>
          <s v="71225001-71230001"/>
          <s v="71230001-71235001"/>
          <s v="71235001-71240001"/>
          <s v="71240001-71245001"/>
          <s v="71245001-71250001"/>
          <s v="71250001-71255001"/>
          <s v="71255001-71260001"/>
          <s v="71260001-71265001"/>
          <s v="71265001-71270001"/>
          <s v="71270001-71275001"/>
          <s v="71275001-71280001"/>
          <s v="71280001-71285001"/>
          <s v="71285001-71290001"/>
          <s v="71290001-71295001"/>
          <s v="71295001-71300001"/>
          <s v="71300001-71305001"/>
          <s v="71305001-71310001"/>
          <s v="71310001-71315001"/>
          <s v="71315001-71320001"/>
          <s v="71320001-71325001"/>
          <s v="71325001-71330001"/>
          <s v="71330001-71335001"/>
          <s v="71335001-71340001"/>
          <s v="71340001-71345001"/>
          <s v="71345001-71350001"/>
          <s v="71350001-71355001"/>
          <s v="71355001-71360001"/>
          <s v="71360001-71365001"/>
          <s v="71365001-71370001"/>
          <s v="71370001-71375001"/>
          <s v="71375001-71380001"/>
          <s v="71380001-71385001"/>
          <s v="71385001-71390001"/>
          <s v="71390001-71395001"/>
          <s v="71395001-71400001"/>
          <s v="71400001-71405001"/>
          <s v="71405001-71410001"/>
          <s v="71410001-71415001"/>
          <s v="71415001-71420001"/>
          <s v="71420001-71425001"/>
          <s v="71425001-71430001"/>
          <s v="71430001-71435001"/>
          <s v="71435001-71440001"/>
          <s v="71440001-71445001"/>
          <s v="71445001-71450001"/>
          <s v="71450001-71455001"/>
          <s v="71455001-71460001"/>
          <s v="71460001-71465001"/>
          <s v="71465001-71470001"/>
          <s v="71470001-71475001"/>
          <s v="71475001-71480001"/>
          <s v="71480001-71485001"/>
          <s v="71485001-71490001"/>
          <s v="71490001-71495001"/>
          <s v="71495001-71500001"/>
          <s v="71500001-71505001"/>
          <s v="71505001-71510001"/>
          <s v="71510001-71515001"/>
          <s v="71515001-71520001"/>
          <s v="71520001-71525001"/>
          <s v="71525001-71530001"/>
          <s v="71530001-71535001"/>
          <s v="71535001-71540001"/>
          <s v="71540001-71545001"/>
          <s v="71545001-71550001"/>
          <s v="71550001-71555001"/>
          <s v="71555001-71560001"/>
          <s v="71560001-71565001"/>
          <s v="71565001-71570001"/>
          <s v="71570001-71575001"/>
          <s v="71575001-71580001"/>
          <s v="71580001-71585001"/>
          <s v="71585001-71590001"/>
          <s v="71590001-71595001"/>
          <s v="71595001-71600001"/>
          <s v="71600001-71605001"/>
          <s v="71605001-71610001"/>
          <s v="71610001-71615001"/>
          <s v="71615001-71620001"/>
          <s v="71620001-71625001"/>
          <s v="71625001-71630001"/>
          <s v="71630001-71635001"/>
          <s v="71635001-71640001"/>
          <s v="71640001-71645001"/>
          <s v="71645001-71650001"/>
          <s v="71650001-71655001"/>
          <s v="71655001-71660001"/>
          <s v="71660001-71665001"/>
          <s v="71665001-71670001"/>
          <s v="71670001-71675001"/>
          <s v="71675001-71680001"/>
          <s v="71680001-71685001"/>
          <s v="71685001-71690001"/>
          <s v="71690001-71695001"/>
          <s v="71695001-71700001"/>
          <s v="71700001-71705001"/>
          <s v="71705001-71710001"/>
          <s v="71710001-71715001"/>
          <s v="71715001-71720001"/>
          <s v="71720001-71725001"/>
          <s v="71725001-71730001"/>
          <s v="71730001-71735001"/>
          <s v="71735001-71740001"/>
          <s v="71740001-71745001"/>
          <s v="71745001-71750001"/>
          <s v="71750001-71755001"/>
          <s v="71755001-71760001"/>
          <s v="71760001-71765001"/>
          <s v="71765001-71770001"/>
          <s v="71770001-71775001"/>
          <s v="71775001-71780001"/>
          <s v="71780001-71785001"/>
          <s v="71785001-71790001"/>
          <s v="71790001-71795001"/>
          <s v="71795001-71800001"/>
          <s v="71800001-71805001"/>
          <s v="71805001-71810001"/>
          <s v="71810001-71815001"/>
          <s v="71815001-71820001"/>
          <s v="71820001-71825001"/>
          <s v="71825001-71830001"/>
          <s v="71830001-71835001"/>
          <s v="71835001-71840001"/>
          <s v="71840001-71845001"/>
          <s v="71845001-71850001"/>
          <s v="71850001-71855001"/>
          <s v="71855001-71860001"/>
          <s v="71860001-71865001"/>
          <s v="71865001-71870001"/>
          <s v="71870001-71875001"/>
          <s v="71875001-71880001"/>
          <s v="71880001-71885001"/>
          <s v="71885001-71890001"/>
          <s v="71890001-71895001"/>
          <s v="71895001-71900001"/>
          <s v="71900001-71905001"/>
          <s v="71905001-71910001"/>
          <s v="71910001-71915001"/>
          <s v="71915001-71920001"/>
          <s v="71920001-71925001"/>
          <s v="71925001-71930001"/>
          <s v="71930001-71935001"/>
          <s v="71935001-71940001"/>
          <s v="71940001-71945001"/>
          <s v="71945001-71950001"/>
          <s v="71950001-71955001"/>
          <s v="71955001-71960001"/>
          <s v="71960001-71965001"/>
          <s v="71965001-71970001"/>
          <s v="71970001-71975001"/>
          <s v="71975001-71980001"/>
          <s v="71980001-71985001"/>
          <s v="71985001-71990001"/>
          <s v="71990001-71995001"/>
          <s v="71995001-72000001"/>
          <s v="72000001-72005001"/>
          <s v="72005001-72010001"/>
          <s v="72010001-72015001"/>
          <s v="72015001-72020001"/>
          <s v="72020001-72025001"/>
          <s v="72025001-72030001"/>
          <s v="72030001-72035001"/>
          <s v="72035001-72040001"/>
          <s v="72040001-72045001"/>
          <s v="72045001-72050001"/>
          <s v="72050001-72055001"/>
          <s v="72055001-72060001"/>
          <s v="72060001-72065001"/>
          <s v="72065001-72070001"/>
          <s v="72070001-72075001"/>
          <s v="72075001-72080001"/>
          <s v="72080001-72085001"/>
          <s v="72085001-72090001"/>
          <s v="72090001-72095001"/>
          <s v="72095001-72100001"/>
          <s v="72100001-72105001"/>
          <s v="72105001-72110001"/>
          <s v="72110001-72115001"/>
          <s v="72115001-72120001"/>
          <s v="72120001-72125001"/>
          <s v="72125001-72130001"/>
          <s v="72130001-72135001"/>
          <s v="72135001-72140001"/>
          <s v="72140001-72145001"/>
          <s v="72145001-72150001"/>
          <s v="72150001-72155001"/>
          <s v="72155001-72160001"/>
          <s v="72160001-72165001"/>
          <s v="72165001-72170001"/>
          <s v="72170001-72175001"/>
          <s v="72175001-72180001"/>
          <s v="72180001-72185001"/>
          <s v="72185001-72190001"/>
          <s v="72190001-72195001"/>
          <s v="72195001-72200001"/>
          <s v="72200001-72205001"/>
          <s v="72205001-72210001"/>
          <s v="72210001-72215001"/>
          <s v="72215001-72220001"/>
          <s v="72220001-72225001"/>
          <s v="72225001-72230001"/>
          <s v="72230001-72235001"/>
          <s v="72235001-72240001"/>
          <s v="72240001-72245001"/>
          <s v="72245001-72250001"/>
          <s v="72250001-72255001"/>
          <s v="72255001-72260001"/>
          <s v="72260001-72265001"/>
          <s v="72265001-72270001"/>
          <s v="72270001-72275001"/>
          <s v="72275001-72280001"/>
          <s v="72280001-72285001"/>
          <s v="72285001-72290001"/>
          <s v="72290001-72295001"/>
          <s v="72295001-72300001"/>
          <s v="72300001-72305001"/>
          <s v="72305001-72310001"/>
          <s v="72310001-72315001"/>
          <s v="72315001-72320001"/>
          <s v="72320001-72325001"/>
          <s v="72325001-72330001"/>
          <s v="72330001-72335001"/>
          <s v="72335001-72340001"/>
          <s v="72340001-72345001"/>
          <s v="72345001-72350001"/>
          <s v="72350001-72355001"/>
          <s v="72355001-72360001"/>
          <s v="72360001-72365001"/>
          <s v="72365001-72370001"/>
          <s v="72370001-72375001"/>
          <s v="72375001-72380001"/>
          <s v="72380001-72385001"/>
          <s v="72385001-72390001"/>
          <s v="72390001-72395001"/>
          <s v="72395001-72400001"/>
          <s v="72400001-72405001"/>
          <s v="72405001-72410001"/>
          <s v="72410001-72415001"/>
          <s v="72415001-72420001"/>
          <s v="72420001-72425001"/>
          <s v="72425001-72430001"/>
          <s v="72430001-72435001"/>
          <s v="72435001-72440001"/>
          <s v="72440001-72445001"/>
          <s v="72445001-72450001"/>
          <s v="72450001-72455001"/>
          <s v="72455001-72460001"/>
          <s v="72460001-72465001"/>
          <s v="72465001-72470001"/>
          <s v="72470001-72475001"/>
          <s v="72475001-72480001"/>
          <s v="72480001-72485001"/>
          <s v="72485001-72490001"/>
          <s v="72490001-72495001"/>
          <s v="72495001-72500001"/>
          <s v="72500001-72505001"/>
          <s v="72505001-72510001"/>
          <s v="72510001-72515001"/>
          <s v="72515001-72520001"/>
          <s v="72520001-72525001"/>
          <s v="72525001-72530001"/>
          <s v="72530001-72535001"/>
          <s v="72535001-72540001"/>
          <s v="72540001-72545001"/>
          <s v="72545001-72550001"/>
          <s v="72550001-72555001"/>
          <s v="72555001-72560001"/>
          <s v="72560001-72565001"/>
          <s v="72565001-72570001"/>
          <s v="72570001-72575001"/>
          <s v="72575001-72580001"/>
          <s v="72580001-72585001"/>
          <s v="72585001-72590001"/>
          <s v="72590001-72595001"/>
          <s v="72595001-72600001"/>
          <s v="72600001-72605001"/>
          <s v="72605001-72610001"/>
          <s v="72610001-72615001"/>
          <s v="72615001-72620001"/>
          <s v="72620001-72625001"/>
          <s v="72625001-72630001"/>
          <s v="72630001-72635001"/>
          <s v="72635001-72640001"/>
          <s v="72640001-72645001"/>
          <s v="72645001-72650001"/>
          <s v="72650001-72655001"/>
          <s v="72655001-72660001"/>
          <s v="72660001-72665001"/>
          <s v="72665001-72670001"/>
          <s v="72670001-72675001"/>
          <s v="72675001-72680001"/>
          <s v="72680001-72685001"/>
          <s v="72685001-72690001"/>
          <s v="72690001-72695001"/>
          <s v="72695001-72700001"/>
          <s v="72700001-72705001"/>
          <s v="72705001-72710001"/>
          <s v="72710001-72715001"/>
          <s v="72715001-72720001"/>
          <s v="72720001-72725001"/>
          <s v="72725001-72730001"/>
          <s v="72730001-72735001"/>
          <s v="72735001-72740001"/>
          <s v="72740001-72745001"/>
          <s v="72745001-72750001"/>
          <s v="72750001-72755001"/>
          <s v="72755001-72760001"/>
          <s v="72760001-72765001"/>
          <s v="72765001-72770001"/>
          <s v="72770001-72775001"/>
          <s v="72775001-72780001"/>
          <s v="72780001-72785001"/>
          <s v="72785001-72790001"/>
          <s v="72790001-72795001"/>
          <s v="72795001-72800001"/>
          <s v="72800001-72805001"/>
          <s v="72805001-72810001"/>
          <s v="72810001-72815001"/>
          <s v="72815001-72820001"/>
          <s v="72820001-72825001"/>
          <s v="72825001-72830001"/>
          <s v="72830001-72835001"/>
          <s v="72835001-72840001"/>
          <s v="72840001-72845001"/>
          <s v="72845001-72850001"/>
          <s v="72850001-72855001"/>
          <s v="72855001-72860001"/>
          <s v="72860001-72865001"/>
          <s v="72865001-72870001"/>
          <s v="72870001-72875001"/>
          <s v="72875001-72880001"/>
          <s v="72880001-72885001"/>
          <s v="72885001-72890001"/>
          <s v="72890001-72895001"/>
          <s v="72895001-72900001"/>
          <s v="72900001-72905001"/>
          <s v="72905001-72910001"/>
          <s v="72910001-72915001"/>
          <s v="72915001-72920001"/>
          <s v="72920001-72925001"/>
          <s v="72925001-72930001"/>
          <s v="72930001-72935001"/>
          <s v="72935001-72940001"/>
          <s v="72940001-72945001"/>
          <s v="72945001-72950001"/>
          <s v="72950001-72955001"/>
          <s v="72955001-72960001"/>
          <s v="72960001-72965001"/>
          <s v="72965001-72970001"/>
          <s v="72970001-72975001"/>
          <s v="72975001-72980001"/>
          <s v="72980001-72985001"/>
          <s v="72985001-72990001"/>
          <s v="72990001-72995001"/>
          <s v="72995001-73000001"/>
          <s v="73000001-73005001"/>
          <s v="73005001-73010001"/>
          <s v="73010001-73015001"/>
          <s v="73015001-73020001"/>
          <s v="73020001-73025001"/>
          <s v="73025001-73030001"/>
          <s v="73030001-73035001"/>
          <s v="73035001-73040001"/>
          <s v="73040001-73045001"/>
          <s v="73045001-73050001"/>
          <s v="73050001-73055001"/>
          <s v="73055001-73060001"/>
          <s v="73060001-73065001"/>
          <s v="73065001-73070001"/>
          <s v="73070001-73075001"/>
          <s v="73075001-73080001"/>
          <s v="73080001-73085001"/>
          <s v="73085001-73090001"/>
          <s v="73090001-73095001"/>
          <s v="73095001-73100001"/>
          <s v="73100001-73105001"/>
          <s v="73105001-73110001"/>
          <s v="73110001-73115001"/>
          <s v="73115001-73120001"/>
          <s v="73120001-73125001"/>
          <s v="73125001-73130001"/>
          <s v="73130001-73135001"/>
          <s v="73135001-73140001"/>
          <s v="73140001-73145001"/>
          <s v="73145001-73150001"/>
          <s v="73150001-73155001"/>
          <s v="73155001-73160001"/>
          <s v="73160001-73165001"/>
          <s v="73165001-73170001"/>
          <s v="73170001-73175001"/>
          <s v="73175001-73180001"/>
          <s v="73180001-73185001"/>
          <s v="73185001-73190001"/>
          <s v="73190001-73195001"/>
          <s v="73195001-73200001"/>
          <s v="73200001-73205001"/>
          <s v="73205001-73210001"/>
          <s v="73210001-73215001"/>
          <s v="73215001-73220001"/>
          <s v="73220001-73225001"/>
          <s v="73225001-73230001"/>
          <s v="73230001-73235001"/>
          <s v="73235001-73240001"/>
          <s v="73240001-73245001"/>
          <s v="73245001-73250001"/>
          <s v="73250001-73255001"/>
          <s v="73255001-73260001"/>
          <s v="73260001-73265001"/>
          <s v="73265001-73270001"/>
          <s v="73270001-73275001"/>
          <s v="73275001-73280001"/>
          <s v="73280001-73285001"/>
          <s v="73285001-73290001"/>
          <s v="73290001-73295001"/>
          <s v="73295001-73300001"/>
          <s v="73300001-73305001"/>
          <s v="73305001-73310001"/>
          <s v="73310001-73315001"/>
          <s v="73315001-73320001"/>
          <s v="73320001-73325001"/>
          <s v="73325001-73330001"/>
          <s v="73330001-73335001"/>
          <s v="73335001-73340001"/>
          <s v="73340001-73345001"/>
          <s v="73345001-73350001"/>
          <s v="73350001-73355001"/>
          <s v="73355001-73360001"/>
          <s v="73360001-73365001"/>
          <s v="73365001-73370001"/>
          <s v="73370001-73375001"/>
          <s v="73375001-73380001"/>
          <s v="73380001-73385001"/>
          <s v="73385001-73390001"/>
          <s v="73390001-73395001"/>
          <s v="73395001-73400001"/>
          <s v="73400001-73405001"/>
          <s v="73405001-73410001"/>
          <s v="73410001-73415001"/>
          <s v="73415001-73420001"/>
          <s v="73420001-73425001"/>
          <s v="73425001-73430001"/>
          <s v="73430001-73435001"/>
          <s v="73435001-73440001"/>
          <s v="73440001-73445001"/>
          <s v="73445001-73450001"/>
          <s v="73450001-73455001"/>
          <s v="73455001-73460001"/>
          <s v="73460001-73465001"/>
          <s v="73465001-73470001"/>
          <s v="73470001-73475001"/>
          <s v="73475001-73480001"/>
          <s v="73480001-73485001"/>
          <s v="73485001-73490001"/>
          <s v="73490001-73495001"/>
          <s v="73495001-73500001"/>
          <s v="73500001-73505001"/>
          <s v="73505001-73510001"/>
          <s v="73510001-73515001"/>
          <s v="73515001-73520001"/>
          <s v="73520001-73525001"/>
          <s v="73525001-73530001"/>
          <s v="73530001-73535001"/>
          <s v="73535001-73540001"/>
          <s v="73540001-73545001"/>
          <s v="73545001-73550001"/>
          <s v="73550001-73555001"/>
          <s v="73555001-73560001"/>
          <s v="73560001-73565001"/>
          <s v="73565001-73570001"/>
          <s v="73570001-73575001"/>
          <s v="73575001-73580001"/>
          <s v="73580001-73585001"/>
          <s v="73585001-73590001"/>
          <s v="73590001-73595001"/>
          <s v="73595001-73600001"/>
          <s v="73600001-73605001"/>
          <s v="73605001-73610001"/>
          <s v="73610001-73615001"/>
          <s v="73615001-73620001"/>
          <s v="73620001-73625001"/>
          <s v="73625001-73630001"/>
          <s v="73630001-73635001"/>
          <s v="73635001-73640001"/>
          <s v="73640001-73645001"/>
          <s v="73645001-73650001"/>
          <s v="73650001-73655001"/>
          <s v="73655001-73660001"/>
          <s v="73660001-73665001"/>
          <s v="73665001-73670001"/>
          <s v="73670001-73675001"/>
          <s v="73675001-73680001"/>
          <s v="73680001-73685001"/>
          <s v="73685001-73690001"/>
          <s v="73690001-73695001"/>
          <s v="73695001-73700001"/>
          <s v="73700001-73705001"/>
          <s v="73705001-73710001"/>
          <s v="73710001-73715001"/>
          <s v="73715001-73720001"/>
          <s v="73720001-73725001"/>
          <s v="73725001-73730001"/>
          <s v="73730001-73735001"/>
          <s v="73735001-73740001"/>
          <s v="73740001-73745001"/>
          <s v="73745001-73750001"/>
          <s v="73750001-73755001"/>
          <s v="73755001-73760001"/>
          <s v="73760001-73765001"/>
          <s v="73765001-73770001"/>
          <s v="73770001-73775001"/>
          <s v="73775001-73780001"/>
          <s v="73780001-73785001"/>
          <s v="73785001-73790001"/>
          <s v="73790001-73795001"/>
          <s v="73795001-73800001"/>
          <s v="73800001-73805001"/>
          <s v="73805001-73810001"/>
          <s v="73810001-73815001"/>
          <s v="73815001-73820001"/>
          <s v="73820001-73825001"/>
          <s v="73825001-73830001"/>
          <s v="73830001-73835001"/>
          <s v="73835001-73840001"/>
          <s v="73840001-73845001"/>
          <s v="73845001-73850001"/>
          <s v="73850001-73855001"/>
          <s v="73855001-73860001"/>
          <s v="73860001-73865001"/>
          <s v="73865001-73870001"/>
          <s v="73870001-73875001"/>
          <s v="73875001-73880001"/>
          <s v="73880001-73885001"/>
          <s v="73885001-73890001"/>
          <s v="73890001-73895001"/>
          <s v="73895001-73900001"/>
          <s v="73900001-73905001"/>
          <s v="73905001-73910001"/>
          <s v="73910001-73915001"/>
          <s v="73915001-73920001"/>
          <s v="73920001-73925001"/>
          <s v="73925001-73930001"/>
          <s v="73930001-73935001"/>
          <s v="73935001-73940001"/>
          <s v="73940001-73945001"/>
          <s v="73945001-73950001"/>
          <s v="73950001-73955001"/>
          <s v="73955001-73960001"/>
          <s v="73960001-73965001"/>
          <s v="73965001-73970001"/>
          <s v="73970001-73975001"/>
          <s v="73975001-73980001"/>
          <s v="73980001-73985001"/>
          <s v="73985001-73990001"/>
          <s v="73990001-73995001"/>
          <s v="73995001-74000001"/>
          <s v="74000001-74005001"/>
          <s v="74005001-74010001"/>
          <s v="74010001-74015001"/>
          <s v="74015001-74020001"/>
          <s v="74020001-74025001"/>
          <s v="74025001-74030001"/>
          <s v="74030001-74035001"/>
          <s v="74035001-74040001"/>
          <s v="74040001-74045001"/>
          <s v="74045001-74050001"/>
          <s v="74050001-74055001"/>
          <s v="74055001-74060001"/>
          <s v="74060001-74065001"/>
          <s v="74065001-74070001"/>
          <s v="74070001-74075001"/>
          <s v="74075001-74080001"/>
          <s v="74080001-74085001"/>
          <s v="74085001-74090001"/>
          <s v="74090001-74095001"/>
          <s v="74095001-74100001"/>
          <s v="74100001-74105001"/>
          <s v="74105001-74110001"/>
          <s v="74110001-74115001"/>
          <s v="74115001-74120001"/>
          <s v="74120001-74125001"/>
          <s v="74125001-74130001"/>
          <s v="74130001-74135001"/>
          <s v="74135001-74140001"/>
          <s v="74140001-74145001"/>
          <s v="74145001-74150001"/>
          <s v="74150001-74155001"/>
          <s v="74155001-74160001"/>
          <s v="74160001-74165001"/>
          <s v="74165001-74170001"/>
          <s v="74170001-74175001"/>
          <s v="74175001-74180001"/>
          <s v="74180001-74185001"/>
          <s v="74185001-74190001"/>
          <s v="74190001-74195001"/>
          <s v="74195001-74200001"/>
          <s v="74200001-74205001"/>
          <s v="74205001-74210001"/>
          <s v="74210001-74215001"/>
          <s v="74215001-74220001"/>
          <s v="74220001-74225001"/>
          <s v="74225001-74230001"/>
          <s v="74230001-74235001"/>
          <s v="74235001-74240001"/>
          <s v="74240001-74245001"/>
          <s v="74245001-74250001"/>
          <s v="74250001-74255001"/>
          <s v="74255001-74260001"/>
          <s v="74260001-74265001"/>
          <s v="74265001-74270001"/>
          <s v="74270001-74275001"/>
          <s v="74275001-74280001"/>
          <s v="74280001-74285001"/>
          <s v="74285001-74290001"/>
          <s v="74290001-74295001"/>
          <s v="74295001-74300001"/>
          <s v="74300001-74305001"/>
          <s v="74305001-74310001"/>
          <s v="74310001-74315001"/>
          <s v="74315001-74320001"/>
          <s v="74320001-74325001"/>
          <s v="74325001-74330001"/>
          <s v="74330001-74335001"/>
          <s v="74335001-74340001"/>
          <s v="74340001-74345001"/>
          <s v="74345001-74350001"/>
          <s v="74350001-74355001"/>
          <s v="74355001-74360001"/>
          <s v="74360001-74365001"/>
          <s v="74365001-74370001"/>
          <s v="74370001-74375001"/>
          <s v="74375001-74380001"/>
          <s v="74380001-74385001"/>
          <s v="74385001-74390001"/>
          <s v="74390001-74395001"/>
          <s v="74395001-74400001"/>
          <s v="74400001-74405001"/>
          <s v="74405001-74410001"/>
          <s v="74410001-74415001"/>
          <s v="74415001-74420001"/>
          <s v="74420001-74425001"/>
          <s v="74425001-74430001"/>
          <s v="74430001-74435001"/>
          <s v="74435001-74440001"/>
          <s v="74440001-74445001"/>
          <s v="74445001-74450001"/>
          <s v="74450001-74455001"/>
          <s v="74455001-74460001"/>
          <s v="74460001-74465001"/>
          <s v="74465001-74470001"/>
          <s v="74470001-74475001"/>
          <s v="74475001-74480001"/>
          <s v="74480001-74485001"/>
          <s v="74485001-74490001"/>
          <s v="74490001-74495001"/>
          <s v="74495001-74500001"/>
          <s v="74500001-74505001"/>
          <s v="74505001-74510001"/>
          <s v="74510001-74515001"/>
          <s v="74515001-74520001"/>
          <s v="74520001-74525001"/>
          <s v="74525001-74530001"/>
          <s v="74530001-74535001"/>
          <s v="74535001-74540001"/>
          <s v="74540001-74545001"/>
          <s v="74545001-74550001"/>
          <s v="74550001-74555001"/>
          <s v="74555001-74560001"/>
          <s v="74560001-74565001"/>
          <s v="74565001-74570001"/>
          <s v="74570001-74575001"/>
          <s v="74575001-74580001"/>
          <s v="74580001-74585001"/>
          <s v="74585001-74590001"/>
          <s v="74590001-74595001"/>
          <s v="74595001-74600001"/>
          <s v="74600001-74605001"/>
          <s v="74605001-74610001"/>
          <s v="74610001-74615001"/>
          <s v="74615001-74620001"/>
          <s v="74620001-74625001"/>
          <s v="74625001-74630001"/>
          <s v="74630001-74635001"/>
          <s v="74635001-74640001"/>
          <s v="74640001-74645001"/>
          <s v="74645001-74650001"/>
          <s v="74650001-74655001"/>
          <s v="74655001-74660001"/>
          <s v="74660001-74665001"/>
          <s v="74665001-74670001"/>
          <s v="74670001-74675001"/>
          <s v="74675001-74680001"/>
          <s v="74680001-74685001"/>
          <s v="74685001-74690001"/>
          <s v="74690001-74695001"/>
          <s v="74695001-74700001"/>
          <s v="74700001-74705001"/>
          <s v="74705001-74710001"/>
          <s v="74710001-74715001"/>
          <s v="74715001-74720001"/>
          <s v="74720001-74725001"/>
          <s v="74725001-74730001"/>
          <s v="74730001-74735001"/>
          <s v="74735001-74740001"/>
          <s v="74740001-74745001"/>
          <s v="74745001-74750001"/>
          <s v="74750001-74755001"/>
          <s v="74755001-74760001"/>
          <s v="74760001-74765001"/>
          <s v="74765001-74770001"/>
          <s v="74770001-74775001"/>
          <s v="74775001-74780001"/>
          <s v="74780001-74785001"/>
          <s v="74785001-74790001"/>
          <s v="74790001-74795001"/>
          <s v="74795001-74800001"/>
          <s v="74800001-74805001"/>
          <s v="74805001-74810001"/>
          <s v="74810001-74815001"/>
          <s v="74815001-74820001"/>
          <s v="74820001-74825001"/>
          <s v="74825001-74830001"/>
          <s v="74830001-74835001"/>
          <s v="74835001-74840001"/>
          <s v="74840001-74845001"/>
          <s v="74845001-74850001"/>
          <s v="74850001-74855001"/>
          <s v="74855001-74860001"/>
          <s v="74860001-74865001"/>
          <s v="74865001-74870001"/>
          <s v="74870001-74875001"/>
          <s v="74875001-74880001"/>
          <s v="74880001-74885001"/>
          <s v="74885001-74890001"/>
          <s v="74890001-74895001"/>
          <s v="74895001-74900001"/>
          <s v="74900001-74905001"/>
          <s v="74905001-74910001"/>
          <s v="74910001-74915001"/>
          <s v="74915001-74920001"/>
          <s v="74920001-74925001"/>
          <s v="74925001-74930001"/>
          <s v="74930001-74935001"/>
          <s v="74935001-74940001"/>
          <s v="74940001-74945001"/>
          <s v="74945001-74950001"/>
          <s v="74950001-74955001"/>
          <s v="74955001-74960001"/>
          <s v="74960001-74965001"/>
          <s v="74965001-74970001"/>
          <s v="74970001-74975001"/>
          <s v="74975001-74980001"/>
          <s v="74980001-74985001"/>
          <s v="74985001-74990001"/>
          <s v="74990001-74995001"/>
          <s v="74995001-75000001"/>
          <s v="75000001-75005001"/>
          <s v="75005001-75010001"/>
          <s v="75010001-75015001"/>
          <s v="75015001-75020001"/>
          <s v="75020001-75025001"/>
          <s v="75025001-75030001"/>
          <s v="75030001-75035001"/>
          <s v="75035001-75040001"/>
          <s v="75040001-75045001"/>
          <s v="75045001-75050001"/>
          <s v="75050001-75055001"/>
          <s v="75055001-75060001"/>
          <s v="75060001-75065001"/>
          <s v="75065001-75070001"/>
          <s v="75070001-75075001"/>
          <s v="75075001-75080001"/>
          <s v="75080001-75085001"/>
          <s v="75085001-75090001"/>
          <s v="75090001-75095001"/>
          <s v="75095001-75100001"/>
          <s v="75100001-75105001"/>
          <s v="75105001-75110001"/>
          <s v="75110001-75115001"/>
          <s v="75115001-75120001"/>
          <s v="75120001-75125001"/>
          <s v="75125001-75130001"/>
          <s v="75130001-75135001"/>
          <s v="75135001-75140001"/>
          <s v="75140001-75145001"/>
          <s v="75145001-75150001"/>
          <s v="75150001-75155001"/>
          <s v="75155001-75160001"/>
          <s v="75160001-75165001"/>
          <s v="75165001-75170001"/>
          <s v="75170001-75175001"/>
          <s v="75175001-75180001"/>
          <s v="75180001-75185001"/>
          <s v="75185001-75190001"/>
          <s v="75190001-75195001"/>
          <s v="75195001-75200001"/>
          <s v="75200001-75205001"/>
          <s v="75205001-75210001"/>
          <s v="75210001-75215001"/>
          <s v="75215001-75220001"/>
          <s v="75220001-75225001"/>
          <s v="75225001-75230001"/>
          <s v="75230001-75235001"/>
          <s v="75235001-75240001"/>
          <s v="75240001-75245001"/>
          <s v="75245001-75250001"/>
          <s v="75250001-75255001"/>
          <s v="75255001-75260001"/>
          <s v="75260001-75265001"/>
          <s v="75265001-75270001"/>
          <s v="75270001-75275001"/>
          <s v="75275001-75280001"/>
          <s v="75280001-75285001"/>
          <s v="75285001-75290001"/>
          <s v="75290001-75295001"/>
          <s v="75295001-75300001"/>
          <s v="75300001-75305001"/>
          <s v="75305001-75310001"/>
          <s v="75310001-75315001"/>
          <s v="75315001-75320001"/>
          <s v="75320001-75325001"/>
          <s v="75325001-75330001"/>
          <s v="75330001-75335001"/>
          <s v="75335001-75340001"/>
          <s v="75340001-75345001"/>
          <s v="75345001-75350001"/>
          <s v="75350001-75355001"/>
          <s v="75355001-75360001"/>
          <s v="75360001-75365001"/>
          <s v="75365001-75370001"/>
          <s v="75370001-75375001"/>
          <s v="75375001-75380001"/>
          <s v="75380001-75385001"/>
          <s v="75385001-75390001"/>
          <s v="75390001-75395001"/>
          <s v="75395001-75400001"/>
          <s v="75400001-75405001"/>
          <s v="75405001-75410001"/>
          <s v="75410001-75415001"/>
          <s v="75415001-75420001"/>
          <s v="75420001-75425001"/>
          <s v="75425001-75430001"/>
          <s v="75430001-75435001"/>
          <s v="75435001-75440001"/>
          <s v="75440001-75445001"/>
          <s v="75445001-75450001"/>
          <s v="75450001-75455001"/>
          <s v="75455001-75460001"/>
          <s v="75460001-75465001"/>
          <s v="75465001-75470001"/>
          <s v="75470001-75475001"/>
          <s v="75475001-75480001"/>
          <s v="75480001-75485001"/>
          <s v="75485001-75490001"/>
          <s v="75490001-75495001"/>
          <s v="75495001-75500001"/>
          <s v="75500001-75505001"/>
          <s v="75505001-75510001"/>
          <s v="75510001-75515001"/>
          <s v="75515001-75520001"/>
          <s v="75520001-75525001"/>
          <s v="75525001-75530001"/>
          <s v="75530001-75535001"/>
          <s v="75535001-75540001"/>
          <s v="75540001-75545001"/>
          <s v="75545001-75550001"/>
          <s v="75550001-75555001"/>
          <s v="75555001-75560001"/>
          <s v="75560001-75565001"/>
          <s v="75565001-75570001"/>
          <s v="75570001-75575001"/>
          <s v="75575001-75580001"/>
          <s v="75580001-75585001"/>
          <s v="75585001-75590001"/>
          <s v="75590001-75595001"/>
          <s v="75595001-75600001"/>
          <s v="75600001-75605001"/>
          <s v="75605001-75610001"/>
          <s v="75610001-75615001"/>
          <s v="75615001-75620001"/>
          <s v="75620001-75625001"/>
          <s v="75625001-75630001"/>
          <s v="75630001-75635001"/>
          <s v="75635001-75640001"/>
          <s v="75640001-75645001"/>
          <s v="75645001-75650001"/>
          <s v="75650001-75655001"/>
          <s v="75655001-75660001"/>
          <s v="75660001-75665001"/>
          <s v="75665001-75670001"/>
          <s v="75670001-75675001"/>
          <s v="75675001-75680001"/>
          <s v="75680001-75685001"/>
          <s v="75685001-75690001"/>
          <s v="75690001-75695001"/>
          <s v="75695001-75700001"/>
          <s v="75700001-75705001"/>
          <s v="75705001-75710001"/>
          <s v="75710001-75715001"/>
          <s v="75715001-75720001"/>
          <s v="75720001-75725001"/>
          <s v="75725001-75730001"/>
          <s v="75730001-75735001"/>
          <s v="75735001-75740001"/>
          <s v="75740001-75745001"/>
          <s v="75745001-75750001"/>
          <s v="75750001-75755001"/>
          <s v="75755001-75760001"/>
          <s v="75760001-75765001"/>
          <s v="75765001-75770001"/>
          <s v="75770001-75775001"/>
          <s v="75775001-75780001"/>
          <s v="75780001-75785001"/>
          <s v="75785001-75790001"/>
          <s v="75790001-75795001"/>
          <s v="75795001-75800001"/>
          <s v="75800001-75805001"/>
          <s v="75805001-75810001"/>
          <s v="75810001-75815001"/>
          <s v="75815001-75820001"/>
          <s v="75820001-75825001"/>
          <s v="75825001-75830001"/>
          <s v="75830001-75835001"/>
          <s v="75835001-75840001"/>
          <s v="75840001-75845001"/>
          <s v="75845001-75850001"/>
          <s v="75850001-75855001"/>
          <s v="75855001-75860001"/>
          <s v="75860001-75865001"/>
          <s v="75865001-75870001"/>
          <s v="75870001-75875001"/>
          <s v="75875001-75880001"/>
          <s v="75880001-75885001"/>
          <s v="75885001-75890001"/>
          <s v="75890001-75895001"/>
          <s v="75895001-75900001"/>
          <s v="75900001-75905001"/>
          <s v="75905001-75910001"/>
          <s v="75910001-75915001"/>
          <s v="75915001-75920001"/>
          <s v="75920001-75925001"/>
          <s v="75925001-75930001"/>
          <s v="75930001-75935001"/>
          <s v="75935001-75940001"/>
          <s v="75940001-75945001"/>
          <s v="75945001-75950001"/>
          <s v="75950001-75955001"/>
          <s v="75955001-75960001"/>
          <s v="75960001-75965001"/>
          <s v="75965001-75970001"/>
          <s v="75970001-75975001"/>
          <s v="75975001-75980001"/>
          <s v="75980001-75985001"/>
          <s v="75985001-75990001"/>
          <s v="75990001-75995001"/>
          <s v="75995001-76000001"/>
          <s v="76000001-76005001"/>
          <s v="76005001-76010001"/>
          <s v="76010001-76015001"/>
          <s v="76015001-76020001"/>
          <s v="76020001-76025001"/>
          <s v="76025001-76030001"/>
          <s v="76030001-76035001"/>
          <s v="76035001-76040001"/>
          <s v="76040001-76045001"/>
          <s v="76045001-76050001"/>
          <s v="76050001-76055001"/>
          <s v="76055001-76060001"/>
          <s v="76060001-76065001"/>
          <s v="76065001-76070001"/>
          <s v="76070001-76075001"/>
          <s v="76075001-76080001"/>
          <s v="76080001-76085001"/>
          <s v="76085001-76090001"/>
          <s v="76090001-76095001"/>
          <s v="76095001-76100001"/>
          <s v="76100001-76105001"/>
          <s v="76105001-76110001"/>
          <s v="76110001-76115001"/>
          <s v="76115001-76120001"/>
          <s v="76120001-76125001"/>
          <s v="76125001-76130001"/>
          <s v="76130001-76135001"/>
          <s v="76135001-76140001"/>
          <s v="76140001-76145001"/>
          <s v="76145001-76150001"/>
          <s v="76150001-76155001"/>
          <s v="76155001-76160001"/>
          <s v="76160001-76165001"/>
          <s v="76165001-76170001"/>
          <s v="76170001-76175001"/>
          <s v="76175001-76180001"/>
          <s v="76180001-76185001"/>
          <s v="76185001-76190001"/>
          <s v="76190001-76195001"/>
          <s v="76195001-76200001"/>
          <s v="76200001-76205001"/>
          <s v="76205001-76210001"/>
          <s v="76210001-76215001"/>
          <s v="76215001-76220001"/>
          <s v="76220001-76225001"/>
          <s v="76225001-76230001"/>
          <s v="76230001-76235001"/>
          <s v="76235001-76240001"/>
          <s v="76240001-76245001"/>
          <s v="76245001-76250001"/>
          <s v="76250001-76255001"/>
          <s v="76255001-76260001"/>
          <s v="76260001-76265001"/>
          <s v="76265001-76270001"/>
          <s v="76270001-76275001"/>
          <s v="76275001-76280001"/>
          <s v="76280001-76285001"/>
          <s v="76285001-76290001"/>
          <s v="76290001-76295001"/>
          <s v="76295001-76300001"/>
          <s v="76300001-76305001"/>
          <s v="76305001-76310001"/>
          <s v="76310001-76315001"/>
          <s v="76315001-76320001"/>
          <s v="76320001-76325001"/>
          <s v="76325001-76330001"/>
          <s v="76330001-76335001"/>
          <s v="76335001-76340001"/>
          <s v="76340001-76345001"/>
          <s v="76345001-76350001"/>
          <s v="76350001-76355001"/>
          <s v="76355001-76360001"/>
          <s v="76360001-76365001"/>
          <s v="76365001-76370001"/>
          <s v="76370001-76375001"/>
          <s v="76375001-76380001"/>
          <s v="76380001-76385001"/>
          <s v="76385001-76390001"/>
          <s v="76390001-76395001"/>
          <s v="76395001-76400001"/>
          <s v="76400001-76405001"/>
          <s v="76405001-76410001"/>
          <s v="76410001-76415001"/>
          <s v="76415001-76420001"/>
          <s v="76420001-76425001"/>
          <s v="76425001-76430001"/>
          <s v="76430001-76435001"/>
          <s v="76435001-76440001"/>
          <s v="76440001-76445001"/>
          <s v="76445001-76450001"/>
          <s v="76450001-76455001"/>
          <s v="76455001-76460001"/>
          <s v="76460001-76465001"/>
          <s v="76465001-76470001"/>
          <s v="76470001-76475001"/>
          <s v="76475001-76480001"/>
          <s v="76480001-76485001"/>
          <s v="76485001-76490001"/>
          <s v="76490001-76495001"/>
          <s v="76495001-76500001"/>
          <s v="76500001-76505001"/>
          <s v="76505001-76510001"/>
          <s v="76510001-76515001"/>
          <s v="76515001-76520001"/>
          <s v="76520001-76525001"/>
          <s v="76525001-76530001"/>
          <s v="76530001-76535001"/>
          <s v="76535001-76540001"/>
          <s v="76540001-76545001"/>
          <s v="76545001-76550001"/>
          <s v="76550001-76555001"/>
          <s v="76555001-76560001"/>
          <s v="76560001-76565001"/>
          <s v="76565001-76570001"/>
          <s v="76570001-76575001"/>
          <s v="76575001-76580001"/>
          <s v="76580001-76585001"/>
          <s v="76585001-76590001"/>
          <s v="76590001-76595001"/>
          <s v="76595001-76600001"/>
          <s v="76600001-76605001"/>
          <s v="76605001-76610001"/>
          <s v="76610001-76615001"/>
          <s v="76615001-76620001"/>
          <s v="76620001-76625001"/>
          <s v="76625001-76630001"/>
          <s v="76630001-76635001"/>
          <s v="76635001-76640001"/>
          <s v="76640001-76645001"/>
          <s v="76645001-76650001"/>
          <s v="76650001-76655001"/>
          <s v="76655001-76660001"/>
          <s v="76660001-76665001"/>
          <s v="76665001-76670001"/>
          <s v="76670001-76675001"/>
          <s v="76675001-76680001"/>
          <s v="76680001-76685001"/>
          <s v="76685001-76690001"/>
          <s v="76690001-76695001"/>
          <s v="76695001-76700001"/>
          <s v="76700001-76705001"/>
          <s v="76705001-76710001"/>
          <s v="76710001-76715001"/>
          <s v="76715001-76720001"/>
          <s v="76720001-76725001"/>
          <s v="76725001-76730001"/>
          <s v="76730001-76735001"/>
          <s v="76735001-76740001"/>
          <s v="76740001-76745001"/>
          <s v="76745001-76750001"/>
          <s v="76750001-76755001"/>
          <s v="76755001-76760001"/>
          <s v="76760001-76765001"/>
          <s v="76765001-76770001"/>
          <s v="76770001-76775001"/>
          <s v="76775001-76780001"/>
          <s v="76780001-76785001"/>
          <s v="76785001-76790001"/>
          <s v="76790001-76795001"/>
          <s v="76795001-76800001"/>
          <s v="76800001-76805001"/>
          <s v="76805001-76810001"/>
          <s v="76810001-76815001"/>
          <s v="76815001-76820001"/>
          <s v="76820001-76825001"/>
          <s v="76825001-76830001"/>
          <s v="76830001-76835001"/>
          <s v="76835001-76840001"/>
          <s v="76840001-76845001"/>
          <s v="76845001-76850001"/>
          <s v="76850001-76855001"/>
          <s v="76855001-76860001"/>
          <s v="76860001-76865001"/>
          <s v="76865001-76870001"/>
          <s v="76870001-76875001"/>
          <s v="76875001-76880001"/>
          <s v="76880001-76885001"/>
          <s v="76885001-76890001"/>
          <s v="76890001-76895001"/>
          <s v="76895001-76900001"/>
          <s v="76900001-76905001"/>
          <s v="76905001-76910001"/>
          <s v="76910001-76915001"/>
          <s v="76915001-76920001"/>
          <s v="76920001-76925001"/>
          <s v="76925001-76930001"/>
          <s v="76930001-76935001"/>
          <s v="76935001-76940001"/>
          <s v="76940001-76945001"/>
          <s v="76945001-76950001"/>
          <s v="76950001-76955001"/>
          <s v="76955001-76960001"/>
          <s v="76960001-76965001"/>
          <s v="76965001-76970001"/>
          <s v="76970001-76975001"/>
          <s v="76975001-76980001"/>
          <s v="76980001-76985001"/>
          <s v="76985001-76990001"/>
          <s v="76990001-76995001"/>
          <s v="76995001-77000001"/>
          <s v="77000001-77005001"/>
          <s v="77005001-77010001"/>
          <s v="77010001-77015001"/>
          <s v="77015001-77020001"/>
          <s v="77020001-77025001"/>
          <s v="77025001-77030001"/>
          <s v="77030001-77035001"/>
          <s v="77035001-77040001"/>
          <s v="77040001-77045001"/>
          <s v="77045001-77050001"/>
          <s v="77050001-77055001"/>
          <s v="77055001-77060001"/>
          <s v="77060001-77065001"/>
          <s v="77065001-77070001"/>
          <s v="77070001-77075001"/>
          <s v="77075001-77080001"/>
          <s v="77080001-77085001"/>
          <s v="77085001-77090001"/>
          <s v="77090001-77095001"/>
          <s v="77095001-77100001"/>
          <s v="77100001-77105001"/>
          <s v="77105001-77110001"/>
          <s v="77110001-77115001"/>
          <s v="77115001-77120001"/>
          <s v="77120001-77125001"/>
          <s v="77125001-77130001"/>
          <s v="77130001-77135001"/>
          <s v="77135001-77140001"/>
          <s v="77140001-77145001"/>
          <s v="77145001-77150001"/>
          <s v="77150001-77155001"/>
          <s v="77155001-77160001"/>
          <s v="77160001-77165001"/>
          <s v="77165001-77170001"/>
          <s v="77170001-77175001"/>
          <s v="77175001-77180001"/>
          <s v="77180001-77185001"/>
          <s v="77185001-77190001"/>
          <s v="77190001-77195001"/>
          <s v="77195001-77200001"/>
          <s v="77200001-77205001"/>
          <s v="77205001-77210001"/>
          <s v="77210001-77215001"/>
          <s v="77215001-77220001"/>
          <s v="77220001-77225001"/>
          <s v="77225001-77230001"/>
          <s v="77230001-77235001"/>
          <s v="77235001-77240001"/>
          <s v="77240001-77245001"/>
          <s v="77245001-77250001"/>
          <s v="77250001-77255001"/>
          <s v="77255001-77260001"/>
          <s v="77260001-77265001"/>
          <s v="77265001-77270001"/>
          <s v="77270001-77275001"/>
          <s v="77275001-77280001"/>
          <s v="77280001-77285001"/>
          <s v="77285001-77290001"/>
          <s v="77290001-77295001"/>
          <s v="77295001-77300001"/>
          <s v="77300001-77305001"/>
          <s v="77305001-77310001"/>
          <s v="77310001-77315001"/>
          <s v="77315001-77320001"/>
          <s v="77320001-77325001"/>
          <s v="77325001-77330001"/>
          <s v="77330001-77335001"/>
          <s v="77335001-77340001"/>
          <s v="77340001-77345001"/>
          <s v="77345001-77350001"/>
          <s v="77350001-77355001"/>
          <s v="77355001-77360001"/>
          <s v="77360001-77365001"/>
          <s v="77365001-77370001"/>
          <s v="77370001-77375001"/>
          <s v="77375001-77380001"/>
          <s v="77380001-77385001"/>
          <s v="77385001-77390001"/>
          <s v="77390001-77395001"/>
          <s v="77395001-77400001"/>
          <s v="77400001-77405001"/>
          <s v="77405001-77410001"/>
          <s v="77410001-77415001"/>
          <s v="77415001-77420001"/>
          <s v="77420001-77425001"/>
          <s v="77425001-77430001"/>
          <s v="77430001-77435001"/>
          <s v="77435001-77440001"/>
          <s v="77440001-77445001"/>
          <s v="77445001-77450001"/>
          <s v="77450001-77455001"/>
          <s v="77455001-77460001"/>
          <s v="77460001-77465001"/>
          <s v="77465001-77470001"/>
          <s v="77470001-77475001"/>
          <s v="77475001-77480001"/>
          <s v="77480001-77485001"/>
          <s v="77485001-77490001"/>
          <s v="77490001-77495001"/>
          <s v="77495001-77500001"/>
          <s v="77500001-77505001"/>
          <s v="77505001-77510001"/>
          <s v="77510001-77515001"/>
          <s v="77515001-77520001"/>
          <s v="77520001-77525001"/>
          <s v="77525001-77530001"/>
          <s v="77530001-77535001"/>
          <s v="77535001-77540001"/>
          <s v="77540001-77545001"/>
          <s v="77545001-77550001"/>
          <s v="77550001-77555001"/>
          <s v="77555001-77560001"/>
          <s v="77560001-77565001"/>
          <s v="77565001-77570001"/>
          <s v="77570001-77575001"/>
          <s v="77575001-77580001"/>
          <s v="77580001-77585001"/>
          <s v="77585001-77590001"/>
          <s v="77590001-77595001"/>
          <s v="77595001-77600001"/>
          <s v="77600001-77605001"/>
          <s v="77605001-77610001"/>
          <s v="77610001-77615001"/>
          <s v="77615001-77620001"/>
          <s v="77620001-77625001"/>
          <s v="77625001-77630001"/>
          <s v="77630001-77635001"/>
          <s v="77635001-77640001"/>
          <s v="77640001-77645001"/>
          <s v="77645001-77650001"/>
          <s v="77650001-77655001"/>
          <s v="77655001-77660001"/>
          <s v="77660001-77665001"/>
          <s v="77665001-77670001"/>
          <s v="77670001-77675001"/>
          <s v="77675001-77680001"/>
          <s v="77680001-77685001"/>
          <s v="77685001-77690001"/>
          <s v="77690001-77695001"/>
          <s v="77695001-77700001"/>
          <s v="77700001-77705001"/>
          <s v="77705001-77710001"/>
          <s v="77710001-77715001"/>
          <s v="77715001-77720001"/>
          <s v="77720001-77725001"/>
          <s v="77725001-77730001"/>
          <s v="77730001-77735001"/>
          <s v="77735001-77740001"/>
          <s v="77740001-77745001"/>
          <s v="77745001-77750001"/>
          <s v="77750001-77755001"/>
          <s v="77755001-77760001"/>
          <s v="77760001-77765001"/>
          <s v="77765001-77770001"/>
          <s v="77770001-77775001"/>
          <s v="77775001-77780001"/>
          <s v="77780001-77785001"/>
          <s v="77785001-77790001"/>
          <s v="77790001-77795001"/>
          <s v="77795001-77800001"/>
          <s v="77800001-77805001"/>
          <s v="77805001-77810001"/>
          <s v="77810001-77815001"/>
          <s v="77815001-77820001"/>
          <s v="77820001-77825001"/>
          <s v="77825001-77830001"/>
          <s v="77830001-77835001"/>
          <s v="77835001-77840001"/>
          <s v="77840001-77845001"/>
          <s v="77845001-77850001"/>
          <s v="77850001-77855001"/>
          <s v="77855001-77860001"/>
          <s v="77860001-77865001"/>
          <s v="77865001-77870001"/>
          <s v="77870001-77875001"/>
          <s v="77875001-77880001"/>
          <s v="77880001-77885001"/>
          <s v="77885001-77890001"/>
          <s v="77890001-77895001"/>
          <s v="77895001-77900001"/>
          <s v="77900001-77905001"/>
          <s v="77905001-77910001"/>
          <s v="77910001-77915001"/>
          <s v="77915001-77920001"/>
          <s v="77920001-77925001"/>
          <s v="77925001-77930001"/>
          <s v="77930001-77935001"/>
          <s v="77935001-77940001"/>
          <s v="77940001-77945001"/>
          <s v="77945001-77950001"/>
          <s v="77950001-77955001"/>
          <s v="77955001-77960001"/>
          <s v="77960001-77965001"/>
          <s v="77965001-77970001"/>
          <s v="77970001-77975001"/>
          <s v="77975001-77980001"/>
          <s v="77980001-77985001"/>
          <s v="77985001-77990001"/>
          <s v="77990001-77995001"/>
          <s v="77995001-78000001"/>
          <s v="78000001-78005001"/>
          <s v="78005001-78010001"/>
          <s v="78010001-78015001"/>
          <s v="78015001-78020001"/>
          <s v="78020001-78025001"/>
          <s v="78025001-78030001"/>
          <s v="78030001-78035001"/>
          <s v="78035001-78040001"/>
          <s v="78040001-78045001"/>
          <s v="78045001-78050001"/>
          <s v="78050001-78055001"/>
          <s v="78055001-78060001"/>
          <s v="78060001-78065001"/>
          <s v="78065001-78070001"/>
          <s v="78070001-78075001"/>
          <s v="78075001-78080001"/>
          <s v="78080001-78085001"/>
          <s v="78085001-78090001"/>
          <s v="78090001-78095001"/>
          <s v="78095001-78100001"/>
          <s v="78100001-78105001"/>
          <s v="78105001-78110001"/>
          <s v="78110001-78115001"/>
          <s v="78115001-78120001"/>
          <s v="78120001-78125001"/>
          <s v="78125001-78130001"/>
          <s v="78130001-78135001"/>
          <s v="78135001-78140001"/>
          <s v="78140001-78145001"/>
          <s v="78145001-78150001"/>
          <s v="78150001-78155001"/>
          <s v="78155001-78160001"/>
          <s v="78160001-78165001"/>
          <s v="78165001-78170001"/>
          <s v="78170001-78175001"/>
          <s v="78175001-78180001"/>
          <s v="78180001-78185001"/>
          <s v="78185001-78190001"/>
          <s v="78190001-78195001"/>
          <s v="78195001-78200001"/>
          <s v="78200001-78205001"/>
          <s v="78205001-78210001"/>
          <s v="78210001-78215001"/>
          <s v="78215001-78220001"/>
          <s v="78220001-78225001"/>
          <s v="78225001-78230001"/>
          <s v="78230001-78235001"/>
          <s v="78235001-78240001"/>
          <s v="78240001-78245001"/>
          <s v="78245001-78250001"/>
          <s v="78250001-78255001"/>
          <s v="78255001-78260001"/>
          <s v="78260001-78265001"/>
          <s v="78265001-78270001"/>
          <s v="78270001-78275001"/>
          <s v="78275001-78280001"/>
          <s v="78280001-78285001"/>
          <s v="78285001-78290001"/>
          <s v="78290001-78295001"/>
          <s v="78295001-78300001"/>
          <s v="78300001-78305001"/>
          <s v="78305001-78310001"/>
          <s v="78310001-78315001"/>
          <s v="78315001-78320001"/>
          <s v="78320001-78325001"/>
          <s v="78325001-78330001"/>
          <s v="78330001-78335001"/>
          <s v="78335001-78340001"/>
          <s v="78340001-78345001"/>
          <s v="78345001-78350001"/>
          <s v="78350001-78355001"/>
          <s v="78355001-78360001"/>
          <s v="78360001-78365001"/>
          <s v="78365001-78370001"/>
          <s v="78370001-78375001"/>
          <s v="78375001-78380001"/>
          <s v="78380001-78385001"/>
          <s v="78385001-78390001"/>
          <s v="78390001-78395001"/>
          <s v="78395001-78400001"/>
          <s v="78400001-78405001"/>
          <s v="78405001-78410001"/>
          <s v="78410001-78415001"/>
          <s v="78415001-78420001"/>
          <s v="78420001-78425001"/>
          <s v="78425001-78430001"/>
          <s v="78430001-78435001"/>
          <s v="78435001-78440001"/>
          <s v="78440001-78445001"/>
          <s v="78445001-78450001"/>
          <s v="78450001-78455001"/>
          <s v="78455001-78460001"/>
          <s v="78460001-78465001"/>
          <s v="78465001-78470001"/>
          <s v="78470001-78475001"/>
          <s v="78475001-78480001"/>
          <s v="78480001-78485001"/>
          <s v="78485001-78490001"/>
          <s v="78490001-78495001"/>
          <s v="78495001-78500001"/>
          <s v="78500001-78505001"/>
          <s v="78505001-78510001"/>
          <s v="78510001-78515001"/>
          <s v="78515001-78520001"/>
          <s v="78520001-78525001"/>
          <s v="78525001-78530001"/>
          <s v="78530001-78535001"/>
          <s v="78535001-78540001"/>
          <s v="78540001-78545001"/>
          <s v="78545001-78550001"/>
          <s v="78550001-78555001"/>
          <s v="78555001-78560001"/>
          <s v="78560001-78565001"/>
          <s v="78565001-78570001"/>
          <s v="78570001-78575001"/>
          <s v="78575001-78580001"/>
          <s v="78580001-78585001"/>
          <s v="78585001-78590001"/>
          <s v="78590001-78595001"/>
          <s v="78595001-78600001"/>
          <s v="78600001-78605001"/>
          <s v="78605001-78610001"/>
          <s v="78610001-78615001"/>
          <s v="78615001-78620001"/>
          <s v="78620001-78625001"/>
          <s v="78625001-78630001"/>
          <s v="78630001-78635001"/>
          <s v="78635001-78640001"/>
          <s v="78640001-78645001"/>
          <s v="78645001-78650001"/>
          <s v="78650001-78655001"/>
          <s v="78655001-78660001"/>
          <s v="78660001-78665001"/>
          <s v="78665001-78670001"/>
          <s v="78670001-78675001"/>
          <s v="78675001-78680001"/>
          <s v="78680001-78685001"/>
          <s v="78685001-78690001"/>
          <s v="78690001-78695001"/>
          <s v="78695001-78700001"/>
          <s v="78700001-78705001"/>
          <s v="78705001-78710001"/>
          <s v="78710001-78715001"/>
          <s v="78715001-78720001"/>
          <s v="78720001-78725001"/>
          <s v="78725001-78730001"/>
          <s v="78730001-78735001"/>
          <s v="78735001-78740001"/>
          <s v="78740001-78745001"/>
          <s v="78745001-78750001"/>
          <s v="78750001-78755001"/>
          <s v="78755001-78760001"/>
          <s v="78760001-78765001"/>
          <s v="78765001-78770001"/>
          <s v="78770001-78775001"/>
          <s v="78775001-78780001"/>
          <s v="78780001-78785001"/>
          <s v="78785001-78790001"/>
          <s v="78790001-78795001"/>
          <s v="78795001-78800001"/>
          <s v="78800001-78805001"/>
          <s v="78805001-78810001"/>
          <s v="78810001-78815001"/>
          <s v="78815001-78820001"/>
          <s v="78820001-78825001"/>
          <s v="78825001-78830001"/>
          <s v="78830001-78835001"/>
          <s v="78835001-78840001"/>
          <s v="78840001-78845001"/>
          <s v="78845001-78850001"/>
          <s v="78850001-78855001"/>
          <s v="78855001-78860001"/>
          <s v="78860001-78865001"/>
          <s v="78865001-78870001"/>
          <s v="78870001-78875001"/>
          <s v="78875001-78880001"/>
          <s v="78880001-78885001"/>
          <s v="78885001-78890001"/>
          <s v="78890001-78895001"/>
          <s v="78895001-78900001"/>
          <s v="78900001-78905001"/>
          <s v="78905001-78910001"/>
          <s v="78910001-78915001"/>
          <s v="78915001-78920001"/>
          <s v="78920001-78925001"/>
          <s v="78925001-78930001"/>
          <s v="78930001-78935001"/>
          <s v="78935001-78940001"/>
          <s v="78940001-78945001"/>
          <s v="78945001-78950001"/>
          <s v="78950001-78955001"/>
          <s v="78955001-78960001"/>
          <s v="78960001-78965001"/>
          <s v="78965001-78970001"/>
          <s v="78970001-78975001"/>
          <s v="78975001-78980001"/>
          <s v="78980001-78985001"/>
          <s v="78985001-78990001"/>
          <s v="78990001-78995001"/>
          <s v="78995001-79000001"/>
          <s v="79000001-79005001"/>
          <s v="79005001-79010001"/>
          <s v="79010001-79015001"/>
          <s v="79015001-79020001"/>
          <s v="79020001-79025001"/>
          <s v="79025001-79030001"/>
          <s v="79030001-79035001"/>
          <s v="79035001-79040001"/>
          <s v="79040001-79045001"/>
          <s v="79045001-79050001"/>
          <s v="79050001-79055001"/>
          <s v="79055001-79060001"/>
          <s v="79060001-79065001"/>
          <s v="79065001-79070001"/>
          <s v="79070001-79075001"/>
          <s v="79075001-79080001"/>
          <s v="79080001-79085001"/>
          <s v="79085001-79090001"/>
          <s v="79090001-79095001"/>
          <s v="79095001-79100001"/>
          <s v="79100001-79105001"/>
          <s v="79105001-79110001"/>
          <s v="79110001-79115001"/>
          <s v="79115001-79120001"/>
          <s v="79120001-79125001"/>
          <s v="79125001-79130001"/>
          <s v="79130001-79135001"/>
          <s v="79135001-79140001"/>
          <s v="79140001-79145001"/>
          <s v="79145001-79150001"/>
          <s v="79150001-79155001"/>
          <s v="79155001-79160001"/>
          <s v="79160001-79165001"/>
          <s v="79165001-79170001"/>
          <s v="79170001-79175001"/>
          <s v="79175001-79180001"/>
          <s v="79180001-79185001"/>
          <s v="79185001-79190001"/>
          <s v="79190001-79195001"/>
          <s v="79195001-79200001"/>
          <s v="79200001-79205001"/>
          <s v="79205001-79210001"/>
          <s v="79210001-79215001"/>
          <s v="79215001-79220001"/>
          <s v="79220001-79225001"/>
          <s v="79225001-79230001"/>
          <s v="79230001-79235001"/>
          <s v="79235001-79240001"/>
          <s v="79240001-79245001"/>
          <s v="79245001-79250001"/>
          <s v="79250001-79255001"/>
          <s v="79255001-79260001"/>
          <s v="79260001-79265001"/>
          <s v="79265001-79270001"/>
          <s v="79270001-79275001"/>
          <s v="79275001-79280001"/>
          <s v="79280001-79285001"/>
          <s v="79285001-79290001"/>
          <s v="79290001-79295001"/>
          <s v="79295001-79300001"/>
          <s v="79300001-79305001"/>
          <s v="79305001-79310001"/>
          <s v="79310001-79315001"/>
          <s v="79315001-79320001"/>
          <s v="79320001-79325001"/>
          <s v="79325001-79330001"/>
          <s v="79330001-79335001"/>
          <s v="79335001-79340001"/>
          <s v="79340001-79345001"/>
          <s v="79345001-79350001"/>
          <s v="79350001-79355001"/>
          <s v="79355001-79360001"/>
          <s v="79360001-79365001"/>
          <s v="79365001-79370001"/>
          <s v="79370001-79375001"/>
          <s v="79375001-79380001"/>
          <s v="79380001-79385001"/>
          <s v="79385001-79390001"/>
          <s v="79390001-79395001"/>
          <s v="79395001-79400001"/>
          <s v="79400001-79405001"/>
          <s v="79405001-79410001"/>
          <s v="79410001-79415001"/>
          <s v="79415001-79420001"/>
          <s v="79420001-79425001"/>
          <s v="79425001-79430001"/>
          <s v="79430001-79435001"/>
          <s v="79435001-79440001"/>
          <s v="79440001-79445001"/>
          <s v="79445001-79450001"/>
          <s v="79450001-79455001"/>
          <s v="79455001-79460001"/>
          <s v="79460001-79465001"/>
          <s v="79465001-79470001"/>
          <s v="79470001-79475001"/>
          <s v="79475001-79480001"/>
          <s v="79480001-79485001"/>
          <s v="79485001-79490001"/>
          <s v="79490001-79495001"/>
          <s v="79495001-79500001"/>
          <s v="79500001-79505001"/>
          <s v="79505001-79510001"/>
          <s v="79510001-79515001"/>
          <s v="79515001-79520001"/>
          <s v="79520001-79525001"/>
          <s v="79525001-79530001"/>
          <s v="79530001-79535001"/>
          <s v="79535001-79540001"/>
          <s v="79540001-79545001"/>
          <s v="79545001-79550001"/>
          <s v="79550001-79555001"/>
          <s v="79555001-79560001"/>
          <s v="79560001-79565001"/>
          <s v="79565001-79570001"/>
          <s v="79570001-79575001"/>
          <s v="79575001-79580001"/>
          <s v="79580001-79585001"/>
          <s v="79585001-79590001"/>
          <s v="79590001-79595001"/>
          <s v="79595001-79600001"/>
          <s v="79600001-79605001"/>
          <s v="79605001-79610001"/>
          <s v="79610001-79615001"/>
          <s v="79615001-79620001"/>
          <s v="79620001-79625001"/>
          <s v="79625001-79630001"/>
          <s v="79630001-79635001"/>
          <s v="79635001-79640001"/>
          <s v="79640001-79645001"/>
          <s v="79645001-79650001"/>
          <s v="79650001-79655001"/>
          <s v="79655001-79660001"/>
          <s v="79660001-79665001"/>
          <s v="79665001-79670001"/>
          <s v="79670001-79675001"/>
          <s v="79675001-79680001"/>
          <s v="79680001-79685001"/>
          <s v="79685001-79690001"/>
          <s v="79690001-79695001"/>
          <s v="79695001-79700001"/>
          <s v="79700001-79705001"/>
          <s v="79705001-79710001"/>
          <s v="79710001-79715001"/>
          <s v="79715001-79720001"/>
          <s v="79720001-79725001"/>
          <s v="79725001-79730001"/>
          <s v="79730001-79735001"/>
          <s v="79735001-79740001"/>
          <s v="79740001-79745001"/>
          <s v="79745001-79750001"/>
          <s v="79750001-79755001"/>
          <s v="79755001-79760001"/>
          <s v="79760001-79765001"/>
          <s v="79765001-79770001"/>
          <s v="79770001-79775001"/>
          <s v="79775001-79780001"/>
          <s v="79780001-79785001"/>
          <s v="79785001-79790001"/>
          <s v="79790001-79795001"/>
          <s v="79795001-79800001"/>
          <s v="79800001-79805001"/>
          <s v="79805001-79810001"/>
          <s v="79810001-79815001"/>
          <s v="79815001-79820001"/>
          <s v="79820001-79825001"/>
          <s v="79825001-79830001"/>
          <s v="79830001-79835001"/>
          <s v="79835001-79840001"/>
          <s v="79840001-79845001"/>
          <s v="79845001-79850001"/>
          <s v="79850001-79855001"/>
          <s v="79855001-79860001"/>
          <s v="79860001-79865001"/>
          <s v="79865001-79870001"/>
          <s v="79870001-79875001"/>
          <s v="79875001-79880001"/>
          <s v="79880001-79885001"/>
          <s v="79885001-79890001"/>
          <s v="79890001-79895001"/>
          <s v="79895001-79900001"/>
          <s v="79900001-79905001"/>
          <s v="79905001-79910001"/>
          <s v="79910001-79915001"/>
          <s v="79915001-79920001"/>
          <s v="79920001-79925001"/>
          <s v="79925001-79930001"/>
          <s v="79930001-79935001"/>
          <s v="79935001-79940001"/>
          <s v="79940001-79945001"/>
          <s v="79945001-79950001"/>
          <s v="79950001-79955001"/>
          <s v="79955001-79960001"/>
          <s v="79960001-79965001"/>
          <s v="79965001-79970001"/>
          <s v="79970001-79975001"/>
          <s v="79975001-79980001"/>
          <s v="79980001-79985001"/>
          <s v="79985001-79990001"/>
          <s v="79990001-79995001"/>
          <s v="79995001-80000001"/>
          <s v="80000001-80005001"/>
          <s v="80005001-80010001"/>
          <s v="80010001-80015001"/>
          <s v="80015001-80020001"/>
          <s v="80020001-80025001"/>
          <s v="80025001-80030001"/>
          <s v="80030001-80035001"/>
          <s v="80035001-80040001"/>
          <s v="80040001-80045001"/>
          <s v="80045001-80050001"/>
          <s v="80050001-80055001"/>
          <s v="80055001-80060001"/>
          <s v="80060001-80065001"/>
          <s v="80065001-80070001"/>
          <s v="80070001-80075001"/>
          <s v="80075001-80080001"/>
          <s v="80080001-80085001"/>
          <s v="80085001-80090001"/>
          <s v="80090001-80095001"/>
          <s v="80095001-80100001"/>
          <s v="80100001-80105001"/>
          <s v="80105001-80110001"/>
          <s v="80110001-80115001"/>
          <s v="80115001-80120001"/>
          <s v="80120001-80125001"/>
          <s v="80125001-80130001"/>
          <s v="80130001-80135001"/>
          <s v="80135001-80140001"/>
          <s v="80140001-80145001"/>
          <s v="80145001-80150001"/>
          <s v="80150001-80155001"/>
          <s v="80155001-80160001"/>
          <s v="80160001-80165001"/>
          <s v="80165001-80170001"/>
          <s v="80170001-80175001"/>
          <s v="80175001-80180001"/>
          <s v="80180001-80185001"/>
          <s v="80185001-80190001"/>
          <s v="80190001-80195001"/>
          <s v="80195001-80200001"/>
          <s v="80200001-80205001"/>
          <s v="80205001-80210001"/>
          <s v="80210001-80215001"/>
          <s v="80215001-80220001"/>
          <s v="80220001-80225001"/>
          <s v="80225001-80230001"/>
          <s v="80230001-80235001"/>
          <s v="80235001-80240001"/>
          <s v="80240001-80245001"/>
          <s v="80245001-80250001"/>
          <s v="80250001-80255001"/>
          <s v="80255001-80260001"/>
          <s v="80260001-80265001"/>
          <s v="80265001-80270001"/>
          <s v="80270001-80275001"/>
          <s v="80275001-80280001"/>
          <s v="80280001-80285001"/>
          <s v="80285001-80290001"/>
          <s v="80290001-80295001"/>
          <s v="80295001-80300001"/>
          <s v="80300001-80305001"/>
          <s v="80305001-80310001"/>
          <s v="80310001-80315001"/>
          <s v="80315001-80320001"/>
          <s v="80320001-80325001"/>
          <s v="80325001-80330001"/>
          <s v="80330001-80335001"/>
          <s v="80335001-80340001"/>
          <s v="80340001-80345001"/>
          <s v="80345001-80350001"/>
          <s v="80350001-80355001"/>
          <s v="80355001-80360001"/>
          <s v="80360001-80365001"/>
          <s v="80365001-80370001"/>
          <s v="80370001-80375001"/>
          <s v="80375001-80380001"/>
          <s v="80380001-80385001"/>
          <s v="80385001-80390001"/>
          <s v="80390001-80395001"/>
          <s v="80395001-80400001"/>
          <s v="80400001-80405001"/>
          <s v="80405001-80410001"/>
          <s v="80410001-80415001"/>
          <s v="80415001-80420001"/>
          <s v="80420001-80425001"/>
          <s v="80425001-80430001"/>
          <s v="80430001-80435001"/>
          <s v="80435001-80440001"/>
          <s v="80440001-80445001"/>
          <s v="80445001-80450001"/>
          <s v="80450001-80455001"/>
          <s v="80455001-80460001"/>
          <s v="80460001-80465001"/>
          <s v="80465001-80470001"/>
          <s v="80470001-80475001"/>
          <s v="80475001-80480001"/>
          <s v="80480001-80485001"/>
          <s v="80485001-80490001"/>
          <s v="80490001-80495001"/>
          <s v="80495001-80500001"/>
          <s v="80500001-80505001"/>
          <s v="80505001-80510001"/>
          <s v="80510001-80515001"/>
          <s v="80515001-80520001"/>
          <s v="80520001-80525001"/>
          <s v="80525001-80530001"/>
          <s v="80530001-80535001"/>
          <s v="80535001-80540001"/>
          <s v="80540001-80545001"/>
          <s v="80545001-80550001"/>
          <s v="80550001-80555001"/>
          <s v="80555001-80560001"/>
          <s v="80560001-80565001"/>
          <s v="80565001-80570001"/>
          <s v="80570001-80575001"/>
          <s v="80575001-80580001"/>
          <s v="80580001-80585001"/>
          <s v="80585001-80590001"/>
          <s v="80590001-80595001"/>
          <s v="80595001-80600001"/>
          <s v="80600001-80605001"/>
          <s v="80605001-80610001"/>
          <s v="80610001-80615001"/>
          <s v="80615001-80620001"/>
          <s v="80620001-80625001"/>
          <s v="80625001-80630001"/>
          <s v="80630001-80635001"/>
          <s v="80635001-80640001"/>
          <s v="80640001-80645001"/>
          <s v="80645001-80650001"/>
          <s v="80650001-80655001"/>
          <s v="80655001-80660001"/>
          <s v="80660001-80665001"/>
          <s v="80665001-80670001"/>
          <s v="80670001-80675001"/>
          <s v="80675001-80680001"/>
          <s v="80680001-80685001"/>
          <s v="80685001-80690001"/>
          <s v="80690001-80695001"/>
          <s v="80695001-80700001"/>
          <s v="80700001-80705001"/>
          <s v="80705001-80710001"/>
          <s v="80710001-80715001"/>
          <s v="80715001-80720001"/>
          <s v="80720001-80725001"/>
          <s v="80725001-80730001"/>
          <s v="80730001-80735001"/>
          <s v="80735001-80740001"/>
          <s v="80740001-80745001"/>
          <s v="80745001-80750001"/>
          <s v="80750001-80755001"/>
          <s v="80755001-80760001"/>
          <s v="80760001-80765001"/>
          <s v="80765001-80770001"/>
          <s v="80770001-80775001"/>
          <s v="80775001-80780001"/>
          <s v="80780001-80785001"/>
          <s v="80785001-80790001"/>
          <s v="80790001-80795001"/>
          <s v="80795001-80800001"/>
          <s v="80800001-80805001"/>
          <s v="80805001-80810001"/>
          <s v="80810001-80815001"/>
          <s v="80815001-80820001"/>
          <s v="80820001-80825001"/>
          <s v="80825001-80830001"/>
          <s v="80830001-80835001"/>
          <s v="80835001-80840001"/>
          <s v="80840001-80845001"/>
          <s v="80845001-80850001"/>
          <s v="80850001-80855001"/>
          <s v="80855001-80860001"/>
          <s v="80860001-80865001"/>
          <s v="80865001-80870001"/>
          <s v="80870001-80875001"/>
          <s v="80875001-80880001"/>
          <s v="80880001-80885001"/>
          <s v="80885001-80890001"/>
          <s v="80890001-80895001"/>
          <s v="80895001-80900001"/>
          <s v="80900001-80905001"/>
          <s v="80905001-80910001"/>
          <s v="80910001-80915001"/>
          <s v="80915001-80920001"/>
          <s v="80920001-80925001"/>
          <s v="80925001-80930001"/>
          <s v="80930001-80935001"/>
          <s v="80935001-80940001"/>
          <s v="80940001-80945001"/>
          <s v="80945001-80950001"/>
          <s v="80950001-80955001"/>
          <s v="80955001-80960001"/>
          <s v="80960001-80965001"/>
          <s v="80965001-80970001"/>
          <s v="80970001-80975001"/>
          <s v="80975001-80980001"/>
          <s v="80980001-80985001"/>
          <s v="80985001-80990001"/>
          <s v="80990001-80995001"/>
          <s v="80995001-81000001"/>
          <s v="81000001-81005001"/>
          <s v="81005001-81010001"/>
          <s v="81010001-81015001"/>
          <s v="81015001-81020001"/>
          <s v="81020001-81025001"/>
          <s v="81025001-81030001"/>
          <s v="81030001-81035001"/>
          <s v="81035001-81040001"/>
          <s v="81040001-81045001"/>
          <s v="81045001-81050001"/>
          <s v="81050001-81055001"/>
          <s v="81055001-81060001"/>
          <s v="81060001-81065001"/>
          <s v="81065001-81070001"/>
          <s v="81070001-81075001"/>
          <s v="81075001-81080001"/>
          <s v="81080001-81085001"/>
          <s v="81085001-81090001"/>
          <s v="81090001-81095001"/>
          <s v="81095001-81100001"/>
          <s v="81100001-81105001"/>
          <s v="81105001-81110001"/>
          <s v="81110001-81115001"/>
          <s v="81115001-81120001"/>
          <s v="81120001-81125001"/>
          <s v="81125001-81130001"/>
          <s v="81130001-81135001"/>
          <s v="81135001-81140001"/>
          <s v="81140001-81145001"/>
          <s v="81145001-81150001"/>
          <s v="81150001-81155001"/>
          <s v="81155001-81160001"/>
          <s v="81160001-81165001"/>
          <s v="81165001-81170001"/>
          <s v="81170001-81175001"/>
          <s v="81175001-81180001"/>
          <s v="81180001-81185001"/>
          <s v="81185001-81190001"/>
          <s v="81190001-81195001"/>
          <s v="81195001-81200001"/>
          <s v="81200001-81205001"/>
          <s v="81205001-81210001"/>
          <s v="81210001-81215001"/>
          <s v="81215001-81220001"/>
          <s v="81220001-81225001"/>
          <s v="81225001-81230001"/>
          <s v="81230001-81235001"/>
          <s v="81235001-81240001"/>
          <s v="81240001-81245001"/>
          <s v="81245001-81250001"/>
          <s v="81250001-81255001"/>
          <s v="81255001-81260001"/>
          <s v="81260001-81265001"/>
          <s v="81265001-81270001"/>
          <s v="81270001-81275001"/>
          <s v="81275001-81280001"/>
          <s v="81280001-81285001"/>
          <s v="81285001-81290001"/>
          <s v="81290001-81295001"/>
          <s v="81295001-81300001"/>
          <s v="81300001-81305001"/>
          <s v="81305001-81310001"/>
          <s v="81310001-81315001"/>
          <s v="81315001-81320001"/>
          <s v="81320001-81325001"/>
          <s v="81325001-81330001"/>
          <s v="81330001-81335001"/>
          <s v="81335001-81340001"/>
          <s v="81340001-81345001"/>
          <s v="81345001-81350001"/>
          <s v="81350001-81355001"/>
          <s v="81355001-81360001"/>
          <s v="81360001-81365001"/>
          <s v="81365001-81370001"/>
          <s v="81370001-81375001"/>
          <s v="81375001-81380001"/>
          <s v="81380001-81385001"/>
          <s v="81385001-81390001"/>
          <s v="81390001-81395001"/>
          <s v="81395001-81400001"/>
          <s v="81400001-81405001"/>
          <s v="81405001-81410001"/>
          <s v="81410001-81415001"/>
          <s v="81415001-81420001"/>
          <s v="81420001-81425001"/>
          <s v="81425001-81430001"/>
          <s v="81430001-81435001"/>
          <s v="81435001-81440001"/>
          <s v="81440001-81445001"/>
          <s v="81445001-81450001"/>
          <s v="81450001-81455001"/>
          <s v="81455001-81460001"/>
          <s v="81460001-81465001"/>
          <s v="81465001-81470001"/>
          <s v="81470001-81475001"/>
          <s v="81475001-81480001"/>
          <s v="81480001-81485001"/>
          <s v="81485001-81490001"/>
          <s v="81490001-81495001"/>
          <s v="81495001-81500001"/>
          <s v="81500001-81505001"/>
          <s v="81505001-81510001"/>
          <s v="81510001-81515001"/>
          <s v="81515001-81520001"/>
          <s v="81520001-81525001"/>
          <s v="81525001-81530001"/>
          <s v="81530001-81535001"/>
          <s v="81535001-81540001"/>
          <s v="81540001-81545001"/>
          <s v="81545001-81550001"/>
          <s v="81550001-81555001"/>
          <s v="81555001-81560001"/>
          <s v="81560001-81565001"/>
          <s v="81565001-81570001"/>
          <s v="81570001-81575001"/>
          <s v="81575001-81580001"/>
          <s v="81580001-81585001"/>
          <s v="81585001-81590001"/>
          <s v="81590001-81595001"/>
          <s v="81595001-81600001"/>
          <s v="81600001-81605001"/>
          <s v="81605001-81610001"/>
          <s v="81610001-81615001"/>
          <s v="81615001-81620001"/>
          <s v="81620001-81625001"/>
          <s v="81625001-81630001"/>
          <s v="81630001-81635001"/>
          <s v="81635001-81640001"/>
          <s v="81640001-81645001"/>
          <s v="81645001-81650001"/>
          <s v="81650001-81655001"/>
          <s v="81655001-81660001"/>
          <s v="81660001-81665001"/>
          <s v="81665001-81670001"/>
          <s v="81670001-81675001"/>
          <s v="81675001-81680001"/>
          <s v="81680001-81685001"/>
          <s v="81685001-81690001"/>
          <s v="81690001-81695001"/>
          <s v="81695001-81700001"/>
          <s v="81700001-81705001"/>
          <s v="81705001-81710001"/>
          <s v="81710001-81715001"/>
          <s v="81715001-81720001"/>
          <s v="81720001-81725001"/>
          <s v="81725001-81730001"/>
          <s v="81730001-81735001"/>
          <s v="81735001-81740001"/>
          <s v="81740001-81745001"/>
          <s v="81745001-81750001"/>
          <s v="81750001-81755001"/>
          <s v="81755001-81760001"/>
          <s v="81760001-81765001"/>
          <s v="81765001-81770001"/>
          <s v="81770001-81775001"/>
          <s v="81775001-81780001"/>
          <s v="81780001-81785001"/>
          <s v="81785001-81790001"/>
          <s v="81790001-81795001"/>
          <s v="81795001-81800001"/>
          <s v="81800001-81805001"/>
          <s v="81805001-81810001"/>
          <s v="81810001-81815001"/>
          <s v="81815001-81820001"/>
          <s v="81820001-81825001"/>
          <s v="81825001-81830001"/>
          <s v="81830001-81835001"/>
          <s v="81835001-81840001"/>
          <s v="81840001-81845001"/>
          <s v="81845001-81850001"/>
          <s v="81850001-81855001"/>
          <s v="81855001-81860001"/>
          <s v="81860001-81865001"/>
          <s v="81865001-81870001"/>
          <s v="81870001-81875001"/>
          <s v="81875001-81880001"/>
          <s v="81880001-81885001"/>
          <s v="81885001-81890001"/>
          <s v="81890001-81895001"/>
          <s v="81895001-81900001"/>
          <s v="81900001-81905001"/>
          <s v="81905001-81910001"/>
          <s v="81910001-81915001"/>
          <s v="81915001-81920001"/>
          <s v="81920001-81925001"/>
          <s v="81925001-81930001"/>
          <s v="81930001-81935001"/>
          <s v="81935001-81940001"/>
          <s v="81940001-81945001"/>
          <s v="81945001-81950001"/>
          <s v="81950001-81955001"/>
          <s v="81955001-81960001"/>
          <s v="81960001-81965001"/>
          <s v="81965001-81970001"/>
          <s v="81970001-81975001"/>
          <s v="81975001-81980001"/>
          <s v="81980001-81985001"/>
          <s v="81985001-81990001"/>
          <s v="81990001-81995001"/>
          <s v="81995001-82000001"/>
          <s v="82000001-82005001"/>
          <s v="82005001-82010001"/>
          <s v="82010001-82015001"/>
          <s v="82015001-82020001"/>
          <s v="82020001-82025001"/>
          <s v="82025001-82030001"/>
          <s v="82030001-82035001"/>
          <s v="82035001-82040001"/>
          <s v="82040001-82045001"/>
          <s v="82045001-82050001"/>
          <s v="82050001-82055001"/>
          <s v="82055001-82060001"/>
          <s v="82060001-82065001"/>
          <s v="82065001-82070001"/>
          <s v="82070001-82075001"/>
          <s v="82075001-82080001"/>
          <s v="82080001-82085001"/>
          <s v="82085001-82090001"/>
          <s v="82090001-82095001"/>
          <s v="82095001-82100001"/>
          <s v="82100001-82105001"/>
          <s v="82105001-82110001"/>
          <s v="82110001-82115001"/>
          <s v="82115001-82120001"/>
          <s v="82120001-82125001"/>
          <s v="82125001-82130001"/>
          <s v="82130001-82135001"/>
          <s v="82135001-82140001"/>
          <s v="82140001-82145001"/>
          <s v="82145001-82150001"/>
          <s v="82150001-82155001"/>
          <s v="82155001-82160001"/>
          <s v="82160001-82165001"/>
          <s v="82165001-82170001"/>
          <s v="82170001-82175001"/>
          <s v="82175001-82180001"/>
          <s v="82180001-82185001"/>
          <s v="82185001-82190001"/>
          <s v="82190001-82195001"/>
          <s v="82195001-82200001"/>
          <s v="82200001-82205001"/>
          <s v="82205001-82210001"/>
          <s v="82210001-82215001"/>
          <s v="82215001-82220001"/>
          <s v="82220001-82225001"/>
          <s v="82225001-82230001"/>
          <s v="82230001-82235001"/>
          <s v="82235001-82240001"/>
          <s v="82240001-82245001"/>
          <s v="82245001-82250001"/>
          <s v="82250001-82255001"/>
          <s v="82255001-82260001"/>
          <s v="82260001-82265001"/>
          <s v="82265001-82270001"/>
          <s v="82270001-82275001"/>
          <s v="82275001-82280001"/>
          <s v="82280001-82285001"/>
          <s v="82285001-82290001"/>
          <s v="82290001-82295001"/>
          <s v="82295001-82300001"/>
          <s v="82300001-82305001"/>
          <s v="82305001-82310001"/>
          <s v="82310001-82315001"/>
          <s v="82315001-82320001"/>
          <s v="82320001-82325001"/>
          <s v="82325001-82330001"/>
          <s v="82330001-82335001"/>
          <s v="82335001-82340001"/>
          <s v="82340001-82345001"/>
          <s v="82345001-82350001"/>
          <s v="82350001-82355001"/>
          <s v="82355001-82360001"/>
          <s v="82360001-82365001"/>
          <s v="82365001-82370001"/>
          <s v="82370001-82375001"/>
          <s v="82375001-82380001"/>
          <s v="82380001-82385001"/>
          <s v="82385001-82390001"/>
          <s v="82390001-82395001"/>
          <s v="82395001-82400001"/>
          <s v="82400001-82405001"/>
          <s v="82405001-82410001"/>
          <s v="82410001-82415001"/>
          <s v="82415001-82420001"/>
          <s v="82420001-82425001"/>
          <s v="82425001-82430001"/>
          <s v="82430001-82435001"/>
          <s v="82435001-82440001"/>
          <s v="82440001-82445001"/>
          <s v="82445001-82450001"/>
          <s v="82450001-82455001"/>
          <s v="82455001-82460001"/>
          <s v="82460001-82465001"/>
          <s v="82465001-82470001"/>
          <s v="82470001-82475001"/>
          <s v="82475001-82480001"/>
          <s v="82480001-82485001"/>
          <s v="82485001-82490001"/>
          <s v="82490001-82495001"/>
          <s v="82495001-82500001"/>
          <s v="82500001-82505001"/>
          <s v="82505001-82510001"/>
          <s v="82510001-82515001"/>
          <s v="82515001-82520001"/>
          <s v="82520001-82525001"/>
          <s v="82525001-82530001"/>
          <s v="82530001-82535001"/>
          <s v="82535001-82540001"/>
          <s v="82540001-82545001"/>
          <s v="82545001-82550001"/>
          <s v="82550001-82555001"/>
          <s v="82555001-82560001"/>
          <s v="82560001-82565001"/>
          <s v="82565001-82570001"/>
          <s v="82570001-82575001"/>
          <s v="82575001-82580001"/>
          <s v="82580001-82585001"/>
          <s v="82585001-82590001"/>
          <s v="82590001-82595001"/>
          <s v="82595001-82600001"/>
          <s v="82600001-82605001"/>
          <s v="82605001-82610001"/>
          <s v="82610001-82615001"/>
          <s v="82615001-82620001"/>
          <s v="82620001-82625001"/>
          <s v="82625001-82630001"/>
          <s v="82630001-82635001"/>
          <s v="82635001-82640001"/>
          <s v="82640001-82645001"/>
          <s v="82645001-82650001"/>
          <s v="82650001-82655001"/>
          <s v="82655001-82660001"/>
          <s v="82660001-82665001"/>
          <s v="82665001-82670001"/>
          <s v="82670001-82675001"/>
          <s v="82675001-82680001"/>
          <s v="82680001-82685001"/>
          <s v="82685001-82690001"/>
          <s v="82690001-82695001"/>
          <s v="82695001-82700001"/>
          <s v="82700001-82705001"/>
          <s v="82705001-82710001"/>
          <s v="82710001-82715001"/>
          <s v="82715001-82720001"/>
          <s v="82720001-82725001"/>
          <s v="82725001-82730001"/>
          <s v="82730001-82735001"/>
          <s v="82735001-82740001"/>
          <s v="82740001-82745001"/>
          <s v="82745001-82750001"/>
          <s v="82750001-82755001"/>
          <s v="82755001-82760001"/>
          <s v="82760001-82765001"/>
          <s v="82765001-82770001"/>
          <s v="82770001-82775001"/>
          <s v="82775001-82780001"/>
          <s v="82780001-82785001"/>
          <s v="82785001-82790001"/>
          <s v="82790001-82795001"/>
          <s v="82795001-82800001"/>
          <s v="82800001-82805001"/>
          <s v="82805001-82810001"/>
          <s v="82810001-82815001"/>
          <s v="82815001-82820001"/>
          <s v="82820001-82825001"/>
          <s v="82825001-82830001"/>
          <s v="82830001-82835001"/>
          <s v="82835001-82840001"/>
          <s v="82840001-82845001"/>
          <s v="82845001-82850001"/>
          <s v="82850001-82855001"/>
          <s v="82855001-82860001"/>
          <s v="82860001-82865001"/>
          <s v="82865001-82870001"/>
          <s v="82870001-82875001"/>
          <s v="82875001-82880001"/>
          <s v="82880001-82885001"/>
          <s v="82885001-82890001"/>
          <s v="82890001-82895001"/>
          <s v="82895001-82900001"/>
          <s v="82900001-82905001"/>
          <s v="82905001-82910001"/>
          <s v="82910001-82915001"/>
          <s v="82915001-82920001"/>
          <s v="82920001-82925001"/>
          <s v="82925001-82930001"/>
          <s v="82930001-82935001"/>
          <s v="82935001-82940001"/>
          <s v="82940001-82945001"/>
          <s v="82945001-82950001"/>
          <s v="82950001-82955001"/>
          <s v="82955001-82960001"/>
          <s v="82960001-82965001"/>
          <s v="82965001-82970001"/>
          <s v="82970001-82975001"/>
          <s v="82975001-82980001"/>
          <s v="82980001-82985001"/>
          <s v="82985001-82990001"/>
          <s v="82990001-82995001"/>
          <s v="82995001-83000001"/>
          <s v="83000001-83005001"/>
          <s v="83005001-83010001"/>
          <s v="83010001-83015001"/>
          <s v="83015001-83020001"/>
          <s v="83020001-83025001"/>
          <s v="83025001-83030001"/>
          <s v="83030001-83035001"/>
          <s v="83035001-83040001"/>
          <s v="83040001-83045001"/>
          <s v="83045001-83050001"/>
          <s v="83050001-83055001"/>
          <s v="83055001-83060001"/>
          <s v="83060001-83065001"/>
          <s v="83065001-83070001"/>
          <s v="83070001-83075001"/>
          <s v="83075001-83080001"/>
          <s v="83080001-83085001"/>
          <s v="83085001-83090001"/>
          <s v="83090001-83095001"/>
          <s v="83095001-83100001"/>
          <s v="83100001-83105001"/>
          <s v="83105001-83110001"/>
          <s v="83110001-83115001"/>
          <s v="83115001-83120001"/>
          <s v="83120001-83125001"/>
          <s v="83125001-83130001"/>
          <s v="83130001-83135001"/>
          <s v="83135001-83140001"/>
          <s v="83140001-83145001"/>
          <s v="83145001-83150001"/>
          <s v="83150001-83155001"/>
          <s v="83155001-83160001"/>
          <s v="83160001-83165001"/>
          <s v="83165001-83170001"/>
          <s v="83170001-83175001"/>
          <s v="83175001-83180001"/>
          <s v="83180001-83185001"/>
          <s v="83185001-83190001"/>
          <s v="83190001-83195001"/>
          <s v="83195001-83200001"/>
          <s v="83200001-83205001"/>
          <s v="83205001-83210001"/>
          <s v="83210001-83215001"/>
          <s v="83215001-83220001"/>
          <s v="83220001-83225001"/>
          <s v="83225001-83230001"/>
          <s v="83230001-83235001"/>
          <s v="83235001-83240001"/>
          <s v="83240001-83245001"/>
          <s v="83245001-83250001"/>
          <s v="83250001-83255001"/>
          <s v="83255001-83260001"/>
          <s v="83260001-83265001"/>
          <s v="83265001-83270001"/>
          <s v="83270001-83275001"/>
          <s v="83275001-83280001"/>
          <s v="83280001-83285001"/>
          <s v="83285001-83290001"/>
          <s v="83290001-83295001"/>
          <s v="83295001-83300001"/>
          <s v="83300001-83305001"/>
          <s v="83305001-83310001"/>
          <s v="83310001-83315001"/>
          <s v="83315001-83320001"/>
          <s v="83320001-83325001"/>
          <s v="83325001-83330001"/>
          <s v="83330001-83335001"/>
          <s v="83335001-83340001"/>
          <s v="83340001-83345001"/>
          <s v="83345001-83350001"/>
          <s v="83350001-83355001"/>
          <s v="83355001-83360001"/>
          <s v="83360001-83365001"/>
          <s v="83365001-83370001"/>
          <s v="83370001-83375001"/>
          <s v="83375001-83380001"/>
          <s v="83380001-83385001"/>
          <s v="83385001-83390001"/>
          <s v="83390001-83395001"/>
          <s v="83395001-83400001"/>
          <s v="83400001-83405001"/>
          <s v="83405001-83410001"/>
          <s v="83410001-83415001"/>
          <s v="83415001-83420001"/>
          <s v="83420001-83425001"/>
          <s v="83425001-83430001"/>
          <s v="83430001-83435001"/>
          <s v="83435001-83440001"/>
          <s v="83440001-83445001"/>
          <s v="83445001-83450001"/>
          <s v="83450001-83455001"/>
          <s v="83455001-83460001"/>
          <s v="83460001-83465001"/>
          <s v="83465001-83470001"/>
          <s v="83470001-83475001"/>
          <s v="83475001-83480001"/>
          <s v="83480001-83485001"/>
          <s v="83485001-83490001"/>
          <s v="83490001-83495001"/>
          <s v="83495001-83500001"/>
          <s v="83500001-83505001"/>
          <s v="83505001-83510001"/>
          <s v="83510001-83515001"/>
          <s v="83515001-83520001"/>
          <s v="83520001-83525001"/>
          <s v="83525001-83530001"/>
          <s v="83530001-83535001"/>
          <s v="83535001-83540001"/>
          <s v="83540001-83545001"/>
          <s v="83545001-83550001"/>
          <s v="83550001-83555001"/>
          <s v="83555001-83560001"/>
          <s v="83560001-83565001"/>
          <s v="83565001-83570001"/>
          <s v="83570001-83575001"/>
          <s v="83575001-83580001"/>
          <s v="83580001-83585001"/>
          <s v="83585001-83590001"/>
          <s v="83590001-83595001"/>
          <s v="83595001-83600001"/>
          <s v="83600001-83605001"/>
          <s v="83605001-83610001"/>
          <s v="83610001-83615001"/>
          <s v="83615001-83620001"/>
          <s v="83620001-83625001"/>
          <s v="83625001-83630001"/>
          <s v="83630001-83635001"/>
          <s v="83635001-83640001"/>
          <s v="83640001-83645001"/>
          <s v="83645001-83650001"/>
          <s v="83650001-83655001"/>
          <s v="83655001-83660001"/>
          <s v="83660001-83665001"/>
          <s v="83665001-83670001"/>
          <s v="83670001-83675001"/>
          <s v="83675001-83680001"/>
          <s v="83680001-83685001"/>
          <s v="83685001-83690001"/>
          <s v="83690001-83695001"/>
          <s v="83695001-83700001"/>
          <s v="83700001-83705001"/>
          <s v="83705001-83710001"/>
          <s v="83710001-83715001"/>
          <s v="83715001-83720001"/>
          <s v="83720001-83725001"/>
          <s v="83725001-83730001"/>
          <s v="83730001-83735001"/>
          <s v="83735001-83740001"/>
          <s v="83740001-83745001"/>
          <s v="83745001-83750001"/>
          <s v="83750001-83755001"/>
          <s v="83755001-83760001"/>
          <s v="83760001-83765001"/>
          <s v="83765001-83770001"/>
          <s v="83770001-83775001"/>
          <s v="83775001-83780001"/>
          <s v="83780001-83785001"/>
          <s v="83785001-83790001"/>
          <s v="83790001-83795001"/>
          <s v="83795001-83800001"/>
          <s v="83800001-83805001"/>
          <s v="83805001-83810001"/>
          <s v="83810001-83815001"/>
          <s v="83815001-83820001"/>
          <s v="83820001-83825001"/>
          <s v="83825001-83830001"/>
          <s v="83830001-83835001"/>
          <s v="83835001-83840001"/>
          <s v="83840001-83845001"/>
          <s v="83845001-83850001"/>
          <s v="83850001-83855001"/>
          <s v="83855001-83860001"/>
          <s v="83860001-83865001"/>
          <s v="83865001-83870001"/>
          <s v="83870001-83875001"/>
          <s v="83875001-83880001"/>
          <s v="83880001-83885001"/>
          <s v="83885001-83890001"/>
          <s v="83890001-83895001"/>
          <s v="83895001-83900001"/>
          <s v="83900001-83905001"/>
          <s v="83905001-83910001"/>
          <s v="83910001-83915001"/>
          <s v="83915001-83920001"/>
          <s v="83920001-83925001"/>
          <s v="83925001-83930001"/>
          <s v="83930001-83935001"/>
          <s v="83935001-83940001"/>
          <s v="83940001-83945001"/>
          <s v="83945001-83950001"/>
          <s v="83950001-83955001"/>
          <s v="83955001-83960001"/>
          <s v="83960001-83965001"/>
          <s v="83965001-83970001"/>
          <s v="83970001-83975001"/>
          <s v="83975001-83980001"/>
          <s v="83980001-83985001"/>
          <s v="83985001-83990001"/>
          <s v="83990001-83995001"/>
          <s v="83995001-84000001"/>
          <s v="84000001-84005001"/>
          <s v="84005001-84010001"/>
          <s v="84010001-84015001"/>
          <s v="84015001-84020001"/>
          <s v="84020001-84025001"/>
          <s v="84025001-84030001"/>
          <s v="84030001-84035001"/>
          <s v="84035001-84040001"/>
          <s v="84040001-84045001"/>
          <s v="84045001-84050001"/>
          <s v="84050001-84055001"/>
          <s v="84055001-84060001"/>
          <s v="84060001-84065001"/>
          <s v="84065001-84070001"/>
          <s v="84070001-84075001"/>
          <s v="84075001-84080001"/>
          <s v="84080001-84085001"/>
          <s v="84085001-84090001"/>
          <s v="84090001-84095001"/>
          <s v="84095001-84100001"/>
          <s v="84100001-84105001"/>
          <s v="84105001-84110001"/>
          <s v="84110001-84115001"/>
          <s v="84115001-84120001"/>
          <s v="84120001-84125001"/>
          <s v="84125001-84130001"/>
          <s v="84130001-84135001"/>
          <s v="84135001-84140001"/>
          <s v="84140001-84145001"/>
          <s v="84145001-84150001"/>
          <s v="84150001-84155001"/>
          <s v="84155001-84160001"/>
          <s v="84160001-84165001"/>
          <s v="84165001-84170001"/>
          <s v="84170001-84175001"/>
          <s v="84175001-84180001"/>
          <s v="84180001-84185001"/>
          <s v="84185001-84190001"/>
          <s v="84190001-84195001"/>
          <s v="84195001-84200001"/>
          <s v="84200001-84205001"/>
          <s v="84205001-84210001"/>
          <s v="84210001-84215001"/>
          <s v="84215001-84220001"/>
          <s v="84220001-84225001"/>
          <s v="84225001-84230001"/>
          <s v="84230001-84235001"/>
          <s v="84235001-84240001"/>
          <s v="84240001-84245001"/>
          <s v="84245001-84250001"/>
          <s v="84250001-84255001"/>
          <s v="84255001-84260001"/>
          <s v="84260001-84265001"/>
          <s v="84265001-84270001"/>
          <s v="84270001-84275001"/>
          <s v="84275001-84280001"/>
          <s v="84280001-84285001"/>
          <s v="84285001-84290001"/>
          <s v="84290001-84295001"/>
          <s v="84295001-84300001"/>
          <s v="84300001-84305001"/>
          <s v="84305001-84310001"/>
          <s v="84310001-84315001"/>
          <s v="84315001-84320001"/>
          <s v="84320001-84325001"/>
          <s v="84325001-84330001"/>
          <s v="84330001-84335001"/>
          <s v="84335001-84340001"/>
          <s v="84340001-84345001"/>
          <s v="84345001-84350001"/>
          <s v="84350001-84355001"/>
          <s v="84355001-84360001"/>
          <s v="84360001-84365001"/>
          <s v="84365001-84370001"/>
          <s v="84370001-84375001"/>
          <s v="84375001-84380001"/>
          <s v="84380001-84385001"/>
          <s v="84385001-84390001"/>
          <s v="84390001-84395001"/>
          <s v="84395001-84400001"/>
          <s v="84400001-84405001"/>
          <s v="84405001-84410001"/>
          <s v="84410001-84415001"/>
          <s v="84415001-84420001"/>
          <s v="84420001-84425001"/>
          <s v="84425001-84430001"/>
          <s v="84430001-84435001"/>
          <s v="84435001-84440001"/>
          <s v="84440001-84445001"/>
          <s v="84445001-84450001"/>
          <s v="84450001-84455001"/>
          <s v="84455001-84460001"/>
          <s v="84460001-84465001"/>
          <s v="84465001-84470001"/>
          <s v="84470001-84475001"/>
          <s v="84475001-84480001"/>
          <s v="84480001-84485001"/>
          <s v="84485001-84490001"/>
          <s v="84490001-84495001"/>
          <s v="84495001-84500001"/>
          <s v="84500001-84505001"/>
          <s v="84505001-84510001"/>
          <s v="84510001-84515001"/>
          <s v="84515001-84520001"/>
          <s v="84520001-84525001"/>
          <s v="84525001-84530001"/>
          <s v="84530001-84535001"/>
          <s v="84535001-84540001"/>
          <s v="84540001-84545001"/>
          <s v="84545001-84550001"/>
          <s v="84550001-84555001"/>
          <s v="84555001-84560001"/>
          <s v="84560001-84565001"/>
          <s v="84565001-84570001"/>
          <s v="84570001-84575001"/>
          <s v="84575001-84580001"/>
          <s v="84580001-84585001"/>
          <s v="84585001-84590001"/>
          <s v="84590001-84595001"/>
          <s v="84595001-84600001"/>
          <s v="84600001-84605001"/>
          <s v="84605001-84610001"/>
          <s v="84610001-84615001"/>
          <s v="84615001-84620001"/>
          <s v="84620001-84625001"/>
          <s v="84625001-84630001"/>
          <s v="84630001-84635001"/>
          <s v="84635001-84640001"/>
          <s v="84640001-84645001"/>
          <s v="84645001-84650001"/>
          <s v="84650001-84655001"/>
          <s v="84655001-84660001"/>
          <s v="84660001-84665001"/>
          <s v="84665001-84670001"/>
          <s v="84670001-84675001"/>
          <s v="84675001-84680001"/>
          <s v="84680001-84685001"/>
          <s v="84685001-84690001"/>
          <s v="84690001-84695001"/>
          <s v="84695001-84700001"/>
          <s v="84700001-84705001"/>
          <s v="84705001-84710001"/>
          <s v="84710001-84715001"/>
          <s v="84715001-84720001"/>
          <s v="84720001-84725001"/>
          <s v="84725001-84730001"/>
          <s v="84730001-84735001"/>
          <s v="84735001-84740001"/>
          <s v="84740001-84745001"/>
          <s v="84745001-84750001"/>
          <s v="84750001-84755001"/>
          <s v="84755001-84760001"/>
          <s v="84760001-84765001"/>
          <s v="84765001-84770001"/>
          <s v="84770001-84775001"/>
          <s v="84775001-84780001"/>
          <s v="84780001-84785001"/>
          <s v="84785001-84790001"/>
          <s v="84790001-84795001"/>
          <s v="84795001-84800001"/>
          <s v="84800001-84805001"/>
          <s v="84805001-84810001"/>
          <s v="84810001-84815001"/>
          <s v="84815001-84820001"/>
          <s v="84820001-84825001"/>
          <s v="84825001-84830001"/>
          <s v="84830001-84835001"/>
          <s v="84835001-84840001"/>
          <s v="84840001-84845001"/>
          <s v="84845001-84850001"/>
          <s v="84850001-84855001"/>
          <s v="84855001-84860001"/>
          <s v="84860001-84865001"/>
          <s v="84865001-84870001"/>
          <s v="84870001-84875001"/>
          <s v="84875001-84880001"/>
          <s v="84880001-84885001"/>
          <s v="84885001-84890001"/>
          <s v="84890001-84895001"/>
          <s v="84895001-84900001"/>
          <s v="84900001-84905001"/>
          <s v="84905001-84910001"/>
          <s v="84910001-84915001"/>
          <s v="84915001-84920001"/>
          <s v="84920001-84925001"/>
          <s v="84925001-84930001"/>
          <s v="84930001-84935001"/>
          <s v="84935001-84940001"/>
          <s v="84940001-84945001"/>
          <s v="84945001-84950001"/>
          <s v="84950001-84955001"/>
          <s v="84955001-84960001"/>
          <s v="84960001-84965001"/>
          <s v="84965001-84970001"/>
          <s v="84970001-84975001"/>
          <s v="84975001-84980001"/>
          <s v="84980001-84985001"/>
          <s v="84985001-84990001"/>
          <s v="84990001-84995001"/>
          <s v="84995001-85000001"/>
          <s v="85000001-85005001"/>
          <s v="85005001-85010001"/>
          <s v="85010001-85015001"/>
          <s v="85015001-85020001"/>
          <s v="85020001-85025001"/>
          <s v="85025001-85030001"/>
          <s v="85030001-85035001"/>
          <s v="85035001-85040001"/>
          <s v="85040001-85045001"/>
          <s v="85045001-85050001"/>
          <s v="85050001-85055001"/>
          <s v="85055001-85060001"/>
          <s v="85060001-85065001"/>
          <s v="85065001-85070001"/>
          <s v="85070001-85075001"/>
          <s v="85075001-85080001"/>
          <s v="85080001-85085001"/>
          <s v="85085001-85090001"/>
          <s v="85090001-85095001"/>
          <s v="85095001-85100001"/>
          <s v="85100001-85105001"/>
          <s v="85105001-85110001"/>
          <s v="85110001-85115001"/>
          <s v="85115001-85120001"/>
          <s v="85120001-85125001"/>
          <s v="85125001-85130001"/>
          <s v="85130001-85135001"/>
          <s v="85135001-85140001"/>
          <s v="85140001-85145001"/>
          <s v="85145001-85150001"/>
          <s v="85150001-85155001"/>
          <s v="85155001-85160001"/>
          <s v="85160001-85165001"/>
          <s v="85165001-85170001"/>
          <s v="85170001-85175001"/>
          <s v="85175001-85180001"/>
          <s v="85180001-85185001"/>
          <s v="85185001-85190001"/>
          <s v="85190001-85195001"/>
          <s v="85195001-85200001"/>
          <s v="85200001-85205001"/>
          <s v="85205001-85210001"/>
          <s v="85210001-85215001"/>
          <s v="85215001-85220001"/>
          <s v="85220001-85225001"/>
          <s v="85225001-85230001"/>
          <s v="85230001-85235001"/>
          <s v="85235001-85240001"/>
          <s v="85240001-85245001"/>
          <s v="85245001-85250001"/>
          <s v="85250001-85255001"/>
          <s v="85255001-85260001"/>
          <s v="85260001-85265001"/>
          <s v="85265001-85270001"/>
          <s v="85270001-85275001"/>
          <s v="85275001-85280001"/>
          <s v="85280001-85285001"/>
          <s v="85285001-85290001"/>
          <s v="85290001-85295001"/>
          <s v="85295001-85300001"/>
          <s v="85300001-85305001"/>
          <s v="85305001-85310001"/>
          <s v="85310001-85315001"/>
          <s v="85315001-85320001"/>
          <s v="85320001-85325001"/>
          <s v="85325001-85330001"/>
          <s v="85330001-85335001"/>
          <s v="85335001-85340001"/>
          <s v="85340001-85345001"/>
          <s v="85345001-85350001"/>
          <s v="85350001-85355001"/>
          <s v="85355001-85360001"/>
          <s v="85360001-85365001"/>
          <s v="85365001-85370001"/>
          <s v="85370001-85375001"/>
          <s v="85375001-85380001"/>
          <s v="85380001-85385001"/>
          <s v="85385001-85390001"/>
          <s v="85390001-85395001"/>
          <s v="85395001-85400001"/>
          <s v="85400001-85405001"/>
          <s v="85405001-85410001"/>
          <s v="85410001-85415001"/>
          <s v="85415001-85420001"/>
          <s v="85420001-85425001"/>
          <s v="85425001-85430001"/>
          <s v="85430001-85435001"/>
          <s v="85435001-85440001"/>
          <s v="85440001-85445001"/>
          <s v="85445001-85450001"/>
          <s v="85450001-85455001"/>
          <s v="85455001-85460001"/>
          <s v="85460001-85465001"/>
          <s v="85465001-85470001"/>
          <s v="85470001-85475001"/>
          <s v="85475001-85480001"/>
          <s v="85480001-85485001"/>
          <s v="85485001-85490001"/>
          <s v="85490001-85495001"/>
          <s v="85495001-85500001"/>
          <s v="85500001-85505001"/>
          <s v="85505001-85510001"/>
          <s v="85510001-85515001"/>
          <s v="85515001-85520001"/>
          <s v="85520001-85525001"/>
          <s v="85525001-85530001"/>
          <s v="85530001-85535001"/>
          <s v="85535001-85540001"/>
          <s v="85540001-85545001"/>
          <s v="85545001-85550001"/>
          <s v="85550001-85555001"/>
          <s v="85555001-85560001"/>
          <s v="85560001-85565001"/>
          <s v="85565001-85570001"/>
          <s v="85570001-85575001"/>
          <s v="85575001-85580001"/>
          <s v="85580001-85585001"/>
          <s v="85585001-85590001"/>
          <s v="85590001-85595001"/>
          <s v="85595001-85600001"/>
          <s v="85600001-85605001"/>
          <s v="85605001-85610001"/>
          <s v="85610001-85615001"/>
          <s v="85615001-85620001"/>
          <s v="85620001-85625001"/>
          <s v="85625001-85630001"/>
          <s v="85630001-85635001"/>
          <s v="85635001-85640001"/>
          <s v="85640001-85645001"/>
          <s v="85645001-85650001"/>
          <s v="85650001-85655001"/>
          <s v="85655001-85660001"/>
          <s v="85660001-85665001"/>
          <s v="85665001-85670001"/>
          <s v="85670001-85675001"/>
          <s v="85675001-85680001"/>
          <s v="85680001-85685001"/>
          <s v="85685001-85690001"/>
          <s v="85690001-85695001"/>
          <s v="85695001-85700001"/>
          <s v="85700001-85705001"/>
          <s v="85705001-85710001"/>
          <s v="85710001-85715001"/>
          <s v="85715001-85720001"/>
          <s v="85720001-85725001"/>
          <s v="85725001-85730001"/>
          <s v="85730001-85735001"/>
          <s v="85735001-85740001"/>
          <s v="85740001-85745001"/>
          <s v="85745001-85750001"/>
          <s v="85750001-85755001"/>
          <s v="85755001-85760001"/>
          <s v="85760001-85765001"/>
          <s v="85765001-85770001"/>
          <s v="85770001-85775001"/>
          <s v="85775001-85780001"/>
          <s v="85780001-85785001"/>
          <s v="85785001-85790001"/>
          <s v="85790001-85795001"/>
          <s v="85795001-85800001"/>
          <s v="85800001-85805001"/>
          <s v="85805001-85810001"/>
          <s v="85810001-85815001"/>
          <s v="85815001-85820001"/>
          <s v="85820001-85825001"/>
          <s v="85825001-85830001"/>
          <s v="85830001-85835001"/>
          <s v="85835001-85840001"/>
          <s v="85840001-85845001"/>
          <s v="85845001-85850001"/>
          <s v="85850001-85855001"/>
          <s v="85855001-85860001"/>
          <s v="85860001-85865001"/>
          <s v="85865001-85870001"/>
          <s v="85870001-85875001"/>
          <s v="85875001-85880001"/>
          <s v="85880001-85885001"/>
          <s v="85885001-85890001"/>
          <s v="85890001-85895001"/>
          <s v="85895001-85900001"/>
          <s v="85900001-85905001"/>
          <s v="85905001-85910001"/>
          <s v="85910001-85915001"/>
          <s v="85915001-85920001"/>
          <s v="85920001-85925001"/>
          <s v="85925001-85930001"/>
          <s v="85930001-85935001"/>
          <s v="85935001-85940001"/>
          <s v="85940001-85945001"/>
          <s v="85945001-85950001"/>
          <s v="85950001-85955001"/>
          <s v="85955001-85960001"/>
          <s v="85960001-85965001"/>
          <s v="85965001-85970001"/>
          <s v="85970001-85975001"/>
          <s v="85975001-85980001"/>
          <s v="85980001-85985001"/>
          <s v="85985001-85990001"/>
          <s v="85990001-85995001"/>
          <s v="85995001-86000001"/>
          <s v="86000001-86005001"/>
          <s v="86005001-86010001"/>
          <s v="86010001-86015001"/>
          <s v="86015001-86020001"/>
          <s v="86020001-86025001"/>
          <s v="86025001-86030001"/>
          <s v="86030001-86035001"/>
          <s v="86035001-86040001"/>
          <s v="86040001-86045001"/>
          <s v="86045001-86050001"/>
          <s v="86050001-86055001"/>
          <s v="86055001-86060001"/>
          <s v="86060001-86065001"/>
          <s v="86065001-86070001"/>
          <s v="86070001-86075001"/>
          <s v="86075001-86080001"/>
          <s v="86080001-86085001"/>
          <s v="86085001-86090001"/>
          <s v="86090001-86095001"/>
          <s v="86095001-86100001"/>
          <s v="86100001-86105001"/>
          <s v="86105001-86110001"/>
          <s v="86110001-86115001"/>
          <s v="86115001-86120001"/>
          <s v="86120001-86125001"/>
          <s v="86125001-86130001"/>
          <s v="86130001-86135001"/>
          <s v="86135001-86140001"/>
          <s v="86140001-86145001"/>
          <s v="86145001-86150001"/>
          <s v="86150001-86155001"/>
          <s v="86155001-86160001"/>
          <s v="86160001-86165001"/>
          <s v="86165001-86170001"/>
          <s v="86170001-86175001"/>
          <s v="86175001-86180001"/>
          <s v="86180001-86185001"/>
          <s v="86185001-86190001"/>
          <s v="86190001-86195001"/>
          <s v="86195001-86200001"/>
          <s v="86200001-86205001"/>
          <s v="86205001-86210001"/>
          <s v="86210001-86215001"/>
          <s v="86215001-86220001"/>
          <s v="86220001-86225001"/>
          <s v="86225001-86230001"/>
          <s v="86230001-86235001"/>
          <s v="86235001-86240001"/>
          <s v="86240001-86245001"/>
          <s v="86245001-86250001"/>
          <s v="86250001-86255001"/>
          <s v="86255001-86260001"/>
          <s v="86260001-86265001"/>
          <s v="86265001-86270001"/>
          <s v="86270001-86275001"/>
          <s v="86275001-86280001"/>
          <s v="86280001-86285001"/>
          <s v="86285001-86290001"/>
          <s v="86290001-86295001"/>
          <s v="86295001-86300001"/>
          <s v="86300001-86305001"/>
          <s v="86305001-86310001"/>
          <s v="86310001-86315001"/>
          <s v="86315001-86320001"/>
          <s v="86320001-86325001"/>
          <s v="86325001-86330001"/>
          <s v="86330001-86335001"/>
          <s v="86335001-86340001"/>
          <s v="86340001-86345001"/>
          <s v="86345001-86350001"/>
          <s v="86350001-86355001"/>
          <s v="86355001-86360001"/>
          <s v="86360001-86365001"/>
          <s v="86365001-86370001"/>
          <s v="86370001-86375001"/>
          <s v="86375001-86380001"/>
          <s v="86380001-86385001"/>
          <s v="86385001-86390001"/>
          <s v="86390001-86395001"/>
          <s v="86395001-86400001"/>
          <s v="86400001-86405001"/>
          <s v="86405001-86410001"/>
          <s v="86410001-86415001"/>
          <s v="86415001-86420001"/>
          <s v="86420001-86425001"/>
          <s v="86425001-86430001"/>
          <s v="86430001-86435001"/>
          <s v="86435001-86440001"/>
          <s v="86440001-86445001"/>
          <s v="86445001-86450001"/>
          <s v="86450001-86455001"/>
          <s v="86455001-86460001"/>
          <s v="86460001-86465001"/>
          <s v="86465001-86470001"/>
          <s v="86470001-86475001"/>
          <s v="86475001-86480001"/>
          <s v="86480001-86485001"/>
          <s v="86485001-86490001"/>
          <s v="86490001-86495001"/>
          <s v="86495001-86500001"/>
          <s v="86500001-86505001"/>
          <s v="86505001-86510001"/>
          <s v="86510001-86515001"/>
          <s v="86515001-86520001"/>
          <s v="86520001-86525001"/>
          <s v="86525001-86530001"/>
          <s v="86530001-86535001"/>
          <s v="86535001-86540001"/>
          <s v="86540001-86545001"/>
          <s v="86545001-86550001"/>
          <s v="86550001-86555001"/>
          <s v="86555001-86560001"/>
          <s v="86560001-86565001"/>
          <s v="86565001-86570001"/>
          <s v="86570001-86575001"/>
          <s v="86575001-86580001"/>
          <s v="86580001-86585001"/>
          <s v="86585001-86590001"/>
          <s v="86590001-86595001"/>
          <s v="86595001-86600001"/>
          <s v="86600001-86605001"/>
          <s v="86605001-86610001"/>
          <s v="86610001-86615001"/>
          <s v="86615001-86620001"/>
          <s v="86620001-86625001"/>
          <s v="86625001-86630001"/>
          <s v="86630001-86635001"/>
          <s v="86635001-86640001"/>
          <s v="86640001-86645001"/>
          <s v="86645001-86650001"/>
          <s v="86650001-86655001"/>
          <s v="86655001-86660001"/>
          <s v="86660001-86665001"/>
          <s v="86665001-86670001"/>
          <s v="86670001-86675001"/>
          <s v="86675001-86680001"/>
          <s v="86680001-86685001"/>
          <s v="86685001-86690001"/>
          <s v="86690001-86695001"/>
          <s v="86695001-86700001"/>
          <s v="86700001-86705001"/>
          <s v="86705001-86710001"/>
          <s v="86710001-86715001"/>
          <s v="86715001-86720001"/>
          <s v="86720001-86725001"/>
          <s v="86725001-86730001"/>
          <s v="86730001-86735001"/>
          <s v="86735001-86740001"/>
          <s v="86740001-86745001"/>
          <s v="86745001-86750001"/>
          <s v="86750001-86755001"/>
          <s v="86755001-86760001"/>
          <s v="86760001-86765001"/>
          <s v="86765001-86770001"/>
          <s v="86770001-86775001"/>
          <s v="86775001-86780001"/>
          <s v="86780001-86785001"/>
          <s v="86785001-86790001"/>
          <s v="86790001-86795001"/>
          <s v="86795001-86800001"/>
          <s v="86800001-86805001"/>
          <s v="86805001-86810001"/>
          <s v="86810001-86815001"/>
          <s v="86815001-86820001"/>
          <s v="86820001-86825001"/>
          <s v="86825001-86830001"/>
          <s v="86830001-86835001"/>
          <s v="86835001-86840001"/>
          <s v="86840001-86845001"/>
          <s v="86845001-86850001"/>
          <s v="86850001-86855001"/>
          <s v="86855001-86860001"/>
          <s v="86860001-86865001"/>
          <s v="86865001-86870001"/>
          <s v="86870001-86875001"/>
          <s v="86875001-86880001"/>
          <s v="86880001-86885001"/>
          <s v="86885001-86890001"/>
          <s v="86890001-86895001"/>
          <s v="86895001-86900001"/>
          <s v="86900001-86905001"/>
          <s v="86905001-86910001"/>
          <s v="86910001-86915001"/>
          <s v="86915001-86920001"/>
          <s v="86920001-86925001"/>
          <s v="86925001-86930001"/>
          <s v="86930001-86935001"/>
          <s v="86935001-86940001"/>
          <s v="86940001-86945001"/>
          <s v="86945001-86950001"/>
          <s v="86950001-86955001"/>
          <s v="86955001-86960001"/>
          <s v="86960001-86965001"/>
          <s v="86965001-86970001"/>
          <s v="86970001-86975001"/>
          <s v="86975001-86980001"/>
          <s v="86980001-86985001"/>
          <s v="86985001-86990001"/>
          <s v="86990001-86995001"/>
          <s v="86995001-87000001"/>
          <s v="87000001-87005001"/>
          <s v="87005001-87010001"/>
          <s v="87010001-87015001"/>
          <s v="87015001-87020001"/>
          <s v="87020001-87025001"/>
          <s v="87025001-87030001"/>
          <s v="87030001-87035001"/>
          <s v="87035001-87040001"/>
          <s v="87040001-87045001"/>
          <s v="87045001-87050001"/>
          <s v="87050001-87055001"/>
          <s v="87055001-87060001"/>
          <s v="87060001-87065001"/>
          <s v="87065001-87070001"/>
          <s v="87070001-87075001"/>
          <s v="87075001-87080001"/>
          <s v="87080001-87085001"/>
          <s v="87085001-87090001"/>
          <s v="87090001-87095001"/>
          <s v="87095001-87100001"/>
          <s v="87100001-87105001"/>
          <s v="87105001-87110001"/>
          <s v="87110001-87115001"/>
          <s v="87115001-87120001"/>
          <s v="87120001-87125001"/>
          <s v="87125001-87130001"/>
          <s v="87130001-87135001"/>
          <s v="87135001-87140001"/>
          <s v="87140001-87145001"/>
          <s v="87145001-87150001"/>
          <s v="87150001-87155001"/>
          <s v="87155001-87160001"/>
          <s v="87160001-87165001"/>
          <s v="87165001-87170001"/>
          <s v="87170001-87175001"/>
          <s v="87175001-87180001"/>
          <s v="87180001-87185001"/>
          <s v="87185001-87190001"/>
          <s v="87190001-87195001"/>
          <s v="87195001-87200001"/>
          <s v="87200001-87205001"/>
          <s v="87205001-87210001"/>
          <s v="87210001-87215001"/>
          <s v="87215001-87220001"/>
          <s v="87220001-87225001"/>
          <s v="87225001-87230001"/>
          <s v="87230001-87235001"/>
          <s v="87235001-87240001"/>
          <s v="87240001-87245001"/>
          <s v="87245001-87250001"/>
          <s v="87250001-87255001"/>
          <s v="87255001-87260001"/>
          <s v="87260001-87265001"/>
          <s v="87265001-87270001"/>
          <s v="87270001-87275001"/>
          <s v="87275001-87280001"/>
          <s v="87280001-87285001"/>
          <s v="87285001-87290001"/>
          <s v="87290001-87295001"/>
          <s v="87295001-87300001"/>
          <s v="87300001-87305001"/>
          <s v="87305001-87310001"/>
          <s v="87310001-87315001"/>
          <s v="87315001-87320001"/>
          <s v="87320001-87325001"/>
          <s v="87325001-87330001"/>
          <s v="87330001-87335001"/>
          <s v="87335001-87340001"/>
          <s v="87340001-87345001"/>
          <s v="87345001-87350001"/>
          <s v="87350001-87355001"/>
          <s v="87355001-87360001"/>
          <s v="87360001-87365001"/>
          <s v="87365001-87370001"/>
          <s v="87370001-87375001"/>
          <s v="87375001-87380001"/>
          <s v="87380001-87385001"/>
          <s v="87385001-87390001"/>
          <s v="87390001-87395001"/>
          <s v="87395001-87400001"/>
          <s v="87400001-87405001"/>
          <s v="87405001-87410001"/>
          <s v="87410001-87415001"/>
          <s v="87415001-87420001"/>
          <s v="87420001-87425001"/>
          <s v="87425001-87430001"/>
          <s v="87430001-87435001"/>
          <s v="87435001-87440001"/>
          <s v="87440001-87445001"/>
          <s v="87445001-87450001"/>
          <s v="87450001-87455001"/>
          <s v="87455001-87460001"/>
          <s v="87460001-87465001"/>
          <s v="87465001-87470001"/>
          <s v="87470001-87475001"/>
          <s v="87475001-87480001"/>
          <s v="87480001-87485001"/>
          <s v="87485001-87490001"/>
          <s v="87490001-87495001"/>
          <s v="87495001-87500001"/>
          <s v="87500001-87505001"/>
          <s v="87505001-87510001"/>
          <s v="87510001-87515001"/>
          <s v="87515001-87520001"/>
          <s v="87520001-87525001"/>
          <s v="87525001-87530001"/>
          <s v="87530001-87535001"/>
          <s v="87535001-87540001"/>
          <s v="87540001-87545001"/>
          <s v="87545001-87550001"/>
          <s v="87550001-87555001"/>
          <s v="87555001-87560001"/>
          <s v="87560001-87565001"/>
          <s v="87565001-87570001"/>
          <s v="87570001-87575001"/>
          <s v="87575001-87580001"/>
          <s v="87580001-87585001"/>
          <s v="87585001-87590001"/>
          <s v="87590001-87595001"/>
          <s v="87595001-87600001"/>
          <s v="87600001-87605001"/>
          <s v="87605001-87610001"/>
          <s v="87610001-87615001"/>
          <s v="87615001-87620001"/>
          <s v="87620001-87625001"/>
          <s v="87625001-87630001"/>
          <s v="87630001-87635001"/>
          <s v="87635001-87640001"/>
          <s v="87640001-87645001"/>
          <s v="87645001-87650001"/>
          <s v="87650001-87655001"/>
          <s v="87655001-87660001"/>
          <s v="87660001-87665001"/>
          <s v="87665001-87670001"/>
          <s v="87670001-87675001"/>
          <s v="87675001-87680001"/>
          <s v="87680001-87685001"/>
          <s v="87685001-87690001"/>
          <s v="87690001-87695001"/>
          <s v="87695001-87700001"/>
          <s v="87700001-87705001"/>
          <s v="87705001-87710001"/>
          <s v="87710001-87715001"/>
          <s v="87715001-87720001"/>
          <s v="87720001-87725001"/>
          <s v="87725001-87730001"/>
          <s v="87730001-87735001"/>
          <s v="87735001-87740001"/>
          <s v="87740001-87745001"/>
          <s v="87745001-87750001"/>
          <s v="87750001-87755001"/>
          <s v="87755001-87760001"/>
          <s v="87760001-87765001"/>
          <s v="87765001-87770001"/>
          <s v="87770001-87775001"/>
          <s v="87775001-87780001"/>
          <s v="87780001-87785001"/>
          <s v="87785001-87790001"/>
          <s v="87790001-87795001"/>
          <s v="87795001-87800001"/>
          <s v="87800001-87805001"/>
          <s v="87805001-87810001"/>
          <s v="87810001-87815001"/>
          <s v="87815001-87820001"/>
          <s v="87820001-87825001"/>
          <s v="87825001-87830001"/>
          <s v="87830001-87835001"/>
          <s v="87835001-87840001"/>
          <s v="87840001-87845001"/>
          <s v="87845001-87850001"/>
          <s v="87850001-87855001"/>
          <s v="87855001-87860001"/>
          <s v="87860001-87865001"/>
          <s v="87865001-87870001"/>
          <s v="87870001-87875001"/>
          <s v="87875001-87880001"/>
          <s v="87880001-87885001"/>
          <s v="87885001-87890001"/>
          <s v="87890001-87895001"/>
          <s v="87895001-87900001"/>
          <s v="87900001-87905001"/>
          <s v="87905001-87910001"/>
          <s v="87910001-87915001"/>
          <s v="87915001-87920001"/>
          <s v="87920001-87925001"/>
          <s v="87925001-87930001"/>
          <s v="87930001-87935001"/>
          <s v="87935001-87940001"/>
          <s v="87940001-87945001"/>
          <s v="87945001-87950001"/>
          <s v="87950001-87955001"/>
          <s v="87955001-87960001"/>
          <s v="87960001-87965001"/>
          <s v="87965001-87970001"/>
          <s v="87970001-87975001"/>
          <s v="87975001-87980001"/>
          <s v="87980001-87985001"/>
          <s v="87985001-87990001"/>
          <s v="87990001-87995001"/>
          <s v="87995001-88000001"/>
          <s v="88000001-88005001"/>
          <s v="88005001-88010001"/>
          <s v="88010001-88015001"/>
          <s v="88015001-88020001"/>
          <s v="88020001-88025001"/>
          <s v="88025001-88030001"/>
          <s v="88030001-88035001"/>
          <s v="88035001-88040001"/>
          <s v="88040001-88045001"/>
          <s v="88045001-88050001"/>
          <s v="88050001-88055001"/>
          <s v="88055001-88060001"/>
          <s v="88060001-88065001"/>
          <s v="88065001-88070001"/>
          <s v="88070001-88075001"/>
          <s v="88075001-88080001"/>
          <s v="88080001-88085001"/>
          <s v="88085001-88090001"/>
          <s v="88090001-88095001"/>
          <s v="88095001-88100001"/>
          <s v="88100001-88105001"/>
          <s v="88105001-88110001"/>
          <s v="88110001-88115001"/>
          <s v="88115001-88120001"/>
          <s v="88120001-88125001"/>
          <s v="88125001-88130001"/>
          <s v="88130001-88135001"/>
          <s v="88135001-88140001"/>
          <s v="88140001-88145001"/>
          <s v="88145001-88150001"/>
          <s v="88150001-88155001"/>
          <s v="88155001-88160001"/>
          <s v="88160001-88165001"/>
          <s v="88165001-88170001"/>
          <s v="88170001-88175001"/>
          <s v="88175001-88180001"/>
          <s v="88180001-88185001"/>
          <s v="88185001-88190001"/>
          <s v="88190001-88195001"/>
          <s v="88195001-88200001"/>
          <s v="88200001-88205001"/>
          <s v="88205001-88210001"/>
          <s v="88210001-88215001"/>
          <s v="88215001-88220001"/>
          <s v="88220001-88225001"/>
          <s v="88225001-88230001"/>
          <s v="88230001-88235001"/>
          <s v="88235001-88240001"/>
          <s v="88240001-88245001"/>
          <s v="88245001-88250001"/>
          <s v="88250001-88255001"/>
          <s v="88255001-88260001"/>
          <s v="88260001-88265001"/>
          <s v="88265001-88270001"/>
          <s v="88270001-88275001"/>
          <s v="88275001-88280001"/>
          <s v="88280001-88285001"/>
          <s v="88285001-88290001"/>
          <s v="88290001-88295001"/>
          <s v="88295001-88300001"/>
          <s v="88300001-88305001"/>
          <s v="88305001-88310001"/>
          <s v="88310001-88315001"/>
          <s v="88315001-88320001"/>
          <s v="88320001-88325001"/>
          <s v="88325001-88330001"/>
          <s v="88330001-88335001"/>
          <s v="88335001-88340001"/>
          <s v="88340001-88345001"/>
          <s v="88345001-88350001"/>
          <s v="88350001-88355001"/>
          <s v="88355001-88360001"/>
          <s v="88360001-88365001"/>
          <s v="88365001-88370001"/>
          <s v="88370001-88375001"/>
          <s v="88375001-88380001"/>
          <s v="88380001-88385001"/>
          <s v="88385001-88390001"/>
          <s v="88390001-88395001"/>
          <s v="88395001-88400001"/>
          <s v="88400001-88405001"/>
          <s v="88405001-88410001"/>
          <s v="88410001-88415001"/>
          <s v="88415001-88420001"/>
          <s v="88420001-88425001"/>
          <s v="88425001-88430001"/>
          <s v="88430001-88435001"/>
          <s v="88435001-88440001"/>
          <s v="88440001-88445001"/>
          <s v="88445001-88450001"/>
          <s v="88450001-88455001"/>
          <s v="88455001-88460001"/>
          <s v="88460001-88465001"/>
          <s v="88465001-88470001"/>
          <s v="88470001-88475001"/>
          <s v="88475001-88480001"/>
          <s v="88480001-88485001"/>
          <s v="88485001-88490001"/>
          <s v="88490001-88495001"/>
          <s v="88495001-88500001"/>
          <s v="88500001-88505001"/>
          <s v="88505001-88510001"/>
          <s v="88510001-88515001"/>
          <s v="88515001-88520001"/>
          <s v="88520001-88525001"/>
          <s v="88525001-88530001"/>
          <s v="88530001-88535001"/>
          <s v="88535001-88540001"/>
          <s v="88540001-88545001"/>
          <s v="88545001-88550001"/>
          <s v="88550001-88555001"/>
          <s v="88555001-88560001"/>
          <s v="88560001-88565001"/>
          <s v="88565001-88570001"/>
          <s v="88570001-88575001"/>
          <s v="88575001-88580001"/>
          <s v="88580001-88585001"/>
          <s v="88585001-88590001"/>
          <s v="88590001-88595001"/>
          <s v="88595001-88600001"/>
          <s v="88600001-88605001"/>
          <s v="88605001-88610001"/>
          <s v="88610001-88615001"/>
          <s v="88615001-88620001"/>
          <s v="88620001-88625001"/>
          <s v="88625001-88630001"/>
          <s v="88630001-88635001"/>
          <s v="88635001-88640001"/>
          <s v="88640001-88645001"/>
          <s v="88645001-88650001"/>
          <s v="88650001-88655001"/>
          <s v="88655001-88660001"/>
          <s v="88660001-88665001"/>
          <s v="88665001-88670001"/>
          <s v="88670001-88675001"/>
          <s v="88675001-88680001"/>
          <s v="88680001-88685001"/>
          <s v="88685001-88690001"/>
          <s v="88690001-88695001"/>
          <s v="88695001-88700001"/>
          <s v="88700001-88705001"/>
          <s v="88705001-88710001"/>
          <s v="88710001-88715001"/>
          <s v="88715001-88720001"/>
          <s v="88720001-88725001"/>
          <s v="88725001-88730001"/>
          <s v="88730001-88735001"/>
          <s v="88735001-88740001"/>
          <s v="88740001-88745001"/>
          <s v="88745001-88750001"/>
          <s v="88750001-88755001"/>
          <s v="88755001-88760001"/>
          <s v="88760001-88765001"/>
          <s v="88765001-88770001"/>
          <s v="88770001-88775001"/>
          <s v="88775001-88780001"/>
          <s v="88780001-88785001"/>
          <s v="88785001-88790001"/>
          <s v="88790001-88795001"/>
          <s v="88795001-88800001"/>
          <s v="88800001-88805001"/>
          <s v="88805001-88810001"/>
          <s v="88810001-88815001"/>
          <s v="88815001-88820001"/>
          <s v="88820001-88825001"/>
          <s v="88825001-88830001"/>
          <s v="88830001-88835001"/>
          <s v="88835001-88840001"/>
          <s v="88840001-88845001"/>
          <s v="88845001-88850001"/>
          <s v="88850001-88855001"/>
          <s v="88855001-88860001"/>
          <s v="88860001-88865001"/>
          <s v="88865001-88870001"/>
          <s v="88870001-88875001"/>
          <s v="88875001-88880001"/>
          <s v="88880001-88885001"/>
          <s v="88885001-88890001"/>
          <s v="88890001-88895001"/>
          <s v="88895001-88900001"/>
          <s v="88900001-88905001"/>
          <s v="88905001-88910001"/>
          <s v="88910001-88915001"/>
          <s v="88915001-88920001"/>
          <s v="88920001-88925001"/>
          <s v="88925001-88930001"/>
          <s v="88930001-88935001"/>
          <s v="88935001-88940001"/>
          <s v="88940001-88945001"/>
          <s v="88945001-88950001"/>
          <s v="88950001-88955001"/>
          <s v="88955001-88960001"/>
          <s v="88960001-88965001"/>
          <s v="88965001-88970001"/>
          <s v="88970001-88975001"/>
          <s v="88975001-88980001"/>
          <s v="88980001-88985001"/>
          <s v="88985001-88990001"/>
          <s v="88990001-88995001"/>
          <s v="88995001-89000001"/>
          <s v="89000001-89005001"/>
          <s v="89005001-89010001"/>
          <s v="89010001-89015001"/>
          <s v="89015001-89020001"/>
          <s v="89020001-89025001"/>
          <s v="89025001-89030001"/>
          <s v="89030001-89035001"/>
          <s v="89035001-89040001"/>
          <s v="89040001-89045001"/>
          <s v="89045001-89050001"/>
          <s v="89050001-89055001"/>
          <s v="89055001-89060001"/>
          <s v="89060001-89065001"/>
          <s v="89065001-89070001"/>
          <s v="89070001-89075001"/>
          <s v="89075001-89080001"/>
          <s v="89080001-89085001"/>
          <s v="89085001-89090001"/>
          <s v="89090001-89095001"/>
          <s v="89095001-89100001"/>
          <s v="89100001-89105001"/>
          <s v="89105001-89110001"/>
          <s v="89110001-89115001"/>
          <s v="89115001-89120001"/>
          <s v="89120001-89125001"/>
          <s v="89125001-89130001"/>
          <s v="89130001-89135001"/>
          <s v="89135001-89140001"/>
          <s v="89140001-89145001"/>
          <s v="89145001-89150001"/>
          <s v="89150001-89155001"/>
          <s v="89155001-89160001"/>
          <s v="89160001-89165001"/>
          <s v="89165001-89170001"/>
          <s v="89170001-89175001"/>
          <s v="89175001-89180001"/>
          <s v="89180001-89185001"/>
          <s v="89185001-89190001"/>
          <s v="89190001-89195001"/>
          <s v="89195001-89200001"/>
          <s v="89200001-89205001"/>
          <s v="89205001-89210001"/>
          <s v="89210001-89215001"/>
          <s v="89215001-89220001"/>
          <s v="89220001-89225001"/>
          <s v="89225001-89230001"/>
          <s v="89230001-89235001"/>
          <s v="89235001-89240001"/>
          <s v="89240001-89245001"/>
          <s v="89245001-89250001"/>
          <s v="89250001-89255001"/>
          <s v="89255001-89260001"/>
          <s v="89260001-89265001"/>
          <s v="89265001-89270001"/>
          <s v="89270001-89275001"/>
          <s v="89275001-89280001"/>
          <s v="89280001-89285001"/>
          <s v="89285001-89290001"/>
          <s v="89290001-89295001"/>
          <s v="89295001-89300001"/>
          <s v="89300001-89305001"/>
          <s v="89305001-89310001"/>
          <s v="89310001-89315001"/>
          <s v="89315001-89320001"/>
          <s v="89320001-89325001"/>
          <s v="89325001-89330001"/>
          <s v="89330001-89335001"/>
          <s v="89335001-89340001"/>
          <s v="89340001-89345001"/>
          <s v="89345001-89350001"/>
          <s v="89350001-89355001"/>
          <s v="89355001-89360001"/>
          <s v="89360001-89365001"/>
          <s v="89365001-89370001"/>
          <s v="89370001-89375001"/>
          <s v="89375001-89380001"/>
          <s v="89380001-89385001"/>
          <s v="89385001-89390001"/>
          <s v="89390001-89395001"/>
          <s v="89395001-89400001"/>
          <s v="89400001-89405001"/>
          <s v="89405001-89410001"/>
          <s v="89410001-89415001"/>
          <s v="89415001-89420001"/>
          <s v="89420001-89425001"/>
          <s v="89425001-89430001"/>
          <s v="89430001-89435001"/>
          <s v="89435001-89440001"/>
          <s v="89440001-89445001"/>
          <s v="89445001-89450001"/>
          <s v="89450001-89455001"/>
          <s v="89455001-89460001"/>
          <s v="89460001-89465001"/>
          <s v="89465001-89470001"/>
          <s v="89470001-89475001"/>
          <s v="89475001-89480001"/>
          <s v="89480001-89485001"/>
          <s v="89485001-89490001"/>
          <s v="89490001-89495001"/>
          <s v="89495001-89500001"/>
          <s v="89500001-89505001"/>
          <s v="89505001-89510001"/>
          <s v="89510001-89515001"/>
          <s v="89515001-89520001"/>
          <s v="89520001-89525001"/>
          <s v="89525001-89530001"/>
          <s v="89530001-89535001"/>
          <s v="89535001-89540001"/>
          <s v="89540001-89545001"/>
          <s v="89545001-89550001"/>
          <s v="89550001-89555001"/>
          <s v="89555001-89560001"/>
          <s v="89560001-89565001"/>
          <s v="89565001-89570001"/>
          <s v="89570001-89575001"/>
          <s v="89575001-89580001"/>
          <s v="89580001-89585001"/>
          <s v="89585001-89590001"/>
          <s v="89590001-89595001"/>
          <s v="89595001-89600001"/>
          <s v="89600001-89605001"/>
          <s v="89605001-89610001"/>
          <s v="89610001-89615001"/>
          <s v="89615001-89620001"/>
          <s v="89620001-89625001"/>
          <s v="89625001-89630001"/>
          <s v="89630001-89635001"/>
          <s v="89635001-89640001"/>
          <s v="89640001-89645001"/>
          <s v="89645001-89650001"/>
          <s v="89650001-89655001"/>
          <s v="89655001-89660001"/>
          <s v="89660001-89665001"/>
          <s v="89665001-89670001"/>
          <s v="89670001-89675001"/>
          <s v="89675001-89680001"/>
          <s v="89680001-89685001"/>
          <s v="89685001-89690001"/>
          <s v="89690001-89695001"/>
          <s v="89695001-89700001"/>
          <s v="89700001-89705001"/>
          <s v="89705001-89710001"/>
          <s v="89710001-89715001"/>
          <s v="89715001-89720001"/>
          <s v="89720001-89725001"/>
          <s v="89725001-89730001"/>
          <s v="89730001-89735001"/>
          <s v="89735001-89740001"/>
          <s v="89740001-89745001"/>
          <s v="89745001-89750001"/>
          <s v="89750001-89755001"/>
          <s v="89755001-89760001"/>
          <s v="89760001-89765001"/>
          <s v="89765001-89770001"/>
          <s v="89770001-89775001"/>
          <s v="89775001-89780001"/>
          <s v="89780001-89785001"/>
          <s v="89785001-89790001"/>
          <s v="89790001-89795001"/>
          <s v="89795001-89800001"/>
          <s v="89800001-89805001"/>
          <s v="89805001-89810001"/>
          <s v="89810001-89815001"/>
          <s v="89815001-89820001"/>
          <s v="89820001-89825001"/>
          <s v="89825001-89830001"/>
          <s v="89830001-89835001"/>
          <s v="89835001-89840001"/>
          <s v="89840001-89845001"/>
          <s v="89845001-89850001"/>
          <s v="89850001-89855001"/>
          <s v="89855001-89860001"/>
          <s v="89860001-89865001"/>
          <s v="89865001-89870001"/>
          <s v="89870001-89875001"/>
          <s v="89875001-89880001"/>
          <s v="89880001-89885001"/>
          <s v="89885001-89890001"/>
          <s v="89890001-89895001"/>
          <s v="89895001-89900001"/>
          <s v="89900001-89905001"/>
          <s v="89905001-89910001"/>
          <s v="89910001-89915001"/>
          <s v="89915001-89920001"/>
          <s v="89920001-89925001"/>
          <s v="89925001-89930001"/>
          <s v="89930001-89935001"/>
          <s v="89935001-89940001"/>
          <s v="89940001-89945001"/>
          <s v="89945001-89950001"/>
          <s v="89950001-89955001"/>
          <s v="89955001-89960001"/>
          <s v="89960001-89965001"/>
          <s v="89965001-89970001"/>
          <s v="89970001-89975001"/>
          <s v="89975001-89980001"/>
          <s v="89980001-89985001"/>
          <s v="89985001-89990001"/>
          <s v="89990001-89995001"/>
          <s v="89995001-90000001"/>
          <s v="90000001-90005001"/>
          <s v="90005001-90010001"/>
          <s v="90010001-90015001"/>
          <s v="90015001-90020001"/>
          <s v="90020001-90025001"/>
          <s v="90025001-90030001"/>
          <s v="90030001-90035001"/>
          <s v="90035001-90040001"/>
          <s v="90040001-90045001"/>
          <s v="90045001-90050001"/>
          <s v="90050001-90055001"/>
          <s v="90055001-90060001"/>
          <s v="90060001-90065001"/>
          <s v="90065001-90070001"/>
          <s v="90070001-90075001"/>
          <s v="90075001-90080001"/>
          <s v="90080001-90085001"/>
          <s v="90085001-90090001"/>
          <s v="90090001-90095001"/>
          <s v="90095001-90100001"/>
          <s v="90100001-90105001"/>
          <s v="90105001-90110001"/>
          <s v="90110001-90115001"/>
          <s v="90115001-90120001"/>
          <s v="90120001-90125001"/>
          <s v="90125001-90130001"/>
          <s v="90130001-90135001"/>
          <s v="90135001-90140001"/>
          <s v="90140001-90145001"/>
          <s v="90145001-90150001"/>
          <s v="90150001-90155001"/>
          <s v="90155001-90160001"/>
          <s v="90160001-90165001"/>
          <s v="90165001-90170001"/>
          <s v="90170001-90175001"/>
          <s v="90175001-90180001"/>
          <s v="90180001-90185001"/>
          <s v="90185001-90190001"/>
          <s v="90190001-90195001"/>
          <s v="90195001-90200001"/>
          <s v="90200001-90205001"/>
          <s v="90205001-90210001"/>
          <s v="90210001-90215001"/>
          <s v="90215001-90220001"/>
          <s v="90220001-90225001"/>
          <s v="90225001-90230001"/>
          <s v="90230001-90235001"/>
          <s v="90235001-90240001"/>
          <s v="90240001-90245001"/>
          <s v="90245001-90250001"/>
          <s v="90250001-90255001"/>
          <s v="90255001-90260001"/>
          <s v="90260001-90265001"/>
          <s v="90265001-90270001"/>
          <s v="90270001-90275001"/>
          <s v="90275001-90280001"/>
          <s v="90280001-90285001"/>
          <s v="90285001-90290001"/>
          <s v="90290001-90295001"/>
          <s v="90295001-90300001"/>
          <s v="90300001-90305001"/>
          <s v="90305001-90310001"/>
          <s v="90310001-90315001"/>
          <s v="90315001-90320001"/>
          <s v="90320001-90325001"/>
          <s v="90325001-90330001"/>
          <s v="90330001-90335001"/>
          <s v="90335001-90340001"/>
          <s v="90340001-90345001"/>
          <s v="90345001-90350001"/>
          <s v="90350001-90355001"/>
          <s v="90355001-90360001"/>
          <s v="90360001-90365001"/>
          <s v="90365001-90370001"/>
          <s v="90370001-90375001"/>
          <s v="90375001-90380001"/>
          <s v="90380001-90385001"/>
          <s v="90385001-90390001"/>
          <s v="90390001-90395001"/>
          <s v="90395001-90400001"/>
          <s v="90400001-90405001"/>
          <s v="90405001-90410001"/>
          <s v="90410001-90415001"/>
          <s v="90415001-90420001"/>
          <s v="90420001-90425001"/>
          <s v="90425001-90430001"/>
          <s v="90430001-90435001"/>
          <s v="90435001-90440001"/>
          <s v="90440001-90445001"/>
          <s v="90445001-90450001"/>
          <s v="90450001-90455001"/>
          <s v="90455001-90460001"/>
          <s v="90460001-90465001"/>
          <s v="90465001-90470001"/>
          <s v="90470001-90475001"/>
          <s v="90475001-90480001"/>
          <s v="90480001-90485001"/>
          <s v="90485001-90490001"/>
          <s v="90490001-90495001"/>
          <s v="90495001-90500001"/>
          <s v="90500001-90505001"/>
          <s v="90505001-90510001"/>
          <s v="90510001-90515001"/>
          <s v="90515001-90520001"/>
          <s v="90520001-90525001"/>
          <s v="90525001-90530001"/>
          <s v="90530001-90535001"/>
          <s v="90535001-90540001"/>
          <s v="90540001-90545001"/>
          <s v="90545001-90550001"/>
          <s v="90550001-90555001"/>
          <s v="90555001-90560001"/>
          <s v="90560001-90565001"/>
          <s v="90565001-90570001"/>
          <s v="90570001-90575001"/>
          <s v="90575001-90580001"/>
          <s v="90580001-90585001"/>
          <s v="90585001-90590001"/>
          <s v="90590001-90595001"/>
          <s v="90595001-90600001"/>
          <s v="90600001-90605001"/>
          <s v="90605001-90610001"/>
          <s v="90610001-90615001"/>
          <s v="90615001-90620001"/>
          <s v="90620001-90625001"/>
          <s v="90625001-90630001"/>
          <s v="90630001-90635001"/>
          <s v="90635001-90640001"/>
          <s v="90640001-90645001"/>
          <s v="90645001-90650001"/>
          <s v="90650001-90655001"/>
          <s v="90655001-90660001"/>
          <s v="90660001-90665001"/>
          <s v="90665001-90670001"/>
          <s v="90670001-90675001"/>
          <s v="90675001-90680001"/>
          <s v="90680001-90685001"/>
          <s v="90685001-90690001"/>
          <s v="90690001-90695001"/>
          <s v="90695001-90700001"/>
          <s v="90700001-90705001"/>
          <s v="90705001-90710001"/>
          <s v="90710001-90715001"/>
          <s v="90715001-90720001"/>
          <s v="90720001-90725001"/>
          <s v="90725001-90730001"/>
          <s v="90730001-90735001"/>
          <s v="90735001-90740001"/>
          <s v="90740001-90745001"/>
          <s v="90745001-90750001"/>
          <s v="90750001-90755001"/>
          <s v="90755001-90760001"/>
          <s v="90760001-90765001"/>
          <s v="90765001-90770001"/>
          <s v="90770001-90775001"/>
          <s v="90775001-90780001"/>
          <s v="90780001-90785001"/>
          <s v="90785001-90790001"/>
          <s v="90790001-90795001"/>
          <s v="90795001-90800001"/>
          <s v="90800001-90805001"/>
          <s v="90805001-90810001"/>
          <s v="90810001-90815001"/>
          <s v="90815001-90820001"/>
          <s v="90820001-90825001"/>
          <s v="90825001-90830001"/>
          <s v="90830001-90835001"/>
          <s v="90835001-90840001"/>
          <s v="90840001-90845001"/>
          <s v="90845001-90850001"/>
          <s v="90850001-90855001"/>
          <s v="90855001-90860001"/>
          <s v="90860001-90865001"/>
          <s v="90865001-90870001"/>
          <s v="90870001-90875001"/>
          <s v="90875001-90880001"/>
          <s v="90880001-90885001"/>
          <s v="90885001-90890001"/>
          <s v="90890001-90895001"/>
          <s v="90895001-90900001"/>
          <s v="90900001-90905001"/>
          <s v="90905001-90910001"/>
          <s v="90910001-90915001"/>
          <s v="90915001-90920001"/>
          <s v="90920001-90925001"/>
          <s v="90925001-90930001"/>
          <s v="90930001-90935001"/>
          <s v="90935001-90940001"/>
          <s v="90940001-90945001"/>
          <s v="90945001-90950001"/>
          <s v="90950001-90955001"/>
          <s v="90955001-90960001"/>
          <s v="90960001-90965001"/>
          <s v="90965001-90970001"/>
          <s v="90970001-90975001"/>
          <s v="90975001-90980001"/>
          <s v="90980001-90985001"/>
          <s v="90985001-90990001"/>
          <s v="90990001-90995001"/>
          <s v="90995001-91000001"/>
          <s v="91000001-91005001"/>
          <s v="91005001-91010001"/>
          <s v="91010001-91015001"/>
          <s v="91015001-91020001"/>
          <s v="91020001-91025001"/>
          <s v="91025001-91030001"/>
          <s v="91030001-91035001"/>
          <s v="91035001-91040001"/>
          <s v="91040001-91045001"/>
          <s v="91045001-91050001"/>
          <s v="91050001-91055001"/>
          <s v="91055001-91060001"/>
          <s v="91060001-91065001"/>
          <s v="91065001-91070001"/>
          <s v="91070001-91075001"/>
          <s v="91075001-91080001"/>
          <s v="91080001-91085001"/>
          <s v="91085001-91090001"/>
          <s v="91090001-91095001"/>
          <s v="91095001-91100001"/>
          <s v="91100001-91105001"/>
          <s v="91105001-91110001"/>
          <s v="91110001-91115001"/>
          <s v="91115001-91120001"/>
          <s v="91120001-91125001"/>
          <s v="91125001-91130001"/>
          <s v="91130001-91135001"/>
          <s v="91135001-91140001"/>
          <s v="91140001-91145001"/>
          <s v="91145001-91150001"/>
          <s v="91150001-91155001"/>
          <s v="91155001-91160001"/>
          <s v="91160001-91165001"/>
          <s v="91165001-91170001"/>
          <s v="91170001-91175001"/>
          <s v="91175001-91180001"/>
          <s v="91180001-91185001"/>
          <s v="91185001-91190001"/>
          <s v="91190001-91195001"/>
          <s v="91195001-91200001"/>
          <s v="91200001-91205001"/>
          <s v="91205001-91210001"/>
          <s v="91210001-91215001"/>
          <s v="91215001-91220001"/>
          <s v="91220001-91225001"/>
          <s v="91225001-91230001"/>
          <s v="91230001-91235001"/>
          <s v="91235001-91240001"/>
          <s v="91240001-91245001"/>
          <s v="91245001-91250001"/>
          <s v="91250001-91255001"/>
          <s v="91255001-91260001"/>
          <s v="91260001-91265001"/>
          <s v="91265001-91270001"/>
          <s v="91270001-91275001"/>
          <s v="91275001-91280001"/>
          <s v="91280001-91285001"/>
          <s v="91285001-91290001"/>
          <s v="91290001-91295001"/>
          <s v="91295001-91300001"/>
          <s v="91300001-91305001"/>
          <s v="91305001-91310001"/>
          <s v="91310001-91315001"/>
          <s v="91315001-91320001"/>
          <s v="91320001-91325001"/>
          <s v="91325001-91330001"/>
          <s v="91330001-91335001"/>
          <s v="91335001-91340001"/>
          <s v="91340001-91345001"/>
          <s v="91345001-91350001"/>
          <s v="91350001-91355001"/>
          <s v="91355001-91360001"/>
          <s v="91360001-91365001"/>
          <s v="91365001-91370001"/>
          <s v="91370001-91375001"/>
          <s v="91375001-91380001"/>
          <s v="91380001-91385001"/>
          <s v="91385001-91390001"/>
          <s v="91390001-91395001"/>
          <s v="91395001-91400001"/>
          <s v="91400001-91405001"/>
          <s v="91405001-91410001"/>
          <s v="91410001-91415001"/>
          <s v="91415001-91420001"/>
          <s v="91420001-91425001"/>
          <s v="91425001-91430001"/>
          <s v="91430001-91435001"/>
          <s v="91435001-91440001"/>
          <s v="91440001-91445001"/>
          <s v="91445001-91450001"/>
          <s v="91450001-91455001"/>
          <s v="91455001-91460001"/>
          <s v="91460001-91465001"/>
          <s v="91465001-91470001"/>
          <s v="91470001-91475001"/>
          <s v="91475001-91480001"/>
          <s v="91480001-91485001"/>
          <s v="91485001-91490001"/>
          <s v="91490001-91495001"/>
          <s v="91495001-91500001"/>
          <s v="91500001-91505001"/>
          <s v="91505001-91510001"/>
          <s v="91510001-91515001"/>
          <s v="91515001-91520001"/>
          <s v="91520001-91525001"/>
          <s v="91525001-91530001"/>
          <s v="91530001-91535001"/>
          <s v="91535001-91540001"/>
          <s v="91540001-91545001"/>
          <s v="91545001-91550001"/>
          <s v="91550001-91555001"/>
          <s v="91555001-91560001"/>
          <s v="91560001-91565001"/>
          <s v="91565001-91570001"/>
          <s v="91570001-91575001"/>
          <s v="91575001-91580001"/>
          <s v="91580001-91585001"/>
          <s v="91585001-91590001"/>
          <s v="91590001-91595001"/>
          <s v="91595001-91600001"/>
          <s v="91600001-91605001"/>
          <s v="91605001-91610001"/>
          <s v="91610001-91615001"/>
          <s v="91615001-91620001"/>
          <s v="91620001-91625001"/>
          <s v="91625001-91630001"/>
          <s v="91630001-91635001"/>
          <s v="91635001-91640001"/>
          <s v="91640001-91645001"/>
          <s v="91645001-91650001"/>
          <s v="91650001-91655001"/>
          <s v="91655001-91660001"/>
          <s v="91660001-91665001"/>
          <s v="91665001-91670001"/>
          <s v="91670001-91675001"/>
          <s v="91675001-91680001"/>
          <s v="91680001-91685001"/>
          <s v="91685001-91690001"/>
          <s v="91690001-91695001"/>
          <s v="91695001-91700001"/>
          <s v="91700001-91705001"/>
          <s v="91705001-91710001"/>
          <s v="91710001-91715001"/>
          <s v="91715001-91720001"/>
          <s v="91720001-91725001"/>
          <s v="91725001-91730001"/>
          <s v="91730001-91735001"/>
          <s v="91735001-91740001"/>
          <s v="91740001-91745001"/>
          <s v="91745001-91750001"/>
          <s v="91750001-91755001"/>
          <s v="91755001-91760001"/>
          <s v="91760001-91765001"/>
          <s v="91765001-91770001"/>
          <s v="91770001-91775001"/>
          <s v="91775001-91780001"/>
          <s v="91780001-91785001"/>
          <s v="91785001-91790001"/>
          <s v="91790001-91795001"/>
          <s v="91795001-91800001"/>
          <s v="91800001-91805001"/>
          <s v="91805001-91810001"/>
          <s v="91810001-91815001"/>
          <s v="91815001-91820001"/>
          <s v="91820001-91825001"/>
          <s v="91825001-91830001"/>
          <s v="91830001-91835001"/>
          <s v="91835001-91840001"/>
          <s v="91840001-91845001"/>
          <s v="91845001-91850001"/>
          <s v="91850001-91855001"/>
          <s v="91855001-91860001"/>
          <s v="91860001-91865001"/>
          <s v="91865001-91870001"/>
          <s v="91870001-91875001"/>
          <s v="91875001-91880001"/>
          <s v="91880001-91885001"/>
          <s v="91885001-91890001"/>
          <s v="91890001-91895001"/>
          <s v="91895001-91900001"/>
          <s v="91900001-91905001"/>
          <s v="91905001-91910001"/>
          <s v="91910001-91915001"/>
          <s v="91915001-91920001"/>
          <s v="91920001-91925001"/>
          <s v="91925001-91930001"/>
          <s v="91930001-91935001"/>
          <s v="91935001-91940001"/>
          <s v="91940001-91945001"/>
          <s v="91945001-91950001"/>
          <s v="91950001-91955001"/>
          <s v="91955001-91960001"/>
          <s v="91960001-91965001"/>
          <s v="91965001-91970001"/>
          <s v="91970001-91975001"/>
          <s v="91975001-91980001"/>
          <s v="91980001-91985001"/>
          <s v="91985001-91990001"/>
          <s v="91990001-91995001"/>
          <s v="91995001-92000001"/>
          <s v="92000001-92005001"/>
          <s v="92005001-92010001"/>
          <s v="92010001-92015001"/>
          <s v="92015001-92020001"/>
          <s v="92020001-92025001"/>
          <s v="92025001-92030001"/>
          <s v="92030001-92035001"/>
          <s v="92035001-92040001"/>
          <s v="92040001-92045001"/>
          <s v="92045001-92050001"/>
          <s v="92050001-92055001"/>
          <s v="92055001-92060001"/>
          <s v="92060001-92065001"/>
          <s v="92065001-92070001"/>
          <s v="92070001-92075001"/>
          <s v="92075001-92080001"/>
          <s v="92080001-92085001"/>
          <s v="92085001-92090001"/>
          <s v="92090001-92095001"/>
          <s v="92095001-92100001"/>
          <s v="92100001-92105001"/>
          <s v="92105001-92110001"/>
          <s v="92110001-92115001"/>
          <s v="92115001-92120001"/>
          <s v="92120001-92125001"/>
          <s v="92125001-92130001"/>
          <s v="92130001-92135001"/>
          <s v="92135001-92140001"/>
          <s v="92140001-92145001"/>
          <s v="92145001-92150001"/>
          <s v="92150001-92155001"/>
          <s v="92155001-92160001"/>
          <s v="92160001-92165001"/>
          <s v="92165001-92170001"/>
          <s v="92170001-92175001"/>
          <s v="92175001-92180001"/>
          <s v="92180001-92185001"/>
          <s v="92185001-92190001"/>
          <s v="92190001-92195001"/>
          <s v="92195001-92200001"/>
          <s v="92200001-92205001"/>
          <s v="92205001-92210001"/>
          <s v="92210001-92215001"/>
          <s v="92215001-92220001"/>
          <s v="92220001-92225001"/>
          <s v="92225001-92230001"/>
          <s v="92230001-92235001"/>
          <s v="92235001-92240001"/>
          <s v="92240001-92245001"/>
          <s v="92245001-92250001"/>
          <s v="92250001-92255001"/>
          <s v="92255001-92260001"/>
          <s v="92260001-92265001"/>
          <s v="92265001-92270001"/>
          <s v="92270001-92275001"/>
          <s v="92275001-92280001"/>
          <s v="92280001-92285001"/>
          <s v="92285001-92290001"/>
          <s v="92290001-92295001"/>
          <s v="92295001-92300001"/>
          <s v="92300001-92305001"/>
          <s v="92305001-92310001"/>
          <s v="92310001-92315001"/>
          <s v="92315001-92320001"/>
          <s v="92320001-92325001"/>
          <s v="92325001-92330001"/>
          <s v="92330001-92335001"/>
          <s v="92335001-92340001"/>
          <s v="92340001-92345001"/>
          <s v="92345001-92350001"/>
          <s v="92350001-92355001"/>
          <s v="92355001-92360001"/>
          <s v="92360001-92365001"/>
          <s v="92365001-92370001"/>
          <s v="92370001-92375001"/>
          <s v="92375001-92380001"/>
          <s v="92380001-92385001"/>
          <s v="92385001-92390001"/>
          <s v="92390001-92395001"/>
          <s v="92395001-92400001"/>
          <s v="92400001-92405001"/>
          <s v="92405001-92410001"/>
          <s v="92410001-92415001"/>
          <s v="92415001-92420001"/>
          <s v="92420001-92425001"/>
          <s v="92425001-92430001"/>
          <s v="92430001-92435001"/>
          <s v="92435001-92440001"/>
          <s v="92440001-92445001"/>
          <s v="92445001-92450001"/>
          <s v="92450001-92455001"/>
          <s v="92455001-92460001"/>
          <s v="92460001-92465001"/>
          <s v="92465001-92470001"/>
          <s v="92470001-92475001"/>
          <s v="92475001-92480001"/>
          <s v="92480001-92485001"/>
          <s v="92485001-92490001"/>
          <s v="92490001-92495001"/>
          <s v="92495001-92500001"/>
          <s v="92500001-92505001"/>
          <s v="92505001-92510001"/>
          <s v="92510001-92515001"/>
          <s v="92515001-92520001"/>
          <s v="92520001-92525001"/>
          <s v="92525001-92530001"/>
          <s v="92530001-92535001"/>
          <s v="92535001-92540001"/>
          <s v="92540001-92545001"/>
          <s v="92545001-92550001"/>
          <s v="92550001-92555001"/>
          <s v="92555001-92560001"/>
          <s v="92560001-92565001"/>
          <s v="92565001-92570001"/>
          <s v="92570001-92575001"/>
          <s v="92575001-92580001"/>
          <s v="92580001-92585001"/>
          <s v="92585001-92590001"/>
          <s v="92590001-92595001"/>
          <s v="92595001-92600001"/>
          <s v="92600001-92605001"/>
          <s v="92605001-92610001"/>
          <s v="92610001-92615001"/>
          <s v="92615001-92620001"/>
          <s v="92620001-92625001"/>
          <s v="92625001-92630001"/>
          <s v="92630001-92635001"/>
          <s v="92635001-92640001"/>
          <s v="92640001-92645001"/>
          <s v="92645001-92650001"/>
          <s v="92650001-92655001"/>
          <s v="92655001-92660001"/>
          <s v="92660001-92665001"/>
          <s v="92665001-92670001"/>
          <s v="92670001-92675001"/>
          <s v="92675001-92680001"/>
          <s v="92680001-92685001"/>
          <s v="92685001-92690001"/>
          <s v="92690001-92695001"/>
          <s v="92695001-92700001"/>
          <s v="92700001-92705001"/>
          <s v="92705001-92710001"/>
          <s v="92710001-92715001"/>
          <s v="92715001-92720001"/>
          <s v="92720001-92725001"/>
          <s v="92725001-92730001"/>
          <s v="92730001-92735001"/>
          <s v="92735001-92740001"/>
          <s v="92740001-92745001"/>
          <s v="92745001-92750001"/>
          <s v="92750001-92755001"/>
          <s v="92755001-92760001"/>
          <s v="92760001-92765001"/>
          <s v="92765001-92770001"/>
          <s v="92770001-92775001"/>
          <s v="92775001-92780001"/>
          <s v="92780001-92785001"/>
          <s v="92785001-92790001"/>
          <s v="92790001-92795001"/>
          <s v="92795001-92800001"/>
          <s v="92800001-92805001"/>
          <s v="92805001-92810001"/>
          <s v="92810001-92815001"/>
          <s v="92815001-92820001"/>
          <s v="92820001-92825001"/>
          <s v="92825001-92830001"/>
          <s v="92830001-92835001"/>
          <s v="92835001-92840001"/>
          <s v="92840001-92845001"/>
          <s v="92845001-92850001"/>
          <s v="92850001-92855001"/>
          <s v="92855001-92860001"/>
          <s v="92860001-92865001"/>
          <s v="92865001-92870001"/>
          <s v="92870001-92875001"/>
          <s v="92875001-92880001"/>
          <s v="92880001-92885001"/>
          <s v="92885001-92890001"/>
          <s v="92890001-92895001"/>
          <s v="92895001-92900001"/>
          <s v="92900001-92905001"/>
          <s v="92905001-92910001"/>
          <s v="92910001-92915001"/>
          <s v="92915001-92920001"/>
          <s v="92920001-92925001"/>
          <s v="92925001-92930001"/>
          <s v="92930001-92935001"/>
          <s v="92935001-92940001"/>
          <s v="92940001-92945001"/>
          <s v="92945001-92950001"/>
          <s v="92950001-92955001"/>
          <s v="92955001-92960001"/>
          <s v="92960001-92965001"/>
          <s v="92965001-92970001"/>
          <s v="92970001-92975001"/>
          <s v="92975001-92980001"/>
          <s v="92980001-92985001"/>
          <s v="92985001-92990001"/>
          <s v="92990001-92995001"/>
          <s v="92995001-93000001"/>
          <s v="93000001-93005001"/>
          <s v="93005001-93010001"/>
          <s v="93010001-93015001"/>
          <s v="93015001-93020001"/>
          <s v="93020001-93025001"/>
          <s v="93025001-93030001"/>
          <s v="93030001-93035001"/>
          <s v="93035001-93040001"/>
          <s v="93040001-93045001"/>
          <s v="93045001-93050001"/>
          <s v="93050001-93055001"/>
          <s v="93055001-93060001"/>
          <s v="93060001-93065001"/>
          <s v="93065001-93070001"/>
          <s v="93070001-93075001"/>
          <s v="93075001-93080001"/>
          <s v="93080001-93085001"/>
          <s v="93085001-93090001"/>
          <s v="93090001-93095001"/>
          <s v="93095001-93100001"/>
          <s v="93100001-93105001"/>
          <s v="93105001-93110001"/>
          <s v="93110001-93115001"/>
          <s v="93115001-93120001"/>
          <s v="93120001-93125001"/>
          <s v="93125001-93130001"/>
          <s v="93130001-93135001"/>
          <s v="93135001-93140001"/>
          <s v="93140001-93145001"/>
          <s v="93145001-93150001"/>
          <s v="93150001-93155001"/>
          <s v="93155001-93160001"/>
          <s v="93160001-93165001"/>
          <s v="93165001-93170001"/>
          <s v="93170001-93175001"/>
          <s v="93175001-93180001"/>
          <s v="93180001-93185001"/>
          <s v="93185001-93190001"/>
          <s v="93190001-93195001"/>
          <s v="93195001-93200001"/>
          <s v="93200001-93205001"/>
          <s v="93205001-93210001"/>
          <s v="93210001-93215001"/>
          <s v="93215001-93220001"/>
          <s v="93220001-93225001"/>
          <s v="93225001-93230001"/>
          <s v="93230001-93235001"/>
          <s v="93235001-93240001"/>
          <s v="93240001-93245001"/>
          <s v="93245001-93250001"/>
          <s v="93250001-93255001"/>
          <s v="93255001-93260001"/>
          <s v="93260001-93265001"/>
          <s v="93265001-93270001"/>
          <s v="93270001-93275001"/>
          <s v="93275001-93280001"/>
          <s v="93280001-93285001"/>
          <s v="93285001-93290001"/>
          <s v="93290001-93295001"/>
          <s v="93295001-93300001"/>
          <s v="93300001-93305001"/>
          <s v="93305001-93310001"/>
          <s v="93310001-93315001"/>
          <s v="93315001-93320001"/>
          <s v="93320001-93325001"/>
          <s v="93325001-93330001"/>
          <s v="93330001-93335001"/>
          <s v="93335001-93340001"/>
          <s v="93340001-93345001"/>
          <s v="93345001-93350001"/>
          <s v="93350001-93355001"/>
          <s v="93355001-93360001"/>
          <s v="93360001-93365001"/>
          <s v="93365001-93370001"/>
          <s v="93370001-93375001"/>
          <s v="93375001-93380001"/>
          <s v="93380001-93385001"/>
          <s v="93385001-93390001"/>
          <s v="93390001-93395001"/>
          <s v="93395001-93400001"/>
          <s v="93400001-93405001"/>
          <s v="93405001-93410001"/>
          <s v="93410001-93415001"/>
          <s v="93415001-93420001"/>
          <s v="93420001-93425001"/>
          <s v="93425001-93430001"/>
          <s v="93430001-93435001"/>
          <s v="93435001-93440001"/>
          <s v="93440001-93445001"/>
          <s v="93445001-93450001"/>
          <s v="93450001-93455001"/>
          <s v="93455001-93460001"/>
          <s v="93460001-93465001"/>
          <s v="93465001-93470001"/>
          <s v="93470001-93475001"/>
          <s v="93475001-93480001"/>
          <s v="93480001-93485001"/>
          <s v="93485001-93490001"/>
          <s v="93490001-93495001"/>
          <s v="93495001-93500001"/>
          <s v="93500001-93505001"/>
          <s v="93505001-93510001"/>
          <s v="93510001-93515001"/>
          <s v="93515001-93520001"/>
          <s v="93520001-93525001"/>
          <s v="93525001-93530001"/>
          <s v="93530001-93535001"/>
          <s v="93535001-93540001"/>
          <s v="93540001-93545001"/>
          <s v="93545001-93550001"/>
          <s v="93550001-93555001"/>
          <s v="93555001-93560001"/>
          <s v="93560001-93565001"/>
          <s v="93565001-93570001"/>
          <s v="93570001-93575001"/>
          <s v="93575001-93580001"/>
          <s v="93580001-93585001"/>
          <s v="93585001-93590001"/>
          <s v="93590001-93595001"/>
          <s v="93595001-93600001"/>
          <s v="93600001-93605001"/>
          <s v="93605001-93610001"/>
          <s v="93610001-93615001"/>
          <s v="93615001-93620001"/>
          <s v="93620001-93625001"/>
          <s v="93625001-93630001"/>
          <s v="93630001-93635001"/>
          <s v="93635001-93640001"/>
          <s v="93640001-93645001"/>
          <s v="93645001-93650001"/>
          <s v="93650001-93655001"/>
          <s v="93655001-93660001"/>
          <s v="93660001-93665001"/>
          <s v="93665001-93670001"/>
          <s v="93670001-93675001"/>
          <s v="93675001-93680001"/>
          <s v="93680001-93685001"/>
          <s v="93685001-93690001"/>
          <s v="93690001-93695001"/>
          <s v="93695001-93700001"/>
          <s v="93700001-93705001"/>
          <s v="93705001-93710001"/>
          <s v="93710001-93715001"/>
          <s v="93715001-93720001"/>
          <s v="93720001-93725001"/>
          <s v="93725001-93730001"/>
          <s v="93730001-93735001"/>
          <s v="93735001-93740001"/>
          <s v="93740001-93745001"/>
          <s v="93745001-93750001"/>
          <s v="93750001-93755001"/>
          <s v="93755001-93760001"/>
          <s v="93760001-93765001"/>
          <s v="93765001-93770001"/>
          <s v="93770001-93775001"/>
          <s v="93775001-93780001"/>
          <s v="93780001-93785001"/>
          <s v="93785001-93790001"/>
          <s v="93790001-93795001"/>
          <s v="93795001-93800001"/>
          <s v="93800001-93805001"/>
          <s v="93805001-93810001"/>
          <s v="93810001-93815001"/>
          <s v="93815001-93820001"/>
          <s v="93820001-93825001"/>
          <s v="93825001-93830001"/>
          <s v="93830001-93835001"/>
          <s v="93835001-93840001"/>
          <s v="93840001-93845001"/>
          <s v="93845001-93850001"/>
          <s v="93850001-93855001"/>
          <s v="93855001-93860001"/>
          <s v="93860001-93865001"/>
          <s v="93865001-93870001"/>
          <s v="93870001-93875001"/>
          <s v="93875001-93880001"/>
          <s v="93880001-93885001"/>
          <s v="93885001-93890001"/>
          <s v="93890001-93895001"/>
          <s v="93895001-93900001"/>
          <s v="93900001-93905001"/>
          <s v="93905001-93910001"/>
          <s v="93910001-93915001"/>
          <s v="93915001-93920001"/>
          <s v="93920001-93925001"/>
          <s v="93925001-93930001"/>
          <s v="93930001-93935001"/>
          <s v="93935001-93940001"/>
          <s v="93940001-93945001"/>
          <s v="93945001-93950001"/>
          <s v="93950001-93955001"/>
          <s v="93955001-93960001"/>
          <s v="93960001-93965001"/>
          <s v="93965001-93970001"/>
          <s v="93970001-93975001"/>
          <s v="93975001-93980001"/>
          <s v="93980001-93985001"/>
          <s v="93985001-93990001"/>
          <s v="93990001-93995001"/>
          <s v="93995001-94000001"/>
          <s v="94000001-94005001"/>
          <s v="94005001-94010001"/>
          <s v="94010001-94015001"/>
          <s v="94015001-94020001"/>
          <s v="94020001-94025001"/>
          <s v="94025001-94030001"/>
          <s v="94030001-94035001"/>
          <s v="94035001-94040001"/>
          <s v="94040001-94045001"/>
          <s v="94045001-94050001"/>
          <s v="94050001-94055001"/>
          <s v="94055001-94060001"/>
          <s v="94060001-94065001"/>
          <s v="94065001-94070001"/>
          <s v="94070001-94075001"/>
          <s v="94075001-94080001"/>
          <s v="94080001-94085001"/>
          <s v="94085001-94090001"/>
          <s v="94090001-94095001"/>
          <s v="94095001-94100001"/>
          <s v="94100001-94105001"/>
          <s v="94105001-94110001"/>
          <s v="94110001-94115001"/>
          <s v="94115001-94120001"/>
          <s v="94120001-94125001"/>
          <s v="94125001-94130001"/>
          <s v="94130001-94135001"/>
          <s v="94135001-94140001"/>
          <s v="94140001-94145001"/>
          <s v="94145001-94150001"/>
          <s v="94150001-94155001"/>
          <s v="94155001-94160001"/>
          <s v="94160001-94165001"/>
          <s v="94165001-94170001"/>
          <s v="94170001-94175001"/>
          <s v="94175001-94180001"/>
          <s v="94180001-94185001"/>
          <s v="94185001-94190001"/>
          <s v="94190001-94195001"/>
          <s v="94195001-94200001"/>
          <s v="94200001-94205001"/>
          <s v="94205001-94210001"/>
          <s v="94210001-94215001"/>
          <s v="94215001-94220001"/>
          <s v="94220001-94225001"/>
          <s v="94225001-94230001"/>
          <s v="94230001-94235001"/>
          <s v="94235001-94240001"/>
          <s v="94240001-94245001"/>
          <s v="94245001-94250001"/>
          <s v="94250001-94255001"/>
          <s v="94255001-94260001"/>
          <s v="94260001-94265001"/>
          <s v="94265001-94270001"/>
          <s v="94270001-94275001"/>
          <s v="94275001-94280001"/>
          <s v="94280001-94285001"/>
          <s v="94285001-94290001"/>
          <s v="94290001-94295001"/>
          <s v="94295001-94300001"/>
          <s v="94300001-94305001"/>
          <s v="94305001-94310001"/>
          <s v="94310001-94315001"/>
          <s v="94315001-94320001"/>
          <s v="94320001-94325001"/>
          <s v="94325001-94330001"/>
          <s v="94330001-94335001"/>
          <s v="94335001-94340001"/>
          <s v="94340001-94345001"/>
          <s v="94345001-94350001"/>
          <s v="94350001-94355001"/>
          <s v="94355001-94360001"/>
          <s v="94360001-94365001"/>
          <s v="94365001-94370001"/>
          <s v="94370001-94375001"/>
          <s v="94375001-94380001"/>
          <s v="94380001-94385001"/>
          <s v="94385001-94390001"/>
          <s v="94390001-94395001"/>
          <s v="94395001-94400001"/>
          <s v="94400001-94405001"/>
          <s v="94405001-94410001"/>
          <s v="94410001-94415001"/>
          <s v="94415001-94420001"/>
          <s v="94420001-94425001"/>
          <s v="94425001-94430001"/>
          <s v="94430001-94435001"/>
          <s v="94435001-94440001"/>
          <s v="94440001-94445001"/>
          <s v="94445001-94450001"/>
          <s v="94450001-94455001"/>
          <s v="94455001-94460001"/>
          <s v="94460001-94465001"/>
          <s v="94465001-94470001"/>
          <s v="94470001-94475001"/>
          <s v="94475001-94480001"/>
          <s v="94480001-94485001"/>
          <s v="94485001-94490001"/>
          <s v="94490001-94495001"/>
          <s v="94495001-94500001"/>
          <s v="94500001-94505001"/>
          <s v="94505001-94510001"/>
          <s v="94510001-94515001"/>
          <s v="94515001-94520001"/>
          <s v="94520001-94525001"/>
          <s v="94525001-94530001"/>
          <s v="94530001-94535001"/>
          <s v="94535001-94540001"/>
          <s v="94540001-94545001"/>
          <s v="94545001-94550001"/>
          <s v="94550001-94555001"/>
          <s v="94555001-94560001"/>
          <s v="94560001-94565001"/>
          <s v="94565001-94570001"/>
          <s v="94570001-94575001"/>
          <s v="94575001-94580001"/>
          <s v="94580001-94585001"/>
          <s v="94585001-94590001"/>
          <s v="94590001-94595001"/>
          <s v="94595001-94600001"/>
          <s v="94600001-94605001"/>
          <s v="94605001-94610001"/>
          <s v="94610001-94615001"/>
          <s v="94615001-94620001"/>
          <s v="94620001-94625001"/>
          <s v="94625001-94630001"/>
          <s v="94630001-94635001"/>
          <s v="94635001-94640001"/>
          <s v="94640001-94645001"/>
          <s v="94645001-94650001"/>
          <s v="94650001-94655001"/>
          <s v="94655001-94660001"/>
          <s v="94660001-94665001"/>
          <s v="94665001-94670001"/>
          <s v="94670001-94675001"/>
          <s v="94675001-94680001"/>
          <s v="94680001-94685001"/>
          <s v="94685001-94690001"/>
          <s v="94690001-94695001"/>
          <s v="94695001-94700001"/>
          <s v="94700001-94705001"/>
          <s v="94705001-94710001"/>
          <s v="94710001-94715001"/>
          <s v="94715001-94720001"/>
          <s v="94720001-94725001"/>
          <s v="94725001-94730001"/>
          <s v="94730001-94735001"/>
          <s v="94735001-94740001"/>
          <s v="94740001-94745001"/>
          <s v="94745001-94750001"/>
          <s v="94750001-94755001"/>
          <s v="94755001-94760001"/>
          <s v="94760001-94765001"/>
          <s v="94765001-94770001"/>
          <s v="94770001-94775001"/>
          <s v="94775001-94780001"/>
          <s v="94780001-94785001"/>
          <s v="94785001-94790001"/>
          <s v="94790001-94795001"/>
          <s v="94795001-94800001"/>
          <s v="94800001-94805001"/>
          <s v="94805001-94810001"/>
          <s v="94810001-94815001"/>
          <s v="94815001-94820001"/>
          <s v="94820001-94825001"/>
          <s v="94825001-94830001"/>
          <s v="94830001-94835001"/>
          <s v="94835001-94840001"/>
          <s v="94840001-94845001"/>
          <s v="94845001-94850001"/>
          <s v="94850001-94855001"/>
          <s v="94855001-94860001"/>
          <s v="94860001-94865001"/>
          <s v="94865001-94870001"/>
          <s v="94870001-94875001"/>
          <s v="94875001-94880001"/>
          <s v="94880001-94885001"/>
          <s v="94885001-94890001"/>
          <s v="94890001-94895001"/>
          <s v="94895001-94900001"/>
          <s v="94900001-94905001"/>
          <s v="94905001-94910001"/>
          <s v="94910001-94915001"/>
          <s v="94915001-94920001"/>
          <s v="94920001-94925001"/>
          <s v="94925001-94930001"/>
          <s v="94930001-94935001"/>
          <s v="94935001-94940001"/>
          <s v="94940001-94945001"/>
          <s v="94945001-94950001"/>
          <s v="94950001-94955001"/>
          <s v="94955001-94960001"/>
          <s v="94960001-94965001"/>
          <s v="94965001-94970001"/>
          <s v="94970001-94975001"/>
          <s v="94975001-94980001"/>
          <s v="94980001-94985001"/>
          <s v="94985001-94990001"/>
          <s v="94990001-94995001"/>
          <s v="94995001-95000001"/>
          <s v="95000001-95005001"/>
          <s v="95005001-95010001"/>
          <s v="95010001-95015001"/>
          <s v="95015001-95020001"/>
          <s v="95020001-95025001"/>
          <s v="95025001-95030001"/>
          <s v="95030001-95035001"/>
          <s v="95035001-95040001"/>
          <s v="95040001-95045001"/>
          <s v="95045001-95050001"/>
          <s v="95050001-95055001"/>
          <s v="95055001-95060001"/>
          <s v="95060001-95065001"/>
          <s v="95065001-95070001"/>
          <s v="95070001-95075001"/>
          <s v="95075001-95080001"/>
          <s v="95080001-95085001"/>
          <s v="95085001-95090001"/>
          <s v="95090001-95095001"/>
          <s v="95095001-95100001"/>
          <s v="95100001-95105001"/>
          <s v="95105001-95110001"/>
          <s v="95110001-95115001"/>
          <s v="95115001-95120001"/>
          <s v="95120001-95125001"/>
          <s v="95125001-95130001"/>
          <s v="95130001-95135001"/>
          <s v="95135001-95140001"/>
          <s v="95140001-95145001"/>
          <s v="95145001-95150001"/>
          <s v="95150001-95155001"/>
          <s v="95155001-95160001"/>
          <s v="95160001-95165001"/>
          <s v="95165001-95170001"/>
          <s v="95170001-95175001"/>
          <s v="95175001-95180001"/>
          <s v="95180001-95185001"/>
          <s v="95185001-95190001"/>
          <s v="95190001-95195001"/>
          <s v="95195001-95200001"/>
          <s v="95200001-95205001"/>
          <s v="95205001-95210001"/>
          <s v="95210001-95215001"/>
          <s v="95215001-95220001"/>
          <s v="95220001-95225001"/>
          <s v="95225001-95230001"/>
          <s v="95230001-95235001"/>
          <s v="95235001-95240001"/>
          <s v="95240001-95245001"/>
          <s v="95245001-95250001"/>
          <s v="95250001-95255001"/>
          <s v="95255001-95260001"/>
          <s v="95260001-95265001"/>
          <s v="95265001-95270001"/>
          <s v="95270001-95275001"/>
          <s v="95275001-95280001"/>
          <s v="95280001-95285001"/>
          <s v="95285001-95290001"/>
          <s v="95290001-95295001"/>
          <s v="95295001-95300001"/>
          <s v="95300001-95305001"/>
          <s v="95305001-95310001"/>
          <s v="95310001-95315001"/>
          <s v="95315001-95320001"/>
          <s v="95320001-95325001"/>
          <s v="95325001-95330001"/>
          <s v="95330001-95335001"/>
          <s v="95335001-95340001"/>
          <s v="95340001-95345001"/>
          <s v="95345001-95350001"/>
          <s v="95350001-95355001"/>
          <s v="95355001-95360001"/>
          <s v="95360001-95365001"/>
          <s v="95365001-95370001"/>
          <s v="95370001-95375001"/>
          <s v="95375001-95380001"/>
          <s v="95380001-95385001"/>
          <s v="95385001-95390001"/>
          <s v="95390001-95395001"/>
          <s v="95395001-95400001"/>
          <s v="95400001-95405001"/>
          <s v="95405001-95410001"/>
          <s v="95410001-95415001"/>
          <s v="95415001-95420001"/>
          <s v="95420001-95425001"/>
          <s v="95425001-95430001"/>
          <s v="95430001-95435001"/>
          <s v="95435001-95440001"/>
          <s v="95440001-95445001"/>
          <s v="95445001-95450001"/>
          <s v="95450001-95455001"/>
          <s v="95455001-95460001"/>
          <s v="95460001-95465001"/>
          <s v="95465001-95470001"/>
          <s v="95470001-95475001"/>
          <s v="95475001-95480001"/>
          <s v="95480001-95485001"/>
          <s v="95485001-95490001"/>
          <s v="95490001-95495001"/>
          <s v="95495001-95500001"/>
          <s v="95500001-95505001"/>
          <s v="95505001-95510001"/>
          <s v="95510001-95515001"/>
          <s v="95515001-95520001"/>
          <s v="95520001-95525001"/>
          <s v="95525001-95530001"/>
          <s v="95530001-95535001"/>
          <s v="95535001-95540001"/>
          <s v="95540001-95545001"/>
          <s v="95545001-95550001"/>
          <s v="95550001-95555001"/>
          <s v="95555001-95560001"/>
          <s v="95560001-95565001"/>
          <s v="95565001-95570001"/>
          <s v="95570001-95575001"/>
          <s v="95575001-95580001"/>
          <s v="95580001-95585001"/>
          <s v="95585001-95590001"/>
          <s v="95590001-95595001"/>
          <s v="95595001-95600001"/>
          <s v="95600001-95605001"/>
          <s v="95605001-95610001"/>
          <s v="95610001-95615001"/>
          <s v="95615001-95620001"/>
          <s v="95620001-95625001"/>
          <s v="95625001-95630001"/>
          <s v="95630001-95635001"/>
          <s v="95635001-95640001"/>
          <s v="95640001-95645001"/>
          <s v="95645001-95650001"/>
          <s v="95650001-95655001"/>
          <s v="95655001-95660001"/>
          <s v="95660001-95665001"/>
          <s v="95665001-95670001"/>
          <s v="95670001-95675001"/>
          <s v="95675001-95680001"/>
          <s v="95680001-95685001"/>
          <s v="95685001-95690001"/>
          <s v="95690001-95695001"/>
          <s v="95695001-95700001"/>
          <s v="95700001-95705001"/>
          <s v="95705001-95710001"/>
          <s v="95710001-95715001"/>
          <s v="95715001-95720001"/>
          <s v="95720001-95725001"/>
          <s v="95725001-95730001"/>
          <s v="95730001-95735001"/>
          <s v="95735001-95740001"/>
          <s v="95740001-95745001"/>
          <s v="95745001-95750001"/>
          <s v="95750001-95755001"/>
          <s v="95755001-95760001"/>
          <s v="95760001-95765001"/>
          <s v="95765001-95770001"/>
          <s v="95770001-95775001"/>
          <s v="95775001-95780001"/>
          <s v="95780001-95785001"/>
          <s v="95785001-95790001"/>
          <s v="95790001-95795001"/>
          <s v="95795001-95800001"/>
          <s v="95800001-95805001"/>
          <s v="95805001-95810001"/>
          <s v="95810001-95815001"/>
          <s v="95815001-95820001"/>
          <s v="95820001-95825001"/>
          <s v="95825001-95830001"/>
          <s v="95830001-95835001"/>
          <s v="95835001-95840001"/>
          <s v="95840001-95845001"/>
          <s v="95845001-95850001"/>
          <s v="95850001-95855001"/>
          <s v="95855001-95860001"/>
          <s v="95860001-95865001"/>
          <s v="95865001-95870001"/>
          <s v="95870001-95875001"/>
          <s v="95875001-95880001"/>
          <s v="95880001-95885001"/>
          <s v="95885001-95890001"/>
          <s v="95890001-95895001"/>
          <s v="95895001-95900001"/>
          <s v="95900001-95905001"/>
          <s v="95905001-95910001"/>
          <s v="95910001-95915001"/>
          <s v="95915001-95920001"/>
          <s v="95920001-95925001"/>
          <s v="95925001-95930001"/>
          <s v="95930001-95935001"/>
          <s v="95935001-95940001"/>
          <s v="95940001-95945001"/>
          <s v="95945001-95950001"/>
          <s v="95950001-95955001"/>
          <s v="95955001-95960001"/>
          <s v="95960001-95965001"/>
          <s v="95965001-95970001"/>
          <s v="95970001-95975001"/>
          <s v="95975001-95980001"/>
          <s v="95980001-95985001"/>
          <s v="95985001-95990001"/>
          <s v="95990001-95995001"/>
          <s v="95995001-96000001"/>
          <s v="96000001-96005001"/>
          <s v="96005001-96010001"/>
          <s v="96010001-96015001"/>
          <s v="96015001-96020001"/>
          <s v="96020001-96025001"/>
          <s v="96025001-96030001"/>
          <s v="96030001-96035001"/>
          <s v="96035001-96040001"/>
          <s v="96040001-96045001"/>
          <s v="96045001-96050001"/>
          <s v="96050001-96055001"/>
          <s v="96055001-96060001"/>
          <s v="96060001-96065001"/>
          <s v="96065001-96070001"/>
          <s v="96070001-96075001"/>
          <s v="96075001-96080001"/>
          <s v="96080001-96085001"/>
          <s v="96085001-96090001"/>
          <s v="96090001-96095001"/>
          <s v="96095001-96100001"/>
          <s v="96100001-96105001"/>
          <s v="96105001-96110001"/>
          <s v="96110001-96115001"/>
          <s v="96115001-96120001"/>
          <s v="96120001-96125001"/>
          <s v="96125001-96130001"/>
          <s v="96130001-96135001"/>
          <s v="96135001-96140001"/>
          <s v="96140001-96145001"/>
          <s v="96145001-96150001"/>
          <s v="96150001-96155001"/>
          <s v="96155001-96160001"/>
          <s v="96160001-96165001"/>
          <s v="96165001-96170001"/>
          <s v="96170001-96175001"/>
          <s v="96175001-96180001"/>
          <s v="96180001-96185001"/>
          <s v="96185001-96190001"/>
          <s v="96190001-96195001"/>
          <s v="96195001-96200001"/>
          <s v="96200001-96205001"/>
          <s v="96205001-96210001"/>
          <s v="96210001-96215001"/>
          <s v="96215001-96220001"/>
          <s v="96220001-96225001"/>
          <s v="96225001-96230001"/>
          <s v="96230001-96235001"/>
          <s v="96235001-96240001"/>
          <s v="96240001-96245001"/>
          <s v="96245001-96250001"/>
          <s v="96250001-96255001"/>
          <s v="96255001-96260001"/>
          <s v="96260001-96265001"/>
          <s v="96265001-96270001"/>
          <s v="96270001-96275001"/>
          <s v="96275001-96280001"/>
          <s v="96280001-96285001"/>
          <s v="96285001-96290001"/>
          <s v="96290001-96295001"/>
          <s v="96295001-96300001"/>
          <s v="96300001-96305001"/>
          <s v="96305001-96310001"/>
          <s v="96310001-96315001"/>
          <s v="96315001-96320001"/>
          <s v="96320001-96325001"/>
          <s v="96325001-96330001"/>
          <s v="96330001-96335001"/>
          <s v="96335001-96340001"/>
          <s v="96340001-96345001"/>
          <s v="96345001-96350001"/>
          <s v="96350001-96355001"/>
          <s v="96355001-96360001"/>
          <s v="96360001-96365001"/>
          <s v="96365001-96370001"/>
          <s v="96370001-96375001"/>
          <s v="96375001-96380001"/>
          <s v="96380001-96385001"/>
          <s v="96385001-96390001"/>
          <s v="96390001-96395001"/>
          <s v="96395001-96400001"/>
          <s v="96400001-96405001"/>
          <s v="96405001-96410001"/>
          <s v="96410001-96415001"/>
          <s v="96415001-96420001"/>
          <s v="96420001-96425001"/>
          <s v="96425001-96430001"/>
          <s v="96430001-96435001"/>
          <s v="96435001-96440001"/>
          <s v="96440001-96445001"/>
          <s v="96445001-96450001"/>
          <s v="96450001-96455001"/>
          <s v="96455001-96460001"/>
          <s v="96460001-96465001"/>
          <s v="96465001-96470001"/>
          <s v="96470001-96475001"/>
          <s v="96475001-96480001"/>
          <s v="96480001-96485001"/>
          <s v="96485001-96490001"/>
          <s v="96490001-96495001"/>
          <s v="96495001-96500001"/>
          <s v="96500001-96505001"/>
          <s v="96505001-96510001"/>
          <s v="96510001-96515001"/>
          <s v="96515001-96520001"/>
          <s v="96520001-96525001"/>
          <s v="96525001-96530001"/>
          <s v="96530001-96535001"/>
          <s v="96535001-96540001"/>
          <s v="96540001-96545001"/>
          <s v="96545001-96550001"/>
          <s v="96550001-96555001"/>
          <s v="96555001-96560001"/>
          <s v="96560001-96565001"/>
          <s v="96565001-96570001"/>
          <s v="96570001-96575001"/>
          <s v="96575001-96580001"/>
          <s v="96580001-96585001"/>
          <s v="96585001-96590001"/>
          <s v="96590001-96595001"/>
          <s v="96595001-96600001"/>
          <s v="96600001-96605001"/>
          <s v="96605001-96610001"/>
          <s v="96610001-96615001"/>
          <s v="96615001-96620001"/>
          <s v="96620001-96625001"/>
          <s v="96625001-96630001"/>
          <s v="96630001-96635001"/>
          <s v="96635001-96640001"/>
          <s v="96640001-96645001"/>
          <s v="96645001-96650001"/>
          <s v="96650001-96655001"/>
          <s v="96655001-96660001"/>
          <s v="96660001-96665001"/>
          <s v="96665001-96670001"/>
          <s v="96670001-96675001"/>
          <s v="96675001-96680001"/>
          <s v="96680001-96685001"/>
          <s v="96685001-96690001"/>
          <s v="96690001-96695001"/>
          <s v="96695001-96700001"/>
          <s v="96700001-96705001"/>
          <s v="96705001-96710001"/>
          <s v="96710001-96715001"/>
          <s v="96715001-96720001"/>
          <s v="96720001-96725001"/>
          <s v="96725001-96730001"/>
          <s v="96730001-96735001"/>
          <s v="96735001-96740001"/>
          <s v="96740001-96745001"/>
          <s v="96745001-96750001"/>
          <s v="96750001-96755001"/>
          <s v="96755001-96760001"/>
          <s v="96760001-96765001"/>
          <s v="96765001-96770001"/>
          <s v="96770001-96775001"/>
          <s v="96775001-96780001"/>
          <s v="96780001-96785001"/>
          <s v="96785001-96790001"/>
          <s v="96790001-96795001"/>
          <s v="96795001-96800001"/>
          <s v="96800001-96805001"/>
          <s v="96805001-96810001"/>
          <s v="96810001-96815001"/>
          <s v="96815001-96820001"/>
          <s v="96820001-96825001"/>
          <s v="96825001-96830001"/>
          <s v="96830001-96835001"/>
          <s v="96835001-96840001"/>
          <s v="96840001-96845001"/>
          <s v="96845001-96850001"/>
          <s v="96850001-96855001"/>
          <s v="96855001-96860001"/>
          <s v="96860001-96865001"/>
          <s v="96865001-96870001"/>
          <s v="96870001-96875001"/>
          <s v="96875001-96880001"/>
          <s v="96880001-96885001"/>
          <s v="96885001-96890001"/>
          <s v="96890001-96895001"/>
          <s v="96895001-96900001"/>
          <s v="96900001-96905001"/>
          <s v="96905001-96910001"/>
          <s v="96910001-96915001"/>
          <s v="96915001-96920001"/>
          <s v="96920001-96925001"/>
          <s v="96925001-96930001"/>
          <s v="96930001-96935001"/>
          <s v="96935001-96940001"/>
          <s v="96940001-96945001"/>
          <s v="96945001-96950001"/>
          <s v="96950001-96955001"/>
          <s v="96955001-96960001"/>
          <s v="96960001-96965001"/>
          <s v="96965001-96970001"/>
          <s v="96970001-96975001"/>
          <s v="96975001-96980001"/>
          <s v="96980001-96985001"/>
          <s v="96985001-96990001"/>
          <s v="96990001-96995001"/>
          <s v="96995001-97000001"/>
          <s v="97000001-97005001"/>
          <s v="97005001-97010001"/>
          <s v="97010001-97015001"/>
          <s v="97015001-97020001"/>
          <s v="97020001-97025001"/>
          <s v="97025001-97030001"/>
          <s v="97030001-97035001"/>
          <s v="97035001-97040001"/>
          <s v="97040001-97045001"/>
          <s v="97045001-97050001"/>
          <s v="97050001-97055001"/>
          <s v="97055001-97060001"/>
          <s v="97060001-97065001"/>
          <s v="97065001-97070001"/>
          <s v="97070001-97075001"/>
          <s v="97075001-97080001"/>
          <s v="97080001-97085001"/>
          <s v="97085001-97090001"/>
          <s v="97090001-97095001"/>
          <s v="97095001-97100001"/>
          <s v="97100001-97105001"/>
          <s v="97105001-97110001"/>
          <s v="97110001-97115001"/>
          <s v="97115001-97120001"/>
          <s v="97120001-97125001"/>
          <s v="97125001-97130001"/>
          <s v="97130001-97135001"/>
          <s v="97135001-97140001"/>
          <s v="97140001-97145001"/>
          <s v="97145001-97150001"/>
          <s v="97150001-97155001"/>
          <s v="97155001-97160001"/>
          <s v="97160001-97165001"/>
          <s v="97165001-97170001"/>
          <s v="97170001-97175001"/>
          <s v="97175001-97180001"/>
          <s v="97180001-97185001"/>
          <s v="97185001-97190001"/>
          <s v="97190001-97195001"/>
          <s v="97195001-97200001"/>
          <s v="97200001-97205001"/>
          <s v="97205001-97210001"/>
          <s v="97210001-97215001"/>
          <s v="97215001-97220001"/>
          <s v="97220001-97225001"/>
          <s v="97225001-97230001"/>
          <s v="97230001-97235001"/>
          <s v="97235001-97240001"/>
          <s v="97240001-97245001"/>
          <s v="97245001-97250001"/>
          <s v="97250001-97255001"/>
          <s v="97255001-97260001"/>
          <s v="97260001-97265001"/>
          <s v="97265001-97270001"/>
          <s v="97270001-97275001"/>
          <s v="97275001-97280001"/>
          <s v="97280001-97285001"/>
          <s v="97285001-97290001"/>
          <s v="97290001-97295001"/>
          <s v="97295001-97300001"/>
          <s v="97300001-97305001"/>
          <s v="97305001-97310001"/>
          <s v="97310001-97315001"/>
          <s v="97315001-97320001"/>
          <s v="97320001-97325001"/>
          <s v="97325001-97330001"/>
          <s v="97330001-97335001"/>
          <s v="97335001-97340001"/>
          <s v="97340001-97345001"/>
          <s v="97345001-97350001"/>
          <s v="97350001-97355001"/>
          <s v="97355001-97360001"/>
          <s v="97360001-97365001"/>
          <s v="97365001-97370001"/>
          <s v="97370001-97375001"/>
          <s v="97375001-97380001"/>
          <s v="97380001-97385001"/>
          <s v="97385001-97390001"/>
          <s v="97390001-97395001"/>
          <s v="97395001-97400001"/>
          <s v="97400001-97405001"/>
          <s v="97405001-97410001"/>
          <s v="97410001-97415001"/>
          <s v="97415001-97420001"/>
          <s v="97420001-97425001"/>
          <s v="97425001-97430001"/>
          <s v="97430001-97435001"/>
          <s v="97435001-97440001"/>
          <s v="97440001-97445001"/>
          <s v="97445001-97450001"/>
          <s v="97450001-97455001"/>
          <s v="97455001-97460001"/>
          <s v="97460001-97465001"/>
          <s v="97465001-97470001"/>
          <s v="97470001-97475001"/>
          <s v="97475001-97480001"/>
          <s v="97480001-97485001"/>
          <s v="97485001-97490001"/>
          <s v="97490001-97495001"/>
          <s v="97495001-97500001"/>
          <s v="97500001-97505001"/>
          <s v="97505001-97510001"/>
          <s v="97510001-97515001"/>
          <s v="97515001-97520001"/>
          <s v="97520001-97525001"/>
          <s v="97525001-97530001"/>
          <s v="97530001-97535001"/>
          <s v="97535001-97540001"/>
          <s v="97540001-97545001"/>
          <s v="97545001-97550001"/>
          <s v="97550001-97555001"/>
          <s v="97555001-97560001"/>
          <s v="97560001-97565001"/>
          <s v="97565001-97570001"/>
          <s v="97570001-97575001"/>
          <s v="97575001-97580001"/>
          <s v="97580001-97585001"/>
          <s v="97585001-97590001"/>
          <s v="97590001-97595001"/>
          <s v="97595001-97600001"/>
          <s v="97600001-97605001"/>
          <s v="97605001-97610001"/>
          <s v="97610001-97615001"/>
          <s v="97615001-97620001"/>
          <s v="97620001-97625001"/>
          <s v="97625001-97630001"/>
          <s v="97630001-97635001"/>
          <s v="97635001-97640001"/>
          <s v="97640001-97645001"/>
          <s v="97645001-97650001"/>
          <s v="97650001-97655001"/>
          <s v="97655001-97660001"/>
          <s v="97660001-97665001"/>
          <s v="97665001-97670001"/>
          <s v="97670001-97675001"/>
          <s v="97675001-97680001"/>
          <s v="97680001-97685001"/>
          <s v="97685001-97690001"/>
          <s v="97690001-97695001"/>
          <s v="97695001-97700001"/>
          <s v="97700001-97705001"/>
          <s v="97705001-97710001"/>
          <s v="97710001-97715001"/>
          <s v="97715001-97720001"/>
          <s v="97720001-97725001"/>
          <s v="97725001-97730001"/>
          <s v="97730001-97735001"/>
          <s v="97735001-97740001"/>
          <s v="97740001-97745001"/>
          <s v="97745001-97750001"/>
          <s v="97750001-97755001"/>
          <s v="97755001-97760001"/>
          <s v="97760001-97765001"/>
          <s v="97765001-97770001"/>
          <s v="97770001-97775001"/>
          <s v="97775001-97780001"/>
          <s v="97780001-97785001"/>
          <s v="97785001-97790001"/>
          <s v="97790001-97795001"/>
          <s v="97795001-97800001"/>
          <s v="97800001-97805001"/>
          <s v="97805001-97810001"/>
          <s v="97810001-97815001"/>
          <s v="97815001-97820001"/>
          <s v="97820001-97825001"/>
          <s v="97825001-97830001"/>
          <s v="97830001-97835001"/>
          <s v="97835001-97840001"/>
          <s v="97840001-97845001"/>
          <s v="97845001-97850001"/>
          <s v="97850001-97855001"/>
          <s v="97855001-97860001"/>
          <s v="97860001-97865001"/>
          <s v="97865001-97870001"/>
          <s v="97870001-97875001"/>
          <s v="97875001-97880001"/>
          <s v="97880001-97885001"/>
          <s v="97885001-97890001"/>
          <s v="97890001-97895001"/>
          <s v="97895001-97900001"/>
          <s v="97900001-97905001"/>
          <s v="97905001-97910001"/>
          <s v="97910001-97915001"/>
          <s v="97915001-97920001"/>
          <s v="97920001-97925001"/>
          <s v="97925001-97930001"/>
          <s v="97930001-97935001"/>
          <s v="97935001-97940001"/>
          <s v="97940001-97945001"/>
          <s v="97945001-97950001"/>
          <s v="97950001-97955001"/>
          <s v="97955001-97960001"/>
          <s v="97960001-97965001"/>
          <s v="97965001-97970001"/>
          <s v="97970001-97975001"/>
          <s v="97975001-97980001"/>
          <s v="97980001-97985001"/>
          <s v="97985001-97990001"/>
          <s v="97990001-97995001"/>
          <s v="97995001-98000001"/>
          <s v="98000001-98005001"/>
          <s v="98005001-98010001"/>
          <s v="98010001-98015001"/>
          <s v="98015001-98020001"/>
          <s v="98020001-98025001"/>
          <s v="98025001-98030001"/>
          <s v="98030001-98035001"/>
          <s v="98035001-98040001"/>
          <s v="98040001-98045001"/>
          <s v="98045001-98050001"/>
          <s v="98050001-98055001"/>
          <s v="98055001-98060001"/>
          <s v="98060001-98065001"/>
          <s v="98065001-98070001"/>
          <s v="98070001-98075001"/>
          <s v="98075001-98080001"/>
          <s v="98080001-98085001"/>
          <s v="98085001-98090001"/>
          <s v="98090001-98095001"/>
          <s v="98095001-98100001"/>
          <s v="98100001-98105001"/>
          <s v="98105001-98110001"/>
          <s v="98110001-98115001"/>
          <s v="98115001-98120001"/>
          <s v="98120001-98125001"/>
          <s v="98125001-98130001"/>
          <s v="98130001-98135001"/>
          <s v="98135001-98140001"/>
          <s v="98140001-98145001"/>
          <s v="98145001-98150001"/>
          <s v="98150001-98155001"/>
          <s v="98155001-98160001"/>
          <s v="98160001-98165001"/>
          <s v="98165001-98170001"/>
          <s v="98170001-98175001"/>
          <s v="98175001-98180001"/>
          <s v="98180001-98185001"/>
          <s v="98185001-98190001"/>
          <s v="98190001-98195001"/>
          <s v="98195001-98200001"/>
          <s v="98200001-98205001"/>
          <s v="98205001-98210001"/>
          <s v="98210001-98215001"/>
          <s v="98215001-98220001"/>
          <s v="98220001-98225001"/>
          <s v="98225001-98230001"/>
          <s v="98230001-98235001"/>
          <s v="98235001-98240001"/>
          <s v="98240001-98245001"/>
          <s v="98245001-98250001"/>
          <s v="98250001-98255001"/>
          <s v="98255001-98260001"/>
          <s v="98260001-98265001"/>
          <s v="98265001-98270001"/>
          <s v="98270001-98275001"/>
          <s v="98275001-98280001"/>
          <s v="98280001-98285001"/>
          <s v="98285001-98290001"/>
          <s v="98290001-98295001"/>
          <s v="98295001-98300001"/>
          <s v="98300001-98305001"/>
          <s v="98305001-98310001"/>
          <s v="98310001-98315001"/>
          <s v="98315001-98320001"/>
          <s v="98320001-98325001"/>
          <s v="98325001-98330001"/>
          <s v="98330001-98335001"/>
          <s v="98335001-98340001"/>
          <s v="98340001-98345001"/>
          <s v="98345001-98350001"/>
          <s v="98350001-98355001"/>
          <s v="98355001-98360001"/>
          <s v="98360001-98365001"/>
          <s v="98365001-98370001"/>
          <s v="98370001-98375001"/>
          <s v="98375001-98380001"/>
          <s v="98380001-98385001"/>
          <s v="98385001-98390001"/>
          <s v="98390001-98395001"/>
          <s v="98395001-98400001"/>
          <s v="98400001-98405001"/>
          <s v="98405001-98410001"/>
          <s v="98410001-98415001"/>
          <s v="98415001-98420001"/>
          <s v="98420001-98425001"/>
          <s v="98425001-98430001"/>
          <s v="98430001-98435001"/>
          <s v="98435001-98440001"/>
          <s v="98440001-98445001"/>
          <s v="98445001-98450001"/>
          <s v="98450001-98455001"/>
          <s v="98455001-98460001"/>
          <s v="98460001-98465001"/>
          <s v="98465001-98470001"/>
          <s v="98470001-98475001"/>
          <s v="98475001-98480001"/>
          <s v="98480001-98485001"/>
          <s v="98485001-98490001"/>
          <s v="98490001-98495001"/>
          <s v="98495001-98500001"/>
          <s v="98500001-98505001"/>
          <s v="98505001-98510001"/>
          <s v="98510001-98515001"/>
          <s v="98515001-98520001"/>
          <s v="98520001-98525001"/>
          <s v="98525001-98530001"/>
          <s v="98530001-98535001"/>
          <s v="98535001-98540001"/>
          <s v="98540001-98545001"/>
          <s v="98545001-98550001"/>
          <s v="98550001-98555001"/>
          <s v="98555001-98560001"/>
          <s v="98560001-98565001"/>
          <s v="98565001-98570001"/>
          <s v="98570001-98575001"/>
          <s v="98575001-98580001"/>
          <s v="98580001-98585001"/>
          <s v="98585001-98590001"/>
          <s v="98590001-98595001"/>
          <s v="98595001-98600001"/>
          <s v="98600001-98605001"/>
          <s v="98605001-98610001"/>
          <s v="98610001-98615001"/>
          <s v="98615001-98620001"/>
          <s v="98620001-98625001"/>
          <s v="98625001-98630001"/>
          <s v="98630001-98635001"/>
          <s v="98635001-98640001"/>
          <s v="98640001-98645001"/>
          <s v="98645001-98650001"/>
          <s v="98650001-98655001"/>
          <s v="98655001-98660001"/>
          <s v="98660001-98665001"/>
          <s v="98665001-98670001"/>
          <s v="98670001-98675001"/>
          <s v="98675001-98680001"/>
          <s v="98680001-98685001"/>
          <s v="98685001-98690001"/>
          <s v="98690001-98695001"/>
          <s v="98695001-98700001"/>
          <s v="98700001-98705001"/>
          <s v="98705001-98710001"/>
          <s v="98710001-98715001"/>
          <s v="98715001-98720001"/>
          <s v="98720001-98725001"/>
          <s v="98725001-98730001"/>
          <s v="98730001-98735001"/>
          <s v="98735001-98740001"/>
          <s v="98740001-98745001"/>
          <s v="98745001-98750001"/>
          <s v="98750001-98755001"/>
          <s v="98755001-98760001"/>
          <s v="98760001-98765001"/>
          <s v="98765001-98770001"/>
          <s v="98770001-98775001"/>
          <s v="98775001-98780001"/>
          <s v="98780001-98785001"/>
          <s v="98785001-98790001"/>
          <s v="98790001-98795001"/>
          <s v="98795001-98800001"/>
          <s v="98800001-98805001"/>
          <s v="98805001-98810001"/>
          <s v="98810001-98815001"/>
          <s v="98815001-98820001"/>
          <s v="98820001-98825001"/>
          <s v="98825001-98830001"/>
          <s v="98830001-98835001"/>
          <s v="98835001-98840001"/>
          <s v="98840001-98845001"/>
          <s v="98845001-98850001"/>
          <s v="98850001-98855001"/>
          <s v="98855001-98860001"/>
          <s v="98860001-98865001"/>
          <s v="98865001-98870001"/>
          <s v="98870001-98875001"/>
          <s v="98875001-98880001"/>
          <s v="98880001-98885001"/>
          <s v="98885001-98890001"/>
          <s v="98890001-98895001"/>
          <s v="98895001-98900001"/>
          <s v="98900001-98905001"/>
          <s v="98905001-98910001"/>
          <s v="98910001-98915001"/>
          <s v="98915001-98920001"/>
          <s v="98920001-98925001"/>
          <s v="98925001-98930001"/>
          <s v="98930001-98935001"/>
          <s v="98935001-98940001"/>
          <s v="98940001-98945001"/>
          <s v="98945001-98950001"/>
          <s v="98950001-98955001"/>
          <s v="98955001-98960001"/>
          <s v="98960001-98965001"/>
          <s v="98965001-98970001"/>
          <s v="98970001-98975001"/>
          <s v="98975001-98980001"/>
          <s v="98980001-98985001"/>
          <s v="98985001-98990001"/>
          <s v="98990001-98995001"/>
          <s v="98995001-99000001"/>
          <s v="99000001-99005001"/>
          <s v="99005001-99010001"/>
          <s v="99010001-99015001"/>
          <s v="99015001-99020001"/>
          <s v="99020001-99025001"/>
          <s v="99025001-99030001"/>
          <s v="99030001-99035001"/>
          <s v="99035001-99040001"/>
          <s v="99040001-99045001"/>
          <s v="99045001-99050001"/>
          <s v="99050001-99055001"/>
          <s v="99055001-99060001"/>
          <s v="99060001-99065001"/>
          <s v="99065001-99070001"/>
          <s v="99070001-99075001"/>
          <s v="99075001-99080001"/>
          <s v="99080001-99085001"/>
          <s v="99085001-99090001"/>
          <s v="99090001-99095001"/>
          <s v="99095001-99100001"/>
          <s v="99100001-99105001"/>
          <s v="99105001-99110001"/>
          <s v="99110001-99115001"/>
          <s v="99115001-99120001"/>
          <s v="99120001-99125001"/>
          <s v="99125001-99130001"/>
          <s v="99130001-99135001"/>
          <s v="99135001-99140001"/>
          <s v="99140001-99145001"/>
          <s v="99145001-99150001"/>
          <s v="99150001-99155001"/>
          <s v="99155001-99160001"/>
          <s v="99160001-99165001"/>
          <s v="99165001-99170001"/>
          <s v="99170001-99175001"/>
          <s v="99175001-99180001"/>
          <s v="99180001-99185001"/>
          <s v="99185001-99190001"/>
          <s v="99190001-99195001"/>
          <s v="99195001-99200001"/>
          <s v="99200001-99205001"/>
          <s v="99205001-99210001"/>
          <s v="99210001-99215001"/>
          <s v="99215001-99220001"/>
          <s v="99220001-99225001"/>
          <s v="99225001-99230001"/>
          <s v="99230001-99235001"/>
          <s v="99235001-99240001"/>
          <s v="99240001-99245001"/>
          <s v="99245001-99250001"/>
          <s v="99250001-99255001"/>
          <s v="99255001-99260001"/>
          <s v="99260001-99265001"/>
          <s v="99265001-99270001"/>
          <s v="99270001-99275001"/>
          <s v="99275001-99280001"/>
          <s v="99280001-99285001"/>
          <s v="99285001-99290001"/>
          <s v="99290001-99295001"/>
          <s v="99295001-99300001"/>
          <s v="99300001-99305001"/>
          <s v="99305001-99310001"/>
          <s v="99310001-99315001"/>
          <s v="99315001-99320001"/>
          <s v="99320001-99325001"/>
          <s v="99325001-99330001"/>
          <s v="99330001-99335001"/>
          <s v="99335001-99340001"/>
          <s v="99340001-99345001"/>
          <s v="99345001-99350001"/>
          <s v="99350001-99355001"/>
          <s v="99355001-99360001"/>
          <s v="99360001-99365001"/>
          <s v="99365001-99370001"/>
          <s v="99370001-99375001"/>
          <s v="99375001-99380001"/>
          <s v="99380001-99385001"/>
          <s v="99385001-99390001"/>
          <s v="99390001-99395001"/>
          <s v="99395001-99400001"/>
          <s v="99400001-99405001"/>
          <s v="99405001-99410001"/>
          <s v="99410001-99415001"/>
          <s v="99415001-99420001"/>
          <s v="99420001-99425001"/>
          <s v="99425001-99430001"/>
          <s v="99430001-99435001"/>
          <s v="99435001-99440001"/>
          <s v="99440001-99445001"/>
          <s v="99445001-99450001"/>
          <s v="99450001-99455001"/>
          <s v="99455001-99460001"/>
          <s v="99460001-99465001"/>
          <s v="99465001-99470001"/>
          <s v="99470001-99475001"/>
          <s v="99475001-99480001"/>
          <s v="99480001-99485001"/>
          <s v="99485001-99490001"/>
          <s v="99490001-99495001"/>
          <s v="99495001-99500001"/>
          <s v="99500001-99505001"/>
          <s v="99505001-99510001"/>
          <s v="99510001-99515001"/>
          <s v="99515001-99520001"/>
          <s v="99520001-99525001"/>
          <s v="99525001-99530001"/>
          <s v="99530001-99535001"/>
          <s v="99535001-99540001"/>
          <s v="99540001-99545001"/>
          <s v="99545001-99550001"/>
          <s v="99550001-99555001"/>
          <s v="99555001-99560001"/>
          <s v="99560001-99565001"/>
          <s v="99565001-99570001"/>
          <s v="99570001-99575001"/>
          <s v="99575001-99580001"/>
          <s v="99580001-99585001"/>
          <s v="99585001-99590001"/>
          <s v="99590001-99595001"/>
          <s v="99595001-99600001"/>
          <s v="99600001-99605001"/>
          <s v="99605001-99610001"/>
          <s v="99610001-99615001"/>
          <s v="99615001-99620001"/>
          <s v="99620001-99625001"/>
          <s v="99625001-99630001"/>
          <s v="99630001-99635001"/>
          <s v="99635001-99640001"/>
          <s v="99640001-99645001"/>
          <s v="99645001-99650001"/>
          <s v="99650001-99655001"/>
          <s v="99655001-99660001"/>
          <s v="99660001-99665001"/>
          <s v="99665001-99670001"/>
          <s v="99670001-99675001"/>
          <s v="99675001-99680001"/>
          <s v="99680001-99685001"/>
          <s v="99685001-99690001"/>
          <s v="99690001-99695001"/>
          <s v="99695001-99700001"/>
          <s v="99700001-99705001"/>
          <s v="99705001-99710001"/>
          <s v="99710001-99715001"/>
          <s v="99715001-99720001"/>
          <s v="99720001-99725001"/>
          <s v="99725001-99730001"/>
          <s v="99730001-99735001"/>
          <s v="99735001-99740001"/>
          <s v="99740001-99745001"/>
          <s v="99745001-99750001"/>
          <s v="99750001-99755001"/>
          <s v="99755001-99760001"/>
          <s v="99760001-99765001"/>
          <s v="99765001-99770001"/>
          <s v="99770001-99775001"/>
          <s v="99775001-99780001"/>
          <s v="99780001-99785001"/>
          <s v="99785001-99790001"/>
          <s v="99790001-99795001"/>
          <s v="99795001-99800001"/>
          <s v="99800001-99805001"/>
          <s v="99805001-99810001"/>
          <s v="99810001-99815001"/>
          <s v="99815001-99820001"/>
          <s v="99820001-99825001"/>
          <s v="99825001-99830001"/>
          <s v="99830001-99835001"/>
          <s v="99835001-99840001"/>
          <s v="99840001-99845001"/>
          <s v="99845001-99850001"/>
          <s v="99850001-99855001"/>
          <s v="99855001-99860001"/>
          <s v="99860001-99865001"/>
          <s v="99865001-99870001"/>
          <s v="99870001-99875001"/>
          <s v="99875001-99880001"/>
          <s v="99880001-99885001"/>
          <s v="99885001-99890001"/>
          <s v="99890001-99895001"/>
          <s v="99895001-99900001"/>
          <s v="99900001-99905001"/>
          <s v="99905001-99910001"/>
          <s v="99910001-99915001"/>
          <s v="99915001-99920001"/>
          <s v="99920001-99925001"/>
          <s v="99925001-99930001"/>
          <s v="99930001-99935001"/>
          <s v="99935001-99940001"/>
          <s v="99940001-99945001"/>
          <s v="99945001-99950001"/>
          <s v="99950001-99955001"/>
          <s v="99955001-99960001"/>
          <s v="99960001-99965001"/>
          <s v="99965001-99970001"/>
          <s v="99970001-99975001"/>
          <s v="99975001-99980001"/>
          <s v="99980001-99985001"/>
          <s v="99985001-99990001"/>
          <s v="99990001-99995001"/>
          <s v="99995001-100000001"/>
          <s v="&gt;100000001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tn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Duration" numFmtId="49">
      <sharedItems containsSemiMixedTypes="0" containsString="0" containsNumber="1" containsInteger="1" minValue="1" maxValue="90" count="75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</sharedItems>
    </cacheField>
    <cacheField name="Funded" numFmtId="1">
      <sharedItems containsMixedTypes="1" containsNumber="1" containsInteger="1" minValue="1" maxValue="1" count="2">
        <n v="1"/>
        <s v=""/>
      </sharedItems>
    </cacheField>
    <cacheField name="Not Funded" numFmtId="1">
      <sharedItems containsMixedTypes="1" containsNumber="1" containsInteger="1" minValue="1" maxValue="1" count="2">
        <s v=""/>
        <n v="1"/>
      </sharedItems>
    </cacheField>
    <cacheField name="Year Created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  <x v="0"/>
    <n v="1"/>
    <s v="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  <x v="1"/>
    <n v="1"/>
    <s v="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  <x v="2"/>
    <n v="1"/>
    <s v="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  <x v="1"/>
    <n v="1"/>
    <s v="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  <x v="1"/>
    <n v="1"/>
    <s v="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  <x v="3"/>
    <n v="1"/>
    <s v="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  <x v="2"/>
    <n v="1"/>
    <s v="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  <x v="4"/>
    <n v="1"/>
    <s v="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  <x v="5"/>
    <n v="1"/>
    <s v="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  <x v="1"/>
    <n v="1"/>
    <s v="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  <x v="6"/>
    <n v="1"/>
    <s v="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  <x v="0"/>
    <n v="1"/>
    <s v="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  <x v="7"/>
    <n v="1"/>
    <s v="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  <x v="8"/>
    <n v="1"/>
    <s v="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  <x v="9"/>
    <n v="1"/>
    <s v="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  <x v="10"/>
    <n v="1"/>
    <s v="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  <x v="11"/>
    <n v="1"/>
    <s v="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  <x v="1"/>
    <n v="1"/>
    <s v="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  <x v="1"/>
    <n v="1"/>
    <s v="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  <x v="1"/>
    <n v="1"/>
    <s v="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  <x v="12"/>
    <n v="1"/>
    <s v="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  <x v="1"/>
    <n v="1"/>
    <s v="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  <x v="13"/>
    <n v="1"/>
    <s v="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  <x v="14"/>
    <n v="1"/>
    <s v="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  <x v="15"/>
    <n v="1"/>
    <s v="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  <x v="12"/>
    <n v="1"/>
    <s v="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  <x v="4"/>
    <n v="1"/>
    <s v="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  <x v="1"/>
    <n v="1"/>
    <s v="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  <x v="1"/>
    <n v="1"/>
    <s v="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  <x v="1"/>
    <n v="1"/>
    <s v="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  <x v="1"/>
    <n v="1"/>
    <s v="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  <x v="10"/>
    <n v="1"/>
    <s v="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  <x v="16"/>
    <n v="1"/>
    <s v="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  <x v="1"/>
    <n v="1"/>
    <s v="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  <x v="13"/>
    <n v="1"/>
    <s v="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  <x v="17"/>
    <n v="1"/>
    <s v="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  <x v="1"/>
    <n v="1"/>
    <s v="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  <x v="1"/>
    <n v="1"/>
    <s v="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  <x v="1"/>
    <n v="1"/>
    <s v="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  <x v="0"/>
    <n v="1"/>
    <s v="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  <x v="18"/>
    <n v="1"/>
    <s v="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  <x v="1"/>
    <n v="1"/>
    <s v="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  <x v="1"/>
    <n v="1"/>
    <s v="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  <x v="1"/>
    <n v="1"/>
    <s v="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  <x v="11"/>
    <n v="1"/>
    <s v="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  <x v="1"/>
    <n v="1"/>
    <s v="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  <x v="1"/>
    <n v="1"/>
    <s v="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  <x v="12"/>
    <n v="1"/>
    <s v="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  <x v="0"/>
    <n v="1"/>
    <s v="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  <x v="1"/>
    <n v="1"/>
    <s v="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  <x v="19"/>
    <n v="1"/>
    <s v="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  <x v="1"/>
    <n v="1"/>
    <s v="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  <x v="1"/>
    <n v="1"/>
    <s v="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  <x v="20"/>
    <n v="1"/>
    <s v="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  <x v="1"/>
    <n v="1"/>
    <s v="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  <x v="21"/>
    <n v="1"/>
    <s v="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  <x v="20"/>
    <n v="1"/>
    <s v="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  <x v="1"/>
    <n v="1"/>
    <s v="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  <x v="1"/>
    <n v="1"/>
    <s v="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  <x v="22"/>
    <n v="1"/>
    <s v="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  <x v="23"/>
    <n v="1"/>
    <s v="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  <x v="24"/>
    <n v="1"/>
    <s v="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  <x v="25"/>
    <n v="1"/>
    <s v="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  <x v="26"/>
    <n v="1"/>
    <s v="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  <x v="1"/>
    <n v="1"/>
    <s v="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  <x v="9"/>
    <n v="1"/>
    <s v="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  <x v="1"/>
    <n v="1"/>
    <s v="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  <x v="1"/>
    <n v="1"/>
    <s v="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  <x v="1"/>
    <n v="1"/>
    <s v="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  <x v="22"/>
    <n v="1"/>
    <s v="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  <x v="12"/>
    <n v="1"/>
    <s v="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  <x v="12"/>
    <n v="1"/>
    <s v="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  <x v="18"/>
    <n v="1"/>
    <s v="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  <x v="27"/>
    <n v="1"/>
    <s v="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  <x v="1"/>
    <n v="1"/>
    <s v="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  <x v="1"/>
    <n v="1"/>
    <s v="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  <x v="12"/>
    <n v="1"/>
    <s v="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  <x v="28"/>
    <n v="1"/>
    <s v="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  <x v="2"/>
    <n v="1"/>
    <s v="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  <x v="1"/>
    <n v="1"/>
    <s v="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  <x v="6"/>
    <n v="1"/>
    <s v="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  <x v="29"/>
    <n v="1"/>
    <s v="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  <x v="1"/>
    <n v="1"/>
    <s v="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  <x v="13"/>
    <n v="1"/>
    <s v="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  <x v="1"/>
    <n v="1"/>
    <s v="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  <x v="1"/>
    <n v="1"/>
    <s v="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  <x v="30"/>
    <n v="1"/>
    <s v="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  <x v="2"/>
    <n v="1"/>
    <s v="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  <x v="9"/>
    <n v="1"/>
    <s v="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  <x v="25"/>
    <n v="1"/>
    <s v="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  <x v="1"/>
    <n v="1"/>
    <s v="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  <x v="31"/>
    <n v="1"/>
    <s v="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  <x v="32"/>
    <n v="1"/>
    <s v="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  <x v="33"/>
    <n v="1"/>
    <s v="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  <x v="18"/>
    <n v="1"/>
    <s v="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  <x v="1"/>
    <n v="1"/>
    <s v="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  <x v="34"/>
    <n v="1"/>
    <s v="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  <x v="1"/>
    <n v="1"/>
    <s v="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  <x v="8"/>
    <n v="1"/>
    <s v="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  <x v="1"/>
    <n v="1"/>
    <s v="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  <x v="18"/>
    <n v="1"/>
    <s v="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  <x v="17"/>
    <n v="1"/>
    <s v="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  <x v="1"/>
    <n v="1"/>
    <s v="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  <x v="26"/>
    <n v="1"/>
    <s v="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  <x v="26"/>
    <n v="1"/>
    <s v="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  <x v="10"/>
    <n v="1"/>
    <s v="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  <x v="20"/>
    <n v="1"/>
    <s v="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  <x v="24"/>
    <n v="1"/>
    <s v="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  <x v="12"/>
    <n v="1"/>
    <s v="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  <x v="1"/>
    <n v="1"/>
    <s v="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  <x v="35"/>
    <n v="1"/>
    <s v="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  <x v="1"/>
    <n v="1"/>
    <s v="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  <x v="17"/>
    <n v="1"/>
    <s v="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  <x v="36"/>
    <n v="1"/>
    <s v="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  <x v="12"/>
    <n v="1"/>
    <s v="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  <x v="25"/>
    <n v="1"/>
    <s v="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  <x v="32"/>
    <n v="1"/>
    <s v="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  <x v="37"/>
    <n v="1"/>
    <s v="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  <x v="1"/>
    <n v="1"/>
    <s v="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  <x v="1"/>
    <n v="1"/>
    <s v="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  <x v="1"/>
    <s v=""/>
    <n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  <x v="3"/>
    <s v="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12"/>
    <s v=""/>
    <n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  <x v="8"/>
    <s v=""/>
    <n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25"/>
    <s v=""/>
    <n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  <x v="12"/>
    <s v=""/>
    <n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  <x v="1"/>
    <s v="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  <x v="1"/>
    <s v=""/>
    <n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  <x v="6"/>
    <s v=""/>
    <n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12"/>
    <s v=""/>
    <n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3"/>
    <s v=""/>
    <n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13"/>
    <s v=""/>
    <n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  <x v="11"/>
    <s v=""/>
    <n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1"/>
    <s v=""/>
    <n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1"/>
    <s v="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  <x v="15"/>
    <s v=""/>
    <n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7"/>
    <s v=""/>
    <n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38"/>
    <s v=""/>
    <n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  <x v="0"/>
    <s v=""/>
    <n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  <x v="2"/>
    <n v="1"/>
    <s v="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1"/>
    <s v=""/>
    <n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  <x v="11"/>
    <s v=""/>
    <n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  <x v="21"/>
    <s v=""/>
    <n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39"/>
    <s v=""/>
    <n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  <x v="12"/>
    <s v=""/>
    <n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  <x v="14"/>
    <s v="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  <x v="12"/>
    <s v=""/>
    <n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40"/>
    <s v=""/>
    <n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  <x v="1"/>
    <s v="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  <x v="1"/>
    <s v="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  <x v="12"/>
    <s v=""/>
    <n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  <x v="12"/>
    <s v=""/>
    <n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  <x v="1"/>
    <s v=""/>
    <n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  <x v="16"/>
    <s v="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  <x v="40"/>
    <s v="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  <x v="4"/>
    <s v=""/>
    <n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  <x v="12"/>
    <s v=""/>
    <n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  <x v="1"/>
    <s v="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1"/>
    <s v=""/>
    <n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  <x v="4"/>
    <s v="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  <x v="12"/>
    <s v="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  <x v="1"/>
    <s v=""/>
    <n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  <x v="15"/>
    <s v="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  <x v="35"/>
    <s v=""/>
    <n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  <x v="12"/>
    <s v=""/>
    <n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  <x v="1"/>
    <s v=""/>
    <n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  <x v="1"/>
    <s v=""/>
    <n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  <x v="12"/>
    <s v=""/>
    <n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  <x v="1"/>
    <s v=""/>
    <n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  <x v="1"/>
    <s v=""/>
    <n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  <x v="41"/>
    <s v=""/>
    <n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  <x v="12"/>
    <s v="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  <x v="6"/>
    <s v=""/>
    <n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  <x v="1"/>
    <s v="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  <x v="12"/>
    <s v="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  <x v="25"/>
    <s v=""/>
    <n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  <x v="1"/>
    <s v=""/>
    <n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  <x v="42"/>
    <s v=""/>
    <n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  <x v="1"/>
    <s v=""/>
    <n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  <x v="1"/>
    <s v=""/>
    <n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  <x v="4"/>
    <s v=""/>
    <n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  <x v="1"/>
    <s v="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  <x v="1"/>
    <s v=""/>
    <n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  <x v="1"/>
    <s v="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  <x v="39"/>
    <s v=""/>
    <n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  <x v="1"/>
    <s v=""/>
    <n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  <s v=""/>
    <n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  <x v="17"/>
    <s v=""/>
    <n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  <x v="1"/>
    <s v="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  <x v="12"/>
    <s v=""/>
    <n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  <x v="2"/>
    <s v=""/>
    <n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  <x v="4"/>
    <s v="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  <x v="1"/>
    <s v="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  <x v="12"/>
    <s v=""/>
    <n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  <x v="12"/>
    <s v="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  <x v="12"/>
    <s v=""/>
    <n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  <x v="33"/>
    <s v="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  <x v="16"/>
    <s v="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  <x v="1"/>
    <s v="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  <x v="1"/>
    <s v=""/>
    <n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  <x v="1"/>
    <s v=""/>
    <n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  <x v="18"/>
    <s v=""/>
    <n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  <x v="1"/>
    <s v=""/>
    <n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  <x v="12"/>
    <s v="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  <x v="1"/>
    <s v="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  <x v="6"/>
    <s v=""/>
    <n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  <x v="21"/>
    <s v=""/>
    <n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  <x v="1"/>
    <s v=""/>
    <n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  <x v="1"/>
    <s v="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  <x v="1"/>
    <s v=""/>
    <n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  <x v="41"/>
    <s v="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  <x v="1"/>
    <s v=""/>
    <n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  <x v="12"/>
    <s v="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  <x v="1"/>
    <s v="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  <x v="12"/>
    <s v="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  <x v="40"/>
    <s v="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  <x v="38"/>
    <s v=""/>
    <n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  <x v="0"/>
    <s v="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  <x v="12"/>
    <s v=""/>
    <n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  <x v="22"/>
    <s v=""/>
    <n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  <x v="43"/>
    <s v=""/>
    <n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  <x v="12"/>
    <s v="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  <x v="44"/>
    <s v="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  <x v="1"/>
    <s v="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  <x v="12"/>
    <s v=""/>
    <n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  <x v="1"/>
    <s v=""/>
    <n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  <x v="45"/>
    <s v="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  <x v="1"/>
    <s v=""/>
    <n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  <x v="12"/>
    <s v=""/>
    <n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  <x v="1"/>
    <s v="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  <x v="1"/>
    <s v="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  <x v="1"/>
    <s v=""/>
    <n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  <x v="1"/>
    <s v=""/>
    <n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  <x v="1"/>
    <s v="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  <x v="4"/>
    <s v=""/>
    <n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  <x v="1"/>
    <s v=""/>
    <n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  <x v="28"/>
    <s v=""/>
    <n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  <x v="12"/>
    <s v="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  <x v="18"/>
    <s v=""/>
    <n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  <x v="23"/>
    <s v=""/>
    <n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  <x v="11"/>
    <n v="1"/>
    <s v="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  <x v="11"/>
    <n v="1"/>
    <s v="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  <x v="6"/>
    <n v="1"/>
    <s v="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  <x v="1"/>
    <n v="1"/>
    <s v="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  <x v="4"/>
    <n v="1"/>
    <s v="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  <x v="1"/>
    <n v="1"/>
    <s v="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  <x v="38"/>
    <n v="1"/>
    <s v="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  <x v="46"/>
    <n v="1"/>
    <s v="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  <x v="11"/>
    <n v="1"/>
    <s v="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  <x v="47"/>
    <n v="1"/>
    <s v="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  <x v="1"/>
    <n v="1"/>
    <s v="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  <x v="22"/>
    <n v="1"/>
    <s v="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  <x v="48"/>
    <n v="1"/>
    <s v="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  <x v="1"/>
    <n v="1"/>
    <s v="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  <x v="1"/>
    <n v="1"/>
    <s v="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  <x v="1"/>
    <n v="1"/>
    <s v="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  <x v="1"/>
    <n v="1"/>
    <s v="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  <x v="1"/>
    <n v="1"/>
    <s v="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  <x v="1"/>
    <n v="1"/>
    <s v="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  <x v="1"/>
    <n v="1"/>
    <s v="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  <x v="32"/>
    <n v="1"/>
    <s v="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  <x v="38"/>
    <n v="1"/>
    <s v="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  <x v="11"/>
    <n v="1"/>
    <s v="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  <x v="1"/>
    <n v="1"/>
    <s v="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  <x v="1"/>
    <n v="1"/>
    <s v="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  <x v="16"/>
    <n v="1"/>
    <s v="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  <x v="49"/>
    <n v="1"/>
    <s v="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  <x v="1"/>
    <n v="1"/>
    <s v="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  <x v="11"/>
    <n v="1"/>
    <s v="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  <x v="1"/>
    <n v="1"/>
    <s v="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  <x v="38"/>
    <n v="1"/>
    <s v="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  <x v="41"/>
    <n v="1"/>
    <s v="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  <x v="31"/>
    <n v="1"/>
    <s v="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  <x v="1"/>
    <n v="1"/>
    <s v="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  <x v="35"/>
    <n v="1"/>
    <s v="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  <x v="1"/>
    <n v="1"/>
    <s v="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  <x v="12"/>
    <n v="1"/>
    <s v="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  <x v="1"/>
    <n v="1"/>
    <s v="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  <x v="1"/>
    <n v="1"/>
    <s v="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  <x v="35"/>
    <n v="1"/>
    <s v="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  <x v="11"/>
    <n v="1"/>
    <s v="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  <x v="49"/>
    <n v="1"/>
    <s v="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  <x v="46"/>
    <n v="1"/>
    <s v="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  <x v="23"/>
    <n v="1"/>
    <s v="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  <x v="25"/>
    <n v="1"/>
    <s v="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  <x v="1"/>
    <n v="1"/>
    <s v="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  <x v="11"/>
    <n v="1"/>
    <s v="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  <x v="0"/>
    <n v="1"/>
    <s v="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  <x v="6"/>
    <n v="1"/>
    <s v="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  <x v="1"/>
    <n v="1"/>
    <s v="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  <x v="38"/>
    <n v="1"/>
    <s v="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  <x v="10"/>
    <n v="1"/>
    <s v="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  <x v="22"/>
    <n v="1"/>
    <s v="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  <x v="1"/>
    <n v="1"/>
    <s v="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  <x v="8"/>
    <n v="1"/>
    <s v="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  <x v="12"/>
    <n v="1"/>
    <s v="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  <x v="25"/>
    <n v="1"/>
    <s v="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  <x v="6"/>
    <n v="1"/>
    <s v="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  <x v="50"/>
    <n v="1"/>
    <s v="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  <x v="1"/>
    <n v="1"/>
    <s v="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  <x v="0"/>
    <n v="1"/>
    <s v="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  <x v="4"/>
    <n v="1"/>
    <s v="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  <x v="1"/>
    <n v="1"/>
    <s v="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  <x v="1"/>
    <n v="1"/>
    <s v="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  <x v="19"/>
    <n v="1"/>
    <s v="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  <x v="1"/>
    <n v="1"/>
    <s v="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  <x v="18"/>
    <n v="1"/>
    <s v="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  <x v="1"/>
    <n v="1"/>
    <s v="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  <x v="11"/>
    <n v="1"/>
    <s v="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  <x v="21"/>
    <n v="1"/>
    <s v="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  <x v="13"/>
    <n v="1"/>
    <s v="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  <x v="43"/>
    <n v="1"/>
    <s v="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  <x v="1"/>
    <n v="1"/>
    <s v="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  <x v="7"/>
    <n v="1"/>
    <s v="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  <x v="1"/>
    <n v="1"/>
    <s v="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  <x v="1"/>
    <n v="1"/>
    <s v="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  <x v="15"/>
    <n v="1"/>
    <s v="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  <x v="1"/>
    <n v="1"/>
    <s v="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  <x v="1"/>
    <n v="1"/>
    <s v="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  <x v="51"/>
    <n v="1"/>
    <s v="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  <x v="41"/>
    <n v="1"/>
    <s v="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  <x v="6"/>
    <n v="1"/>
    <s v="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  <x v="1"/>
    <n v="1"/>
    <s v="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  <x v="33"/>
    <n v="1"/>
    <s v="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  <x v="15"/>
    <n v="1"/>
    <s v="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  <x v="6"/>
    <n v="1"/>
    <s v="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  <x v="35"/>
    <n v="1"/>
    <s v="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  <x v="14"/>
    <n v="1"/>
    <s v="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  <x v="1"/>
    <n v="1"/>
    <s v="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  <x v="17"/>
    <n v="1"/>
    <s v="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  <x v="22"/>
    <n v="1"/>
    <s v="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  <x v="0"/>
    <n v="1"/>
    <s v="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  <x v="16"/>
    <n v="1"/>
    <s v="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  <x v="1"/>
    <n v="1"/>
    <s v="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  <x v="52"/>
    <n v="1"/>
    <s v="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  <x v="0"/>
    <n v="1"/>
    <s v="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  <x v="1"/>
    <n v="1"/>
    <s v="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  <x v="1"/>
    <n v="1"/>
    <s v="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  <x v="53"/>
    <n v="1"/>
    <s v="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  <x v="1"/>
    <n v="1"/>
    <s v="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  <x v="1"/>
    <n v="1"/>
    <s v="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  <x v="10"/>
    <n v="1"/>
    <s v="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  <x v="1"/>
    <n v="1"/>
    <s v="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  <x v="1"/>
    <n v="1"/>
    <s v="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  <x v="7"/>
    <n v="1"/>
    <s v="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  <x v="1"/>
    <n v="1"/>
    <s v="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  <x v="1"/>
    <n v="1"/>
    <s v="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  <x v="1"/>
    <n v="1"/>
    <s v="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  <x v="1"/>
    <n v="1"/>
    <s v="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  <x v="1"/>
    <n v="1"/>
    <s v="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  <x v="52"/>
    <n v="1"/>
    <s v="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  <x v="4"/>
    <n v="1"/>
    <s v="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  <x v="1"/>
    <n v="1"/>
    <s v="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  <x v="1"/>
    <n v="1"/>
    <s v="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  <x v="1"/>
    <n v="1"/>
    <s v="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  <x v="0"/>
    <n v="1"/>
    <s v="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  <x v="1"/>
    <n v="1"/>
    <s v="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  <x v="4"/>
    <n v="1"/>
    <s v="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  <x v="41"/>
    <n v="1"/>
    <s v="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  <x v="24"/>
    <n v="1"/>
    <s v="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  <x v="7"/>
    <n v="1"/>
    <s v="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  <x v="1"/>
    <n v="1"/>
    <s v="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  <x v="24"/>
    <n v="1"/>
    <s v="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  <x v="11"/>
    <n v="1"/>
    <s v="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  <x v="1"/>
    <n v="1"/>
    <s v="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  <x v="1"/>
    <n v="1"/>
    <s v="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  <x v="1"/>
    <n v="1"/>
    <s v="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  <x v="4"/>
    <n v="1"/>
    <s v="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  <x v="6"/>
    <n v="1"/>
    <s v="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  <x v="1"/>
    <n v="1"/>
    <s v="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  <x v="1"/>
    <n v="1"/>
    <s v="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  <x v="11"/>
    <n v="1"/>
    <s v="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  <x v="4"/>
    <n v="1"/>
    <s v="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  <x v="1"/>
    <n v="1"/>
    <s v="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  <x v="11"/>
    <n v="1"/>
    <s v="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  <x v="16"/>
    <n v="1"/>
    <s v="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  <x v="0"/>
    <n v="1"/>
    <s v="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  <x v="1"/>
    <n v="1"/>
    <s v="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  <x v="17"/>
    <n v="1"/>
    <s v="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  <x v="11"/>
    <n v="1"/>
    <s v="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  <x v="25"/>
    <n v="1"/>
    <s v="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  <x v="6"/>
    <n v="1"/>
    <s v="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  <x v="20"/>
    <n v="1"/>
    <s v="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  <x v="26"/>
    <n v="1"/>
    <s v="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  <x v="1"/>
    <n v="1"/>
    <s v="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  <x v="1"/>
    <n v="1"/>
    <s v="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  <x v="13"/>
    <n v="1"/>
    <s v="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  <x v="0"/>
    <n v="1"/>
    <s v="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  <x v="1"/>
    <n v="1"/>
    <s v="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  <x v="22"/>
    <n v="1"/>
    <s v="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  <x v="18"/>
    <n v="1"/>
    <s v="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  <x v="1"/>
    <n v="1"/>
    <s v="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  <x v="1"/>
    <n v="1"/>
    <s v="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  <x v="0"/>
    <n v="1"/>
    <s v="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  <x v="12"/>
    <n v="1"/>
    <s v="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  <x v="8"/>
    <n v="1"/>
    <s v="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  <x v="13"/>
    <n v="1"/>
    <s v="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  <x v="16"/>
    <n v="1"/>
    <s v="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  <x v="11"/>
    <n v="1"/>
    <s v="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  <x v="0"/>
    <n v="1"/>
    <s v="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  <x v="0"/>
    <n v="1"/>
    <s v="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  <x v="1"/>
    <n v="1"/>
    <s v="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  <x v="21"/>
    <n v="1"/>
    <s v="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  <x v="54"/>
    <n v="1"/>
    <s v="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  <x v="41"/>
    <n v="1"/>
    <s v="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  <x v="1"/>
    <n v="1"/>
    <s v="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  <x v="35"/>
    <n v="1"/>
    <s v="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  <x v="12"/>
    <n v="1"/>
    <s v="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  <x v="4"/>
    <n v="1"/>
    <s v="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  <x v="1"/>
    <n v="1"/>
    <s v="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  <x v="12"/>
    <n v="1"/>
    <s v="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  <x v="22"/>
    <n v="1"/>
    <s v="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  <x v="3"/>
    <n v="1"/>
    <s v="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  <x v="1"/>
    <n v="1"/>
    <s v="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  <x v="1"/>
    <n v="1"/>
    <s v="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  <x v="25"/>
    <n v="1"/>
    <s v="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  <x v="1"/>
    <n v="1"/>
    <s v="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  <x v="55"/>
    <n v="1"/>
    <s v="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  <x v="1"/>
    <n v="1"/>
    <s v="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  <x v="12"/>
    <n v="1"/>
    <s v="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  <x v="1"/>
    <s v=""/>
    <n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  <x v="12"/>
    <s v="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  <x v="1"/>
    <s v="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  <x v="1"/>
    <s v="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  <x v="12"/>
    <s v="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  <x v="12"/>
    <s v="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  <x v="1"/>
    <s v="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20"/>
    <s v=""/>
    <n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  <x v="33"/>
    <s v="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56"/>
    <s v="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  <x v="13"/>
    <s v=""/>
    <n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  <x v="1"/>
    <s v=""/>
    <n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  <x v="12"/>
    <s v="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12"/>
    <s v="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  <x v="15"/>
    <s v="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  <x v="1"/>
    <s v="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1"/>
    <s v="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12"/>
    <s v=""/>
    <n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  <x v="1"/>
    <s v=""/>
    <n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2"/>
    <s v=""/>
    <n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  <x v="1"/>
    <s v=""/>
    <n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1"/>
    <s v=""/>
    <n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  <x v="1"/>
    <s v="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  <x v="1"/>
    <s v="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  <x v="12"/>
    <s v="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  <x v="13"/>
    <s v="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  <x v="1"/>
    <s v="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  <x v="25"/>
    <s v=""/>
    <n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  <x v="18"/>
    <s v=""/>
    <n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  <x v="1"/>
    <s v=""/>
    <n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  <x v="1"/>
    <s v="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1"/>
    <s v=""/>
    <n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  <x v="1"/>
    <s v=""/>
    <n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  <x v="3"/>
    <s v=""/>
    <n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  <x v="0"/>
    <s v="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  <x v="11"/>
    <s v="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  <x v="21"/>
    <s v="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1"/>
    <s v=""/>
    <n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  <x v="1"/>
    <s v="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  <x v="12"/>
    <s v=""/>
    <n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  <x v="22"/>
    <s v="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18"/>
    <s v=""/>
    <n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12"/>
    <s v=""/>
    <n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  <x v="12"/>
    <s v=""/>
    <n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  <x v="18"/>
    <s v="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  <x v="3"/>
    <s v="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  <x v="1"/>
    <s v="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  <x v="11"/>
    <s v="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12"/>
    <s v=""/>
    <n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12"/>
    <s v="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  <x v="38"/>
    <s v="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  <x v="11"/>
    <s v="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  <x v="1"/>
    <s v="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  <x v="1"/>
    <s v=""/>
    <n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  <x v="1"/>
    <s v="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1"/>
    <s v=""/>
    <n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  <x v="6"/>
    <s v=""/>
    <n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12"/>
    <s v=""/>
    <n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1"/>
    <s v=""/>
    <n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  <x v="12"/>
    <s v=""/>
    <n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  <x v="1"/>
    <s v=""/>
    <n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  <x v="1"/>
    <s v=""/>
    <n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  <x v="14"/>
    <s v="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  <x v="12"/>
    <s v="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  <x v="43"/>
    <s v=""/>
    <n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  <x v="1"/>
    <s v="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  <x v="1"/>
    <s v="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12"/>
    <s v=""/>
    <n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1"/>
    <s v=""/>
    <n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  <x v="0"/>
    <s v=""/>
    <n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1"/>
    <s v=""/>
    <n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1"/>
    <s v="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12"/>
    <s v="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1"/>
    <s v=""/>
    <n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  <x v="26"/>
    <s v=""/>
    <n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1"/>
    <s v=""/>
    <n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  <x v="12"/>
    <s v=""/>
    <n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  <x v="28"/>
    <s v="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  <x v="16"/>
    <s v="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  <x v="57"/>
    <s v="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  <x v="50"/>
    <s v=""/>
    <n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1"/>
    <s v=""/>
    <n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  <x v="1"/>
    <s v="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  <x v="1"/>
    <s v="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  <x v="12"/>
    <s v="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  <x v="11"/>
    <s v=""/>
    <n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  <x v="1"/>
    <s v="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  <x v="11"/>
    <s v="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  <x v="12"/>
    <s v=""/>
    <n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  <x v="1"/>
    <s v=""/>
    <n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1"/>
    <s v=""/>
    <n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  <x v="1"/>
    <s v="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  <x v="11"/>
    <s v=""/>
    <n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  <x v="11"/>
    <s v=""/>
    <n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  <x v="1"/>
    <s v=""/>
    <n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  <x v="4"/>
    <s v=""/>
    <n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12"/>
    <s v="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  <x v="1"/>
    <s v="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1"/>
    <s v="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  <x v="1"/>
    <s v="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  <x v="1"/>
    <n v="1"/>
    <s v="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  <x v="41"/>
    <n v="1"/>
    <s v="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  <x v="18"/>
    <n v="1"/>
    <s v="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  <x v="1"/>
    <n v="1"/>
    <s v="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  <x v="1"/>
    <n v="1"/>
    <s v="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  <x v="11"/>
    <n v="1"/>
    <s v="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  <x v="0"/>
    <n v="1"/>
    <s v="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  <x v="1"/>
    <n v="1"/>
    <s v="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  <x v="21"/>
    <n v="1"/>
    <s v="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  <x v="21"/>
    <n v="1"/>
    <s v="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  <x v="21"/>
    <n v="1"/>
    <s v="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  <x v="11"/>
    <n v="1"/>
    <s v="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  <x v="1"/>
    <n v="1"/>
    <s v="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  <x v="17"/>
    <n v="1"/>
    <s v="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  <x v="19"/>
    <n v="1"/>
    <s v="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  <x v="1"/>
    <n v="1"/>
    <s v="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  <x v="4"/>
    <n v="1"/>
    <s v="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  <x v="1"/>
    <n v="1"/>
    <s v="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  <x v="1"/>
    <n v="1"/>
    <s v="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  <x v="21"/>
    <n v="1"/>
    <s v="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  <x v="1"/>
    <s v="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  <x v="1"/>
    <s v="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  <x v="12"/>
    <s v="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  <x v="1"/>
    <s v="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  <x v="1"/>
    <s v="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  <x v="4"/>
    <s v="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  <x v="11"/>
    <s v="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  <x v="1"/>
    <s v="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  <x v="1"/>
    <s v="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  <x v="1"/>
    <s v="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  <x v="58"/>
    <s v="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  <x v="7"/>
    <s v=""/>
    <n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  <x v="12"/>
    <s v=""/>
    <n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  <x v="1"/>
    <s v="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  <x v="1"/>
    <s v="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  <x v="1"/>
    <s v=""/>
    <n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  <x v="1"/>
    <s v="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  <x v="1"/>
    <s v="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  <x v="1"/>
    <s v="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  <x v="1"/>
    <s v="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  <x v="1"/>
    <s v="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  <x v="6"/>
    <s v="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  <x v="1"/>
    <s v="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  <x v="1"/>
    <s v="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  <x v="1"/>
    <s v="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  <x v="1"/>
    <s v="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  <x v="1"/>
    <s v="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  <x v="1"/>
    <s v="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  <x v="46"/>
    <s v=""/>
    <n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  <x v="1"/>
    <s v=""/>
    <n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  <x v="1"/>
    <s v=""/>
    <n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  <x v="23"/>
    <s v="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  <x v="1"/>
    <s v="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  <x v="50"/>
    <s v="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  <x v="1"/>
    <s v="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  <x v="1"/>
    <s v=""/>
    <n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  <x v="12"/>
    <s v="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  <x v="12"/>
    <s v=""/>
    <n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  <x v="17"/>
    <s v=""/>
    <n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  <x v="1"/>
    <s v="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  <x v="1"/>
    <s v="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  <x v="1"/>
    <s v="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  <x v="26"/>
    <s v=""/>
    <n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  <x v="1"/>
    <s v="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  <x v="1"/>
    <s v=""/>
    <n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  <x v="53"/>
    <s v=""/>
    <n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  <x v="1"/>
    <s v="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  <x v="1"/>
    <s v="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  <x v="12"/>
    <s v=""/>
    <n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  <x v="13"/>
    <s v="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  <x v="0"/>
    <s v="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  <x v="1"/>
    <s v=""/>
    <n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  <x v="1"/>
    <s v="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  <x v="1"/>
    <s v=""/>
    <n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  <x v="1"/>
    <s v=""/>
    <n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  <x v="11"/>
    <s v=""/>
    <n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  <x v="1"/>
    <s v="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  <x v="46"/>
    <s v=""/>
    <n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  <x v="1"/>
    <s v=""/>
    <n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  <x v="17"/>
    <s v=""/>
    <n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  <x v="12"/>
    <s v="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  <x v="1"/>
    <s v="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  <x v="1"/>
    <s v=""/>
    <n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  <x v="1"/>
    <s v=""/>
    <n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  <x v="1"/>
    <s v=""/>
    <n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  <x v="11"/>
    <s v="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  <x v="32"/>
    <s v=""/>
    <n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  <x v="1"/>
    <s v=""/>
    <n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  <x v="1"/>
    <s v="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  <x v="1"/>
    <s v=""/>
    <n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  <x v="1"/>
    <s v="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  <x v="12"/>
    <s v=""/>
    <n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  <x v="1"/>
    <s v=""/>
    <n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  <x v="0"/>
    <s v=""/>
    <n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  <x v="1"/>
    <s v=""/>
    <n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  <x v="1"/>
    <s v=""/>
    <n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  <x v="1"/>
    <s v="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  <x v="11"/>
    <s v=""/>
    <n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  <x v="1"/>
    <s v=""/>
    <n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  <x v="12"/>
    <s v="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  <x v="11"/>
    <s v="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  <x v="1"/>
    <s v="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  <x v="18"/>
    <s v="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  <x v="1"/>
    <s v=""/>
    <n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  <x v="1"/>
    <s v=""/>
    <n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  <x v="1"/>
    <s v="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  <x v="15"/>
    <s v="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  <x v="12"/>
    <s v="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  <x v="1"/>
    <s v="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  <x v="1"/>
    <s v=""/>
    <n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  <x v="1"/>
    <s v=""/>
    <n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  <x v="41"/>
    <s v=""/>
    <n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  <x v="1"/>
    <s v=""/>
    <n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  <x v="22"/>
    <s v=""/>
    <n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  <x v="1"/>
    <s v="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  <x v="1"/>
    <s v=""/>
    <n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  <x v="1"/>
    <s v=""/>
    <n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  <x v="41"/>
    <s v=""/>
    <n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  <x v="12"/>
    <s v=""/>
    <n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  <x v="12"/>
    <s v="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  <x v="3"/>
    <n v="1"/>
    <s v="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  <x v="1"/>
    <n v="1"/>
    <s v="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  <x v="8"/>
    <n v="1"/>
    <s v="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  <x v="57"/>
    <n v="1"/>
    <s v="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  <x v="16"/>
    <n v="1"/>
    <s v="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  <x v="1"/>
    <n v="1"/>
    <s v="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  <x v="1"/>
    <n v="1"/>
    <s v="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  <x v="1"/>
    <n v="1"/>
    <s v="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  <x v="6"/>
    <n v="1"/>
    <s v="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  <x v="21"/>
    <n v="1"/>
    <s v="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  <x v="12"/>
    <n v="1"/>
    <s v="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  <x v="1"/>
    <n v="1"/>
    <s v="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  <x v="1"/>
    <n v="1"/>
    <s v="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  <x v="46"/>
    <n v="1"/>
    <s v="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  <x v="1"/>
    <n v="1"/>
    <s v="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  <x v="1"/>
    <n v="1"/>
    <s v="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  <x v="12"/>
    <n v="1"/>
    <s v="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  <x v="1"/>
    <n v="1"/>
    <s v="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  <x v="15"/>
    <n v="1"/>
    <s v="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  <x v="1"/>
    <n v="1"/>
    <s v="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  <x v="1"/>
    <s v=""/>
    <n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  <x v="1"/>
    <s v=""/>
    <n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  <x v="1"/>
    <s v="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  <x v="1"/>
    <s v=""/>
    <n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  <x v="1"/>
    <s v="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  <x v="12"/>
    <s v=""/>
    <n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  <x v="1"/>
    <s v="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  <x v="4"/>
    <s v="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  <x v="11"/>
    <s v=""/>
    <n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  <x v="1"/>
    <s v="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  <x v="35"/>
    <s v="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  <x v="15"/>
    <s v="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  <x v="0"/>
    <s v="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  <x v="11"/>
    <s v=""/>
    <n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  <x v="12"/>
    <s v="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  <x v="41"/>
    <s v="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  <x v="1"/>
    <s v="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  <x v="11"/>
    <s v="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  <x v="1"/>
    <s v="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  <x v="12"/>
    <s v="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  <x v="6"/>
    <s v="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  <x v="1"/>
    <s v="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  <x v="1"/>
    <s v="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  <x v="4"/>
    <s v=""/>
    <n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  <x v="8"/>
    <s v="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  <x v="11"/>
    <s v=""/>
    <n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  <x v="1"/>
    <s v="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  <x v="12"/>
    <s v="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  <x v="1"/>
    <s v="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  <x v="46"/>
    <s v=""/>
    <n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  <x v="40"/>
    <s v="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  <x v="33"/>
    <s v="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  <x v="1"/>
    <s v=""/>
    <n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  <x v="1"/>
    <s v=""/>
    <n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  <x v="1"/>
    <s v="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  <x v="1"/>
    <s v=""/>
    <n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  <x v="1"/>
    <s v="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  <x v="13"/>
    <s v="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  <x v="15"/>
    <s v="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  <x v="46"/>
    <s v="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  <x v="1"/>
    <s v="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  <x v="1"/>
    <s v="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  <x v="1"/>
    <s v="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  <x v="57"/>
    <s v=""/>
    <n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  <x v="12"/>
    <s v=""/>
    <n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  <x v="1"/>
    <s v="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  <x v="16"/>
    <s v="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  <x v="4"/>
    <s v="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  <x v="12"/>
    <s v=""/>
    <n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  <x v="1"/>
    <s v=""/>
    <n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  <x v="15"/>
    <s v="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  <x v="4"/>
    <s v="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  <x v="1"/>
    <s v="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  <x v="1"/>
    <s v=""/>
    <n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  <x v="12"/>
    <s v=""/>
    <n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  <x v="4"/>
    <s v=""/>
    <n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  <x v="15"/>
    <s v=""/>
    <n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  <x v="1"/>
    <s v="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  <x v="0"/>
    <s v="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  <x v="20"/>
    <s v="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  <x v="33"/>
    <n v="1"/>
    <s v="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  <x v="11"/>
    <n v="1"/>
    <s v="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  <x v="1"/>
    <n v="1"/>
    <s v="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  <x v="1"/>
    <n v="1"/>
    <s v="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  <x v="1"/>
    <n v="1"/>
    <s v="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  <x v="1"/>
    <n v="1"/>
    <s v="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  <x v="1"/>
    <n v="1"/>
    <s v="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  <x v="16"/>
    <n v="1"/>
    <s v="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  <x v="11"/>
    <n v="1"/>
    <s v="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  <x v="12"/>
    <n v="1"/>
    <s v="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  <x v="1"/>
    <n v="1"/>
    <s v="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  <x v="38"/>
    <n v="1"/>
    <s v="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  <x v="12"/>
    <n v="1"/>
    <s v="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  <x v="1"/>
    <n v="1"/>
    <s v="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  <x v="0"/>
    <n v="1"/>
    <s v="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  <x v="0"/>
    <n v="1"/>
    <s v="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  <x v="23"/>
    <n v="1"/>
    <s v="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  <x v="10"/>
    <n v="1"/>
    <s v="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  <x v="0"/>
    <n v="1"/>
    <s v="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  <x v="15"/>
    <n v="1"/>
    <s v="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  <x v="20"/>
    <n v="1"/>
    <s v="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  <x v="6"/>
    <n v="1"/>
    <s v="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  <x v="1"/>
    <n v="1"/>
    <s v="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  <x v="25"/>
    <n v="1"/>
    <s v="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  <x v="1"/>
    <n v="1"/>
    <s v="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  <x v="1"/>
    <n v="1"/>
    <s v="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  <x v="10"/>
    <n v="1"/>
    <s v="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  <x v="0"/>
    <n v="1"/>
    <s v="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  <x v="1"/>
    <n v="1"/>
    <s v="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  <x v="1"/>
    <n v="1"/>
    <s v="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  <x v="1"/>
    <n v="1"/>
    <s v="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  <x v="32"/>
    <n v="1"/>
    <s v="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  <x v="18"/>
    <n v="1"/>
    <s v="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  <x v="1"/>
    <n v="1"/>
    <s v="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  <x v="1"/>
    <n v="1"/>
    <s v="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  <x v="1"/>
    <n v="1"/>
    <s v="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  <x v="31"/>
    <n v="1"/>
    <s v="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  <x v="20"/>
    <n v="1"/>
    <s v="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  <x v="1"/>
    <n v="1"/>
    <s v="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  <x v="4"/>
    <n v="1"/>
    <s v="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  <x v="1"/>
    <s v=""/>
    <n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  <x v="1"/>
    <s v="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  <x v="42"/>
    <s v="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  <x v="1"/>
    <s v=""/>
    <n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  <x v="1"/>
    <s v=""/>
    <n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  <x v="1"/>
    <s v="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  <x v="1"/>
    <s v="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  <x v="1"/>
    <s v="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  <x v="1"/>
    <s v="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  <x v="1"/>
    <s v="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  <s v="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  <x v="38"/>
    <s v="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  <x v="38"/>
    <s v="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  <x v="35"/>
    <s v="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  <x v="1"/>
    <s v="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  <x v="1"/>
    <s v=""/>
    <n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  <x v="52"/>
    <s v="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  <x v="1"/>
    <s v="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  <x v="1"/>
    <s v="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  <x v="41"/>
    <s v=""/>
    <n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  <x v="1"/>
    <n v="1"/>
    <s v="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  <x v="1"/>
    <n v="1"/>
    <s v="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  <x v="1"/>
    <n v="1"/>
    <s v="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  <x v="19"/>
    <n v="1"/>
    <s v="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  <x v="4"/>
    <n v="1"/>
    <s v="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  <x v="1"/>
    <n v="1"/>
    <s v="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  <x v="44"/>
    <n v="1"/>
    <s v="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  <x v="1"/>
    <n v="1"/>
    <s v="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  <x v="52"/>
    <n v="1"/>
    <s v="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  <x v="10"/>
    <n v="1"/>
    <s v="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  <x v="1"/>
    <n v="1"/>
    <s v="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  <x v="15"/>
    <n v="1"/>
    <s v="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  <x v="1"/>
    <n v="1"/>
    <s v="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  <x v="13"/>
    <n v="1"/>
    <s v="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  <x v="53"/>
    <n v="1"/>
    <s v="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  <x v="40"/>
    <n v="1"/>
    <s v="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  <x v="1"/>
    <n v="1"/>
    <s v="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  <x v="0"/>
    <n v="1"/>
    <s v="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  <x v="1"/>
    <n v="1"/>
    <s v="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  <x v="1"/>
    <n v="1"/>
    <s v="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  <x v="1"/>
    <n v="1"/>
    <s v="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  <x v="1"/>
    <n v="1"/>
    <s v="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  <x v="32"/>
    <n v="1"/>
    <s v="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  <x v="9"/>
    <n v="1"/>
    <s v="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  <x v="42"/>
    <n v="1"/>
    <s v="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  <x v="38"/>
    <n v="1"/>
    <s v="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  <x v="1"/>
    <n v="1"/>
    <s v="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  <x v="6"/>
    <n v="1"/>
    <s v="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  <x v="15"/>
    <n v="1"/>
    <s v="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  <x v="1"/>
    <n v="1"/>
    <s v="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  <x v="1"/>
    <n v="1"/>
    <s v="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  <x v="24"/>
    <n v="1"/>
    <s v="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  <x v="28"/>
    <n v="1"/>
    <s v="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  <x v="1"/>
    <n v="1"/>
    <s v="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  <x v="13"/>
    <n v="1"/>
    <s v="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  <x v="1"/>
    <n v="1"/>
    <s v="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  <x v="0"/>
    <n v="1"/>
    <s v="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  <x v="59"/>
    <n v="1"/>
    <s v="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  <x v="36"/>
    <n v="1"/>
    <s v="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  <x v="60"/>
    <n v="1"/>
    <s v="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  <x v="1"/>
    <n v="1"/>
    <s v="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  <x v="35"/>
    <n v="1"/>
    <s v="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  <x v="1"/>
    <n v="1"/>
    <s v="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  <x v="1"/>
    <n v="1"/>
    <s v="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  <x v="8"/>
    <n v="1"/>
    <s v="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  <x v="25"/>
    <n v="1"/>
    <s v="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  <x v="21"/>
    <n v="1"/>
    <s v="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  <x v="9"/>
    <n v="1"/>
    <s v="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  <x v="58"/>
    <n v="1"/>
    <s v="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  <x v="12"/>
    <n v="1"/>
    <s v="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  <x v="1"/>
    <n v="1"/>
    <s v="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  <x v="1"/>
    <n v="1"/>
    <s v="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  <x v="12"/>
    <n v="1"/>
    <s v="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  <x v="1"/>
    <n v="1"/>
    <s v="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  <x v="15"/>
    <n v="1"/>
    <s v="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  <x v="40"/>
    <n v="1"/>
    <s v="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  <x v="1"/>
    <n v="1"/>
    <s v="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  <x v="1"/>
    <n v="1"/>
    <s v="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  <x v="1"/>
    <n v="1"/>
    <s v="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  <x v="1"/>
    <n v="1"/>
    <s v="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  <x v="1"/>
    <n v="1"/>
    <s v="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  <x v="1"/>
    <n v="1"/>
    <s v="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  <x v="6"/>
    <n v="1"/>
    <s v="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  <x v="42"/>
    <n v="1"/>
    <s v="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  <x v="19"/>
    <n v="1"/>
    <s v="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  <x v="4"/>
    <n v="1"/>
    <s v="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  <x v="20"/>
    <n v="1"/>
    <s v="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  <x v="1"/>
    <n v="1"/>
    <s v="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  <x v="1"/>
    <n v="1"/>
    <s v="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  <x v="33"/>
    <n v="1"/>
    <s v="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  <x v="22"/>
    <n v="1"/>
    <s v="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  <x v="12"/>
    <n v="1"/>
    <s v="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  <x v="55"/>
    <n v="1"/>
    <s v="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  <x v="1"/>
    <n v="1"/>
    <s v="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  <x v="1"/>
    <n v="1"/>
    <s v="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  <x v="1"/>
    <n v="1"/>
    <s v="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  <x v="50"/>
    <n v="1"/>
    <s v="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  <x v="16"/>
    <n v="1"/>
    <s v="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  <x v="1"/>
    <n v="1"/>
    <s v="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  <x v="1"/>
    <n v="1"/>
    <s v="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  <x v="1"/>
    <s v="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  <x v="1"/>
    <s v="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  <x v="1"/>
    <s v=""/>
    <n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  <x v="1"/>
    <s v="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  <x v="24"/>
    <s v="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  <x v="12"/>
    <s v=""/>
    <n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  <x v="52"/>
    <s v="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  <x v="12"/>
    <s v="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  <x v="1"/>
    <s v="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  <x v="1"/>
    <s v="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  <x v="1"/>
    <s v="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  <x v="1"/>
    <s v="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  <x v="11"/>
    <s v="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  <x v="4"/>
    <s v="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  <x v="1"/>
    <s v="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  <x v="18"/>
    <s v=""/>
    <n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  <x v="15"/>
    <s v="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  <x v="1"/>
    <s v="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  <x v="1"/>
    <s v="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  <x v="21"/>
    <s v="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  <x v="15"/>
    <s v="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  <x v="11"/>
    <s v="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  <x v="15"/>
    <s v="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  <x v="12"/>
    <s v="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  <x v="50"/>
    <s v="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  <x v="21"/>
    <s v="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  <x v="25"/>
    <s v="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  <x v="1"/>
    <s v="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  <x v="6"/>
    <s v="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  <x v="1"/>
    <s v="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  <x v="1"/>
    <s v="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  <x v="1"/>
    <s v="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  <x v="51"/>
    <s v=""/>
    <n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  <x v="1"/>
    <s v="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  <x v="1"/>
    <s v="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  <x v="11"/>
    <s v=""/>
    <n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  <x v="25"/>
    <s v=""/>
    <n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  <x v="1"/>
    <s v=""/>
    <n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  <x v="11"/>
    <s v=""/>
    <n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  <x v="11"/>
    <s v=""/>
    <n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  <x v="1"/>
    <s v="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  <x v="32"/>
    <s v=""/>
    <n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  <x v="61"/>
    <s v=""/>
    <n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  <x v="25"/>
    <s v=""/>
    <n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  <x v="1"/>
    <s v=""/>
    <n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  <x v="12"/>
    <s v=""/>
    <n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  <x v="1"/>
    <s v=""/>
    <n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  <x v="1"/>
    <s v=""/>
    <n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  <x v="11"/>
    <s v="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  <x v="0"/>
    <s v="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  <x v="12"/>
    <s v="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  <x v="21"/>
    <s v="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  <x v="12"/>
    <s v="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  <x v="1"/>
    <s v=""/>
    <n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  <x v="1"/>
    <s v="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  <x v="22"/>
    <s v="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  <x v="52"/>
    <s v="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  <x v="0"/>
    <s v="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  <x v="1"/>
    <s v=""/>
    <n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  <x v="6"/>
    <s v="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  <x v="1"/>
    <s v="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  <x v="16"/>
    <s v=""/>
    <n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  <x v="6"/>
    <s v="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  <x v="1"/>
    <s v="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  <x v="1"/>
    <s v="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  <x v="1"/>
    <s v="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  <x v="1"/>
    <s v=""/>
    <n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  <x v="1"/>
    <s v=""/>
    <n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  <x v="38"/>
    <s v=""/>
    <n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  <x v="1"/>
    <s v="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  <x v="16"/>
    <s v="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  <x v="6"/>
    <s v=""/>
    <n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  <x v="11"/>
    <s v="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  <x v="12"/>
    <s v="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  <x v="1"/>
    <s v=""/>
    <n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  <x v="1"/>
    <s v="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  <x v="7"/>
    <s v="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  <x v="1"/>
    <s v=""/>
    <n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  <x v="1"/>
    <s v="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  <x v="19"/>
    <s v="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  <x v="11"/>
    <s v="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  <x v="1"/>
    <s v="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  <x v="8"/>
    <s v=""/>
    <n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  <x v="1"/>
    <s v="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  <x v="35"/>
    <s v=""/>
    <n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  <x v="61"/>
    <s v=""/>
    <n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  <x v="1"/>
    <s v="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  <x v="12"/>
    <s v=""/>
    <n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  <x v="1"/>
    <s v=""/>
    <n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  <x v="12"/>
    <s v=""/>
    <n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  <x v="1"/>
    <s v=""/>
    <n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  <x v="11"/>
    <s v=""/>
    <n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  <x v="1"/>
    <s v="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  <x v="1"/>
    <s v="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  <x v="16"/>
    <s v="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  <x v="4"/>
    <s v=""/>
    <n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  <x v="12"/>
    <s v=""/>
    <n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  <x v="0"/>
    <s v="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  <x v="21"/>
    <s v="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  <x v="1"/>
    <s v="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  <x v="16"/>
    <s v="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  <x v="32"/>
    <s v="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  <x v="52"/>
    <s v=""/>
    <n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  <x v="6"/>
    <s v="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  <x v="4"/>
    <s v="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  <x v="22"/>
    <s v="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  <x v="1"/>
    <s v=""/>
    <n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  <x v="12"/>
    <s v="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  <x v="1"/>
    <s v=""/>
    <n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  <x v="15"/>
    <s v="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  <x v="46"/>
    <s v="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  <x v="11"/>
    <s v="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  <x v="41"/>
    <s v="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  <x v="12"/>
    <s v=""/>
    <n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  <x v="1"/>
    <s v="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  <x v="12"/>
    <s v="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  <x v="11"/>
    <s v="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  <x v="1"/>
    <s v="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  <x v="1"/>
    <s v="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  <x v="6"/>
    <s v="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  <x v="11"/>
    <s v="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  <x v="1"/>
    <s v=""/>
    <n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  <x v="1"/>
    <s v="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  <x v="0"/>
    <s v="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  <x v="1"/>
    <s v="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  <x v="1"/>
    <s v="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  <x v="59"/>
    <s v=""/>
    <n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  <x v="4"/>
    <s v="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  <x v="1"/>
    <s v=""/>
    <n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  <x v="1"/>
    <s v="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  <x v="1"/>
    <s v="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  <x v="25"/>
    <s v=""/>
    <n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  <x v="12"/>
    <s v="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  <x v="15"/>
    <s v="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  <x v="28"/>
    <s v="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  <x v="25"/>
    <s v=""/>
    <n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  <x v="1"/>
    <s v=""/>
    <n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  <x v="1"/>
    <s v="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  <x v="11"/>
    <s v="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  <x v="1"/>
    <s v="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  <x v="12"/>
    <s v="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  <x v="11"/>
    <n v="1"/>
    <s v="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  <x v="1"/>
    <s v=""/>
    <n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  <x v="1"/>
    <s v=""/>
    <n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  <x v="1"/>
    <s v="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  <x v="0"/>
    <s v=""/>
    <n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  <x v="36"/>
    <s v=""/>
    <n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  <x v="16"/>
    <s v=""/>
    <n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  <x v="1"/>
    <s v=""/>
    <n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  <x v="1"/>
    <s v="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  <x v="53"/>
    <s v="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  <x v="11"/>
    <s v=""/>
    <n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  <x v="11"/>
    <n v="1"/>
    <s v="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  <x v="33"/>
    <s v=""/>
    <n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  <x v="38"/>
    <s v=""/>
    <n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  <x v="1"/>
    <s v=""/>
    <n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  <x v="11"/>
    <s v="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  <x v="4"/>
    <s v=""/>
    <n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  <x v="1"/>
    <s v=""/>
    <n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  <x v="1"/>
    <s v="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  <x v="1"/>
    <n v="1"/>
    <s v="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  <x v="26"/>
    <n v="1"/>
    <s v="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  <x v="1"/>
    <n v="1"/>
    <s v="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  <x v="1"/>
    <n v="1"/>
    <s v="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  <x v="1"/>
    <n v="1"/>
    <s v="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  <x v="1"/>
    <n v="1"/>
    <s v="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  <x v="35"/>
    <n v="1"/>
    <s v="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  <x v="1"/>
    <n v="1"/>
    <s v="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  <x v="11"/>
    <n v="1"/>
    <s v="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  <x v="59"/>
    <n v="1"/>
    <s v="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  <x v="20"/>
    <n v="1"/>
    <s v="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  <x v="1"/>
    <n v="1"/>
    <s v="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  <x v="1"/>
    <n v="1"/>
    <s v="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  <x v="33"/>
    <n v="1"/>
    <s v="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  <x v="22"/>
    <n v="1"/>
    <s v="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  <x v="1"/>
    <n v="1"/>
    <s v="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  <x v="22"/>
    <n v="1"/>
    <s v="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  <x v="24"/>
    <n v="1"/>
    <s v="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  <x v="1"/>
    <n v="1"/>
    <s v="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  <x v="25"/>
    <n v="1"/>
    <s v="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  <x v="1"/>
    <s v=""/>
    <n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  <x v="18"/>
    <s v="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  <x v="40"/>
    <s v=""/>
    <n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  <x v="1"/>
    <s v=""/>
    <n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  <x v="39"/>
    <s v=""/>
    <n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  <x v="1"/>
    <s v=""/>
    <n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  <x v="11"/>
    <s v=""/>
    <n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  <x v="1"/>
    <s v="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  <x v="4"/>
    <s v=""/>
    <n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  <x v="1"/>
    <s v=""/>
    <n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  <x v="1"/>
    <s v=""/>
    <n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  <x v="33"/>
    <s v=""/>
    <n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  <x v="7"/>
    <s v=""/>
    <n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  <x v="25"/>
    <s v="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  <x v="1"/>
    <s v=""/>
    <n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  <x v="1"/>
    <s v=""/>
    <n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  <x v="12"/>
    <s v=""/>
    <n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  <x v="1"/>
    <s v=""/>
    <n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  <x v="43"/>
    <s v=""/>
    <n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  <x v="1"/>
    <s v="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  <x v="1"/>
    <s v=""/>
    <n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  <x v="12"/>
    <s v=""/>
    <n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  <x v="5"/>
    <s v=""/>
    <n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  <x v="1"/>
    <s v=""/>
    <n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  <x v="11"/>
    <s v="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  <x v="33"/>
    <s v=""/>
    <n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  <x v="11"/>
    <s v="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  <x v="1"/>
    <s v="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  <x v="1"/>
    <s v=""/>
    <n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  <x v="22"/>
    <s v="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  <x v="18"/>
    <s v=""/>
    <n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  <x v="1"/>
    <s v="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  <x v="1"/>
    <s v=""/>
    <n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  <x v="1"/>
    <s v="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  <x v="1"/>
    <s v=""/>
    <n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  <x v="1"/>
    <s v=""/>
    <n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  <x v="57"/>
    <s v=""/>
    <n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  <x v="1"/>
    <s v="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  <x v="11"/>
    <s v="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  <x v="25"/>
    <s v=""/>
    <n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  <x v="1"/>
    <s v=""/>
    <n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  <x v="1"/>
    <s v=""/>
    <n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  <x v="1"/>
    <s v="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  <x v="12"/>
    <s v=""/>
    <n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  <x v="1"/>
    <s v=""/>
    <n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  <x v="1"/>
    <s v=""/>
    <n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  <x v="1"/>
    <s v=""/>
    <n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  <x v="1"/>
    <s v=""/>
    <n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  <x v="1"/>
    <s v=""/>
    <n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  <x v="1"/>
    <s v="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  <x v="1"/>
    <s v="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  <x v="1"/>
    <s v="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  <x v="1"/>
    <s v="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  <x v="13"/>
    <s v="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  <x v="1"/>
    <s v=""/>
    <n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  <x v="1"/>
    <s v="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  <x v="0"/>
    <s v=""/>
    <n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  <x v="4"/>
    <s v=""/>
    <n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  <x v="1"/>
    <s v=""/>
    <n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  <x v="1"/>
    <s v=""/>
    <n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  <x v="1"/>
    <s v=""/>
    <n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  <x v="14"/>
    <s v=""/>
    <n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  <x v="4"/>
    <s v=""/>
    <n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  <x v="12"/>
    <s v="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  <x v="1"/>
    <s v=""/>
    <n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  <x v="1"/>
    <s v=""/>
    <n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  <x v="1"/>
    <s v="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  <x v="1"/>
    <s v="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  <x v="12"/>
    <s v="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  <x v="1"/>
    <s v=""/>
    <n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  <x v="1"/>
    <s v="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  <x v="1"/>
    <s v="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  <x v="12"/>
    <s v="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  <x v="1"/>
    <s v=""/>
    <n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  <x v="1"/>
    <s v="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  <x v="1"/>
    <s v=""/>
    <n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  <x v="12"/>
    <s v=""/>
    <n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  <x v="1"/>
    <s v="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  <x v="1"/>
    <s v="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  <x v="58"/>
    <s v=""/>
    <n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  <x v="11"/>
    <s v=""/>
    <n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  <x v="1"/>
    <s v="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  <x v="20"/>
    <s v=""/>
    <n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  <x v="1"/>
    <s v="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  <x v="1"/>
    <s v=""/>
    <n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  <x v="12"/>
    <s v=""/>
    <n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  <x v="1"/>
    <s v="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  <x v="0"/>
    <s v=""/>
    <n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  <x v="1"/>
    <s v="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  <x v="1"/>
    <s v="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  <x v="12"/>
    <s v=""/>
    <n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  <x v="1"/>
    <s v=""/>
    <n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  <x v="1"/>
    <s v=""/>
    <n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  <x v="1"/>
    <s v=""/>
    <n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  <x v="20"/>
    <s v="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  <x v="1"/>
    <s v="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  <x v="1"/>
    <s v="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  <x v="1"/>
    <s v="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  <x v="18"/>
    <s v=""/>
    <n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  <x v="1"/>
    <s v=""/>
    <n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  <x v="1"/>
    <s v=""/>
    <n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  <x v="1"/>
    <s v="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  <x v="1"/>
    <s v="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  <x v="1"/>
    <s v=""/>
    <n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  <x v="1"/>
    <s v=""/>
    <n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  <x v="12"/>
    <s v=""/>
    <n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  <x v="52"/>
    <s v=""/>
    <n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  <x v="12"/>
    <s v=""/>
    <n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  <x v="1"/>
    <s v=""/>
    <n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  <x v="1"/>
    <s v=""/>
    <n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  <x v="12"/>
    <s v="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  <x v="1"/>
    <s v=""/>
    <n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  <x v="1"/>
    <s v=""/>
    <n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  <x v="1"/>
    <s v=""/>
    <n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  <x v="1"/>
    <s v="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  <x v="1"/>
    <s v=""/>
    <n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  <x v="1"/>
    <s v="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  <x v="12"/>
    <s v="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  <x v="1"/>
    <s v=""/>
    <n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  <x v="0"/>
    <s v="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  <x v="1"/>
    <s v="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  <x v="21"/>
    <s v="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  <x v="0"/>
    <s v="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  <x v="1"/>
    <s v="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  <x v="1"/>
    <s v="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  <x v="35"/>
    <s v="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  <x v="0"/>
    <s v=""/>
    <n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  <x v="0"/>
    <s v=""/>
    <n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  <x v="1"/>
    <s v="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  <x v="1"/>
    <s v=""/>
    <n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  <x v="1"/>
    <s v=""/>
    <n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  <x v="10"/>
    <s v=""/>
    <n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  <x v="1"/>
    <s v="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  <x v="6"/>
    <s v=""/>
    <n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  <x v="1"/>
    <s v=""/>
    <n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  <x v="1"/>
    <s v="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  <x v="57"/>
    <s v="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  <x v="1"/>
    <s v="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  <x v="1"/>
    <s v=""/>
    <n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  <x v="1"/>
    <s v=""/>
    <n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  <x v="46"/>
    <s v=""/>
    <n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  <x v="1"/>
    <s v="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  <x v="23"/>
    <s v="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  <x v="23"/>
    <s v="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  <x v="0"/>
    <n v="1"/>
    <s v="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  <x v="22"/>
    <n v="1"/>
    <s v="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  <x v="15"/>
    <n v="1"/>
    <s v="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  <x v="22"/>
    <n v="1"/>
    <s v="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  <x v="21"/>
    <n v="1"/>
    <s v="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  <x v="21"/>
    <n v="1"/>
    <s v="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  <x v="1"/>
    <n v="1"/>
    <s v="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  <x v="1"/>
    <n v="1"/>
    <s v="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  <x v="1"/>
    <n v="1"/>
    <s v="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  <x v="12"/>
    <n v="1"/>
    <s v="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  <x v="1"/>
    <n v="1"/>
    <s v="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  <x v="12"/>
    <n v="1"/>
    <s v="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  <x v="1"/>
    <n v="1"/>
    <s v="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  <x v="0"/>
    <n v="1"/>
    <s v="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  <x v="8"/>
    <n v="1"/>
    <s v="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  <x v="22"/>
    <n v="1"/>
    <s v="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  <x v="21"/>
    <n v="1"/>
    <s v="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  <x v="1"/>
    <n v="1"/>
    <s v="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  <x v="1"/>
    <n v="1"/>
    <s v="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  <x v="1"/>
    <n v="1"/>
    <s v="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  <x v="7"/>
    <n v="1"/>
    <s v="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  <x v="1"/>
    <n v="1"/>
    <s v="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  <x v="15"/>
    <n v="1"/>
    <s v="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  <x v="1"/>
    <n v="1"/>
    <s v="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  <x v="1"/>
    <n v="1"/>
    <s v="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  <x v="1"/>
    <n v="1"/>
    <s v="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  <x v="26"/>
    <n v="1"/>
    <s v="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  <x v="13"/>
    <n v="1"/>
    <s v="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  <x v="3"/>
    <n v="1"/>
    <s v="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  <x v="6"/>
    <n v="1"/>
    <s v="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  <x v="12"/>
    <n v="1"/>
    <s v="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  <x v="1"/>
    <n v="1"/>
    <s v="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  <x v="22"/>
    <n v="1"/>
    <s v="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  <x v="1"/>
    <n v="1"/>
    <s v="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  <x v="1"/>
    <n v="1"/>
    <s v="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  <x v="1"/>
    <n v="1"/>
    <s v="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  <x v="1"/>
    <n v="1"/>
    <s v="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  <x v="33"/>
    <n v="1"/>
    <s v="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  <x v="1"/>
    <n v="1"/>
    <s v="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  <x v="1"/>
    <n v="1"/>
    <s v="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  <x v="12"/>
    <s v="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  <x v="12"/>
    <s v=""/>
    <n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  <x v="35"/>
    <s v="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  <x v="1"/>
    <s v=""/>
    <n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  <x v="12"/>
    <s v="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  <x v="1"/>
    <s v="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  <x v="1"/>
    <s v="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  <x v="38"/>
    <s v="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  <x v="54"/>
    <s v="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  <x v="21"/>
    <s v="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  <x v="1"/>
    <s v="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  <x v="4"/>
    <s v=""/>
    <n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  <x v="36"/>
    <s v=""/>
    <n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  <x v="18"/>
    <s v=""/>
    <n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  <x v="1"/>
    <s v=""/>
    <n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  <x v="1"/>
    <s v=""/>
    <n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  <x v="50"/>
    <s v=""/>
    <n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  <x v="24"/>
    <s v="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  <x v="13"/>
    <s v="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  <x v="31"/>
    <s v=""/>
    <n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  <x v="0"/>
    <n v="1"/>
    <s v="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  <x v="1"/>
    <n v="1"/>
    <s v="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  <x v="11"/>
    <n v="1"/>
    <s v="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  <x v="1"/>
    <n v="1"/>
    <s v="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  <x v="8"/>
    <n v="1"/>
    <s v="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  <x v="1"/>
    <n v="1"/>
    <s v="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  <x v="11"/>
    <n v="1"/>
    <s v="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  <x v="12"/>
    <n v="1"/>
    <s v="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  <x v="33"/>
    <n v="1"/>
    <s v="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  <x v="1"/>
    <n v="1"/>
    <s v="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  <x v="39"/>
    <n v="1"/>
    <s v="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  <x v="1"/>
    <n v="1"/>
    <s v="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  <x v="1"/>
    <n v="1"/>
    <s v="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  <x v="45"/>
    <n v="1"/>
    <s v="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  <x v="1"/>
    <n v="1"/>
    <s v="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  <x v="22"/>
    <n v="1"/>
    <s v="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  <x v="1"/>
    <n v="1"/>
    <s v="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  <x v="1"/>
    <n v="1"/>
    <s v="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  <x v="1"/>
    <n v="1"/>
    <s v="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  <x v="6"/>
    <n v="1"/>
    <s v="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  <x v="41"/>
    <n v="1"/>
    <s v="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  <x v="54"/>
    <n v="1"/>
    <s v="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  <x v="1"/>
    <n v="1"/>
    <s v="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  <x v="1"/>
    <n v="1"/>
    <s v="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  <x v="1"/>
    <n v="1"/>
    <s v="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  <x v="1"/>
    <n v="1"/>
    <s v="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  <x v="12"/>
    <n v="1"/>
    <s v="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  <x v="1"/>
    <n v="1"/>
    <s v="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  <x v="62"/>
    <n v="1"/>
    <s v="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  <x v="1"/>
    <n v="1"/>
    <s v="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  <x v="6"/>
    <n v="1"/>
    <s v="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  <x v="6"/>
    <n v="1"/>
    <s v="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  <x v="45"/>
    <n v="1"/>
    <s v="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  <x v="6"/>
    <n v="1"/>
    <s v="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  <x v="41"/>
    <n v="1"/>
    <s v="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  <x v="4"/>
    <n v="1"/>
    <s v="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  <x v="37"/>
    <n v="1"/>
    <s v="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  <x v="18"/>
    <n v="1"/>
    <s v="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  <x v="0"/>
    <n v="1"/>
    <s v="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  <x v="26"/>
    <n v="1"/>
    <s v="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  <x v="26"/>
    <n v="1"/>
    <s v="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  <x v="13"/>
    <n v="1"/>
    <s v="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  <x v="58"/>
    <n v="1"/>
    <s v="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  <x v="12"/>
    <n v="1"/>
    <s v="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  <x v="0"/>
    <n v="1"/>
    <s v="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  <x v="1"/>
    <n v="1"/>
    <s v="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  <x v="0"/>
    <n v="1"/>
    <s v="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  <x v="46"/>
    <n v="1"/>
    <s v="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  <x v="14"/>
    <n v="1"/>
    <s v="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  <x v="1"/>
    <n v="1"/>
    <s v="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  <x v="10"/>
    <n v="1"/>
    <s v="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  <x v="1"/>
    <n v="1"/>
    <s v="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  <x v="18"/>
    <n v="1"/>
    <s v="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  <x v="1"/>
    <n v="1"/>
    <s v="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  <x v="1"/>
    <n v="1"/>
    <s v="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  <x v="1"/>
    <n v="1"/>
    <s v="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  <x v="19"/>
    <n v="1"/>
    <s v="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  <x v="2"/>
    <n v="1"/>
    <s v="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  <x v="1"/>
    <n v="1"/>
    <s v="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  <x v="3"/>
    <n v="1"/>
    <s v="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  <x v="12"/>
    <s v="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  <x v="41"/>
    <s v=""/>
    <n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  <x v="1"/>
    <s v=""/>
    <n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  <x v="1"/>
    <s v=""/>
    <n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  <x v="4"/>
    <s v=""/>
    <n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  <x v="6"/>
    <n v="1"/>
    <s v="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  <x v="11"/>
    <s v=""/>
    <n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  <x v="6"/>
    <s v=""/>
    <n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  <x v="1"/>
    <s v="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  <x v="1"/>
    <s v=""/>
    <n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  <x v="12"/>
    <s v=""/>
    <n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  <x v="8"/>
    <s v=""/>
    <n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  <x v="6"/>
    <s v="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  <x v="61"/>
    <s v=""/>
    <n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  <x v="1"/>
    <s v="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  <x v="13"/>
    <s v=""/>
    <n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  <x v="41"/>
    <s v="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  <x v="1"/>
    <s v="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  <x v="1"/>
    <s v=""/>
    <n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  <x v="6"/>
    <s v=""/>
    <n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  <x v="1"/>
    <s v=""/>
    <n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  <x v="1"/>
    <s v=""/>
    <n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  <x v="11"/>
    <s v="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  <x v="1"/>
    <s v="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  <x v="11"/>
    <s v=""/>
    <n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  <x v="4"/>
    <s v="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  <x v="0"/>
    <s v=""/>
    <n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  <x v="1"/>
    <s v="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  <x v="1"/>
    <s v=""/>
    <n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  <x v="1"/>
    <s v=""/>
    <n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  <x v="1"/>
    <s v=""/>
    <n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  <x v="1"/>
    <s v=""/>
    <n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  <x v="6"/>
    <s v=""/>
    <n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  <x v="1"/>
    <s v=""/>
    <n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  <x v="1"/>
    <s v=""/>
    <n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  <x v="11"/>
    <s v=""/>
    <n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  <x v="1"/>
    <s v=""/>
    <n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  <x v="22"/>
    <s v="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  <x v="1"/>
    <s v="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  <x v="50"/>
    <n v="1"/>
    <s v="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  <x v="41"/>
    <n v="1"/>
    <s v="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  <x v="6"/>
    <n v="1"/>
    <s v="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  <x v="1"/>
    <n v="1"/>
    <s v="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  <x v="1"/>
    <n v="1"/>
    <s v="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  <x v="33"/>
    <n v="1"/>
    <s v="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  <x v="46"/>
    <n v="1"/>
    <s v="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  <x v="1"/>
    <n v="1"/>
    <s v="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  <x v="1"/>
    <n v="1"/>
    <s v="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  <x v="61"/>
    <n v="1"/>
    <s v="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  <x v="6"/>
    <n v="1"/>
    <s v="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  <x v="1"/>
    <n v="1"/>
    <s v="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  <x v="1"/>
    <n v="1"/>
    <s v="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  <x v="1"/>
    <n v="1"/>
    <s v="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  <x v="41"/>
    <n v="1"/>
    <s v="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  <x v="1"/>
    <n v="1"/>
    <s v="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  <x v="63"/>
    <n v="1"/>
    <s v="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  <x v="33"/>
    <n v="1"/>
    <s v="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  <x v="1"/>
    <n v="1"/>
    <s v="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  <x v="12"/>
    <n v="1"/>
    <s v="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  <x v="10"/>
    <n v="1"/>
    <s v="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  <x v="12"/>
    <n v="1"/>
    <s v="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  <x v="1"/>
    <n v="1"/>
    <s v="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  <x v="11"/>
    <n v="1"/>
    <s v="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  <x v="1"/>
    <n v="1"/>
    <s v="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  <x v="17"/>
    <n v="1"/>
    <s v="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  <x v="1"/>
    <n v="1"/>
    <s v="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  <x v="13"/>
    <n v="1"/>
    <s v="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  <x v="1"/>
    <n v="1"/>
    <s v="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  <x v="1"/>
    <n v="1"/>
    <s v="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  <x v="1"/>
    <n v="1"/>
    <s v="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  <x v="1"/>
    <n v="1"/>
    <s v="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  <x v="1"/>
    <n v="1"/>
    <s v="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  <x v="1"/>
    <n v="1"/>
    <s v="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  <x v="24"/>
    <n v="1"/>
    <s v="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  <x v="13"/>
    <n v="1"/>
    <s v="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  <x v="1"/>
    <n v="1"/>
    <s v="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  <x v="24"/>
    <n v="1"/>
    <s v="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  <x v="1"/>
    <n v="1"/>
    <s v="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  <x v="1"/>
    <n v="1"/>
    <s v="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  <x v="18"/>
    <n v="1"/>
    <s v="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  <x v="1"/>
    <n v="1"/>
    <s v="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  <x v="53"/>
    <n v="1"/>
    <s v="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  <x v="1"/>
    <n v="1"/>
    <s v="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  <x v="0"/>
    <n v="1"/>
    <s v="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  <x v="9"/>
    <n v="1"/>
    <s v="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  <x v="1"/>
    <n v="1"/>
    <s v="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  <x v="35"/>
    <n v="1"/>
    <s v="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  <x v="11"/>
    <n v="1"/>
    <s v="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  <x v="0"/>
    <n v="1"/>
    <s v="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  <x v="1"/>
    <n v="1"/>
    <s v="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  <x v="40"/>
    <n v="1"/>
    <s v="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  <x v="1"/>
    <n v="1"/>
    <s v="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  <x v="1"/>
    <n v="1"/>
    <s v="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  <x v="1"/>
    <n v="1"/>
    <s v="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  <x v="1"/>
    <n v="1"/>
    <s v="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  <x v="1"/>
    <n v="1"/>
    <s v="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  <x v="6"/>
    <n v="1"/>
    <s v="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  <x v="21"/>
    <n v="1"/>
    <s v="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  <x v="12"/>
    <n v="1"/>
    <s v="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  <x v="1"/>
    <n v="1"/>
    <s v="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  <x v="25"/>
    <s v=""/>
    <n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  <x v="1"/>
    <s v=""/>
    <n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  <x v="28"/>
    <s v="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  <x v="25"/>
    <s v="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  <x v="1"/>
    <s v="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  <x v="12"/>
    <s v="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  <x v="11"/>
    <s v="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  <x v="33"/>
    <s v=""/>
    <n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  <x v="1"/>
    <s v="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  <x v="12"/>
    <s v="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  <x v="1"/>
    <s v="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  <x v="4"/>
    <s v="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  <x v="1"/>
    <s v="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  <x v="1"/>
    <s v="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  <x v="1"/>
    <s v="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  <x v="1"/>
    <s v=""/>
    <n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  <x v="25"/>
    <s v="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  <x v="1"/>
    <s v="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  <x v="1"/>
    <s v="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  <x v="1"/>
    <s v=""/>
    <n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  <x v="58"/>
    <s v="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  <x v="1"/>
    <s v="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  <x v="12"/>
    <s v=""/>
    <n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  <x v="1"/>
    <s v="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  <x v="1"/>
    <s v=""/>
    <n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  <x v="1"/>
    <s v=""/>
    <n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  <x v="0"/>
    <s v="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  <x v="1"/>
    <s v=""/>
    <n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  <x v="1"/>
    <s v="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  <x v="43"/>
    <s v=""/>
    <n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  <x v="21"/>
    <s v=""/>
    <n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  <x v="1"/>
    <s v="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  <x v="1"/>
    <s v="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  <x v="46"/>
    <s v="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  <x v="1"/>
    <s v="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  <x v="1"/>
    <s v="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  <x v="1"/>
    <s v="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  <x v="12"/>
    <s v="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  <x v="1"/>
    <s v="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  <x v="1"/>
    <s v=""/>
    <n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  <x v="12"/>
    <s v="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  <x v="1"/>
    <s v="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  <x v="18"/>
    <s v=""/>
    <n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  <x v="1"/>
    <s v="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  <x v="1"/>
    <s v="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  <x v="64"/>
    <s v="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  <x v="1"/>
    <s v="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  <x v="1"/>
    <s v="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  <x v="1"/>
    <s v=""/>
    <n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1"/>
    <s v="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  <x v="21"/>
    <s v="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  <x v="57"/>
    <s v=""/>
    <n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  <x v="1"/>
    <s v=""/>
    <n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  <x v="1"/>
    <s v=""/>
    <n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  <x v="1"/>
    <s v=""/>
    <n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  <x v="41"/>
    <s v=""/>
    <n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  <x v="44"/>
    <s v=""/>
    <n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  <x v="15"/>
    <n v="1"/>
    <s v="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  <x v="1"/>
    <n v="1"/>
    <s v="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  <x v="11"/>
    <n v="1"/>
    <s v="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  <x v="1"/>
    <n v="1"/>
    <s v="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  <x v="1"/>
    <n v="1"/>
    <s v="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  <x v="43"/>
    <n v="1"/>
    <s v="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  <x v="12"/>
    <n v="1"/>
    <s v="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  <x v="12"/>
    <n v="1"/>
    <s v="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  <x v="1"/>
    <n v="1"/>
    <s v="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  <x v="21"/>
    <n v="1"/>
    <s v="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  <x v="1"/>
    <n v="1"/>
    <s v="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  <x v="1"/>
    <n v="1"/>
    <s v="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  <x v="1"/>
    <n v="1"/>
    <s v="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  <x v="1"/>
    <n v="1"/>
    <s v="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  <x v="22"/>
    <n v="1"/>
    <s v="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  <x v="1"/>
    <n v="1"/>
    <s v="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  <x v="12"/>
    <n v="1"/>
    <s v="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  <x v="20"/>
    <n v="1"/>
    <s v="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  <x v="20"/>
    <n v="1"/>
    <s v="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  <x v="42"/>
    <n v="1"/>
    <s v="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  <x v="1"/>
    <s v="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  <x v="24"/>
    <s v="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  <x v="25"/>
    <s v=""/>
    <n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  <x v="44"/>
    <s v="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  <x v="11"/>
    <s v="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  <x v="1"/>
    <s v=""/>
    <n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  <x v="1"/>
    <s v=""/>
    <n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  <x v="1"/>
    <s v="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  <x v="1"/>
    <s v="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  <x v="41"/>
    <s v=""/>
    <n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  <x v="50"/>
    <s v="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  <x v="1"/>
    <s v=""/>
    <n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  <x v="1"/>
    <s v="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  <x v="1"/>
    <s v=""/>
    <n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  <x v="1"/>
    <s v=""/>
    <n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  <x v="12"/>
    <s v=""/>
    <n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  <x v="16"/>
    <s v="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  <x v="11"/>
    <s v="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  <x v="12"/>
    <s v="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  <x v="1"/>
    <s v=""/>
    <n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  <x v="1"/>
    <n v="1"/>
    <s v="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  <x v="33"/>
    <n v="1"/>
    <s v="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  <x v="12"/>
    <n v="1"/>
    <s v="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  <x v="33"/>
    <n v="1"/>
    <s v="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  <x v="46"/>
    <n v="1"/>
    <s v="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  <x v="1"/>
    <n v="1"/>
    <s v="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  <x v="50"/>
    <n v="1"/>
    <s v="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  <x v="0"/>
    <n v="1"/>
    <s v="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  <x v="41"/>
    <n v="1"/>
    <s v="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  <x v="1"/>
    <n v="1"/>
    <s v="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  <x v="1"/>
    <n v="1"/>
    <s v="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  <x v="1"/>
    <n v="1"/>
    <s v="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  <x v="1"/>
    <n v="1"/>
    <s v="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  <x v="4"/>
    <n v="1"/>
    <s v="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  <x v="1"/>
    <n v="1"/>
    <s v="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  <x v="1"/>
    <n v="1"/>
    <s v="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  <x v="0"/>
    <n v="1"/>
    <s v="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  <x v="1"/>
    <n v="1"/>
    <s v="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  <x v="33"/>
    <n v="1"/>
    <s v="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  <x v="8"/>
    <n v="1"/>
    <s v="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  <x v="6"/>
    <n v="1"/>
    <s v="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  <x v="1"/>
    <n v="1"/>
    <s v="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  <x v="0"/>
    <n v="1"/>
    <s v="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  <x v="1"/>
    <n v="1"/>
    <s v="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  <x v="1"/>
    <n v="1"/>
    <s v="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  <x v="45"/>
    <n v="1"/>
    <s v="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  <x v="33"/>
    <n v="1"/>
    <s v="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  <x v="1"/>
    <n v="1"/>
    <s v="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  <x v="1"/>
    <n v="1"/>
    <s v="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  <x v="25"/>
    <n v="1"/>
    <s v="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  <x v="22"/>
    <n v="1"/>
    <s v="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  <x v="17"/>
    <n v="1"/>
    <s v="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  <x v="45"/>
    <n v="1"/>
    <s v="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  <x v="1"/>
    <n v="1"/>
    <s v="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  <x v="41"/>
    <n v="1"/>
    <s v="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  <x v="1"/>
    <n v="1"/>
    <s v="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  <x v="8"/>
    <n v="1"/>
    <s v="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  <x v="11"/>
    <n v="1"/>
    <s v="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  <x v="15"/>
    <n v="1"/>
    <s v="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  <x v="1"/>
    <n v="1"/>
    <s v="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  <x v="1"/>
    <s v="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  <x v="13"/>
    <s v=""/>
    <n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  <x v="1"/>
    <s v=""/>
    <n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  <x v="16"/>
    <s v=""/>
    <n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  <x v="35"/>
    <s v="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  <x v="12"/>
    <s v=""/>
    <n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  <x v="5"/>
    <s v=""/>
    <n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  <x v="1"/>
    <s v=""/>
    <n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  <x v="1"/>
    <s v="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  <x v="1"/>
    <s v="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  <x v="1"/>
    <s v="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  <x v="18"/>
    <s v="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  <x v="1"/>
    <s v="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  <x v="1"/>
    <s v=""/>
    <n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  <x v="26"/>
    <s v=""/>
    <n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  <x v="1"/>
    <s v=""/>
    <n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  <x v="0"/>
    <s v=""/>
    <n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  <x v="50"/>
    <s v=""/>
    <n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  <x v="13"/>
    <s v=""/>
    <n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  <x v="18"/>
    <s v="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  <x v="1"/>
    <s v="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  <x v="62"/>
    <s v=""/>
    <n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  <x v="12"/>
    <s v="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  <x v="0"/>
    <s v=""/>
    <n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  <x v="1"/>
    <s v=""/>
    <n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  <x v="41"/>
    <s v=""/>
    <n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  <x v="13"/>
    <s v=""/>
    <n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  <x v="6"/>
    <s v=""/>
    <n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  <x v="1"/>
    <s v=""/>
    <n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  <x v="1"/>
    <s v="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  <x v="1"/>
    <s v="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  <x v="25"/>
    <s v=""/>
    <n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  <x v="4"/>
    <s v="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  <x v="6"/>
    <s v="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  <x v="1"/>
    <s v=""/>
    <n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  <x v="11"/>
    <s v="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  <x v="12"/>
    <s v="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  <x v="17"/>
    <s v="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  <x v="15"/>
    <s v="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  <x v="12"/>
    <s v=""/>
    <n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  <x v="22"/>
    <s v=""/>
    <n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  <x v="39"/>
    <s v="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  <x v="1"/>
    <s v=""/>
    <n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  <x v="2"/>
    <s v="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  <x v="24"/>
    <s v=""/>
    <n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  <x v="1"/>
    <s v="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  <x v="1"/>
    <s v=""/>
    <n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  <s v="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  <x v="1"/>
    <s v=""/>
    <n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  <x v="1"/>
    <s v="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  <x v="1"/>
    <s v=""/>
    <n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  <x v="11"/>
    <s v=""/>
    <n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  <x v="1"/>
    <s v="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  <x v="12"/>
    <s v="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  <x v="41"/>
    <s v=""/>
    <n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  <x v="11"/>
    <s v=""/>
    <n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  <x v="1"/>
    <s v="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  <x v="12"/>
    <s v="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  <x v="1"/>
    <s v=""/>
    <n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  <x v="7"/>
    <s v=""/>
    <n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  <x v="1"/>
    <n v="1"/>
    <s v="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  <x v="40"/>
    <n v="1"/>
    <s v="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  <x v="12"/>
    <n v="1"/>
    <s v="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  <x v="4"/>
    <n v="1"/>
    <s v="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  <x v="60"/>
    <n v="1"/>
    <s v="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  <x v="37"/>
    <n v="1"/>
    <s v="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  <x v="21"/>
    <n v="1"/>
    <s v="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  <x v="22"/>
    <n v="1"/>
    <s v="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  <x v="28"/>
    <n v="1"/>
    <s v="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  <x v="1"/>
    <n v="1"/>
    <s v="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  <x v="21"/>
    <n v="1"/>
    <s v="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  <x v="1"/>
    <n v="1"/>
    <s v="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  <x v="1"/>
    <n v="1"/>
    <s v="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  <x v="12"/>
    <n v="1"/>
    <s v="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  <x v="11"/>
    <n v="1"/>
    <s v="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  <x v="43"/>
    <n v="1"/>
    <s v="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  <x v="15"/>
    <n v="1"/>
    <s v="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  <x v="4"/>
    <n v="1"/>
    <s v="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  <x v="21"/>
    <n v="1"/>
    <s v="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  <x v="5"/>
    <n v="1"/>
    <s v="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  <x v="59"/>
    <n v="1"/>
    <s v="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  <x v="4"/>
    <n v="1"/>
    <s v="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  <x v="12"/>
    <n v="1"/>
    <s v="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  <x v="4"/>
    <n v="1"/>
    <s v="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  <x v="33"/>
    <n v="1"/>
    <s v="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  <x v="1"/>
    <n v="1"/>
    <s v="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  <x v="35"/>
    <n v="1"/>
    <s v="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  <x v="15"/>
    <n v="1"/>
    <s v="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  <x v="11"/>
    <n v="1"/>
    <s v="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  <x v="1"/>
    <n v="1"/>
    <s v="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  <x v="1"/>
    <n v="1"/>
    <s v="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  <x v="12"/>
    <n v="1"/>
    <s v="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  <x v="14"/>
    <n v="1"/>
    <s v="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  <x v="52"/>
    <n v="1"/>
    <s v="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  <x v="12"/>
    <n v="1"/>
    <s v="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  <x v="40"/>
    <n v="1"/>
    <s v="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  <x v="53"/>
    <n v="1"/>
    <s v="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  <x v="11"/>
    <n v="1"/>
    <s v="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  <x v="1"/>
    <n v="1"/>
    <s v="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  <x v="20"/>
    <n v="1"/>
    <s v="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  <x v="1"/>
    <n v="1"/>
    <s v="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  <x v="18"/>
    <n v="1"/>
    <s v="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  <x v="1"/>
    <n v="1"/>
    <s v="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  <x v="12"/>
    <n v="1"/>
    <s v="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  <x v="20"/>
    <n v="1"/>
    <s v="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  <x v="22"/>
    <n v="1"/>
    <s v="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  <x v="1"/>
    <n v="1"/>
    <s v="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  <x v="1"/>
    <n v="1"/>
    <s v="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  <x v="11"/>
    <n v="1"/>
    <s v="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  <x v="1"/>
    <n v="1"/>
    <s v="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  <x v="15"/>
    <n v="1"/>
    <s v="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  <x v="1"/>
    <n v="1"/>
    <s v="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  <x v="0"/>
    <n v="1"/>
    <s v="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  <x v="1"/>
    <n v="1"/>
    <s v="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  <x v="1"/>
    <n v="1"/>
    <s v="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  <x v="1"/>
    <n v="1"/>
    <s v="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  <x v="1"/>
    <n v="1"/>
    <s v="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  <x v="52"/>
    <n v="1"/>
    <s v="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  <x v="41"/>
    <n v="1"/>
    <s v="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  <x v="0"/>
    <n v="1"/>
    <s v="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  <x v="40"/>
    <n v="1"/>
    <s v="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  <x v="12"/>
    <n v="1"/>
    <s v="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  <x v="1"/>
    <n v="1"/>
    <s v="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  <x v="7"/>
    <n v="1"/>
    <s v="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  <x v="0"/>
    <n v="1"/>
    <s v="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  <x v="1"/>
    <n v="1"/>
    <s v="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  <x v="14"/>
    <n v="1"/>
    <s v="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  <x v="1"/>
    <n v="1"/>
    <s v="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  <x v="12"/>
    <n v="1"/>
    <s v="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  <x v="38"/>
    <n v="1"/>
    <s v="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  <x v="1"/>
    <n v="1"/>
    <s v="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  <x v="1"/>
    <n v="1"/>
    <s v="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  <x v="1"/>
    <n v="1"/>
    <s v="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  <x v="0"/>
    <n v="1"/>
    <s v="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  <x v="1"/>
    <n v="1"/>
    <s v="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  <x v="32"/>
    <n v="1"/>
    <s v="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  <x v="12"/>
    <n v="1"/>
    <s v="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  <x v="20"/>
    <n v="1"/>
    <s v="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  <x v="26"/>
    <n v="1"/>
    <s v="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  <x v="1"/>
    <n v="1"/>
    <s v="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  <x v="45"/>
    <n v="1"/>
    <s v="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  <x v="12"/>
    <s v=""/>
    <n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  <x v="17"/>
    <s v=""/>
    <n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  <x v="33"/>
    <n v="1"/>
    <s v="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  <x v="1"/>
    <n v="1"/>
    <s v="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  <x v="12"/>
    <s v=""/>
    <n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  <x v="35"/>
    <s v=""/>
    <n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  <x v="1"/>
    <s v=""/>
    <n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  <x v="1"/>
    <n v="1"/>
    <s v="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  <x v="1"/>
    <s v=""/>
    <n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  <x v="22"/>
    <s v=""/>
    <n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  <x v="15"/>
    <s v="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  <x v="0"/>
    <s v="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  <x v="1"/>
    <s v=""/>
    <n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  <x v="35"/>
    <s v=""/>
    <n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  <x v="1"/>
    <s v=""/>
    <n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  <x v="1"/>
    <s v=""/>
    <n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  <x v="17"/>
    <s v=""/>
    <n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  <x v="1"/>
    <s v=""/>
    <n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  <x v="1"/>
    <s v="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  <x v="1"/>
    <s v=""/>
    <n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  <x v="1"/>
    <s v="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  <x v="12"/>
    <s v=""/>
    <n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  <x v="1"/>
    <s v=""/>
    <n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  <x v="65"/>
    <s v=""/>
    <n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  <x v="12"/>
    <s v="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  <x v="1"/>
    <s v=""/>
    <n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  <x v="4"/>
    <s v=""/>
    <n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  <x v="43"/>
    <s v=""/>
    <n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  <x v="32"/>
    <s v="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  <x v="0"/>
    <s v=""/>
    <n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  <x v="12"/>
    <s v="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  <x v="1"/>
    <s v="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  <x v="1"/>
    <s v=""/>
    <n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  <x v="1"/>
    <s v="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  <x v="4"/>
    <s v=""/>
    <n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  <x v="18"/>
    <s v=""/>
    <n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  <x v="7"/>
    <s v="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  <x v="1"/>
    <s v="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  <x v="1"/>
    <s v=""/>
    <n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  <x v="1"/>
    <s v="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  <x v="46"/>
    <s v="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  <x v="53"/>
    <s v="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  <x v="1"/>
    <s v="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  <x v="1"/>
    <s v=""/>
    <n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  <x v="41"/>
    <s v="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  <x v="57"/>
    <s v="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  <x v="1"/>
    <s v="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  <x v="12"/>
    <s v="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  <x v="1"/>
    <s v=""/>
    <n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  <x v="20"/>
    <s v="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  <x v="12"/>
    <s v=""/>
    <n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  <x v="65"/>
    <s v="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  <x v="1"/>
    <s v="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  <x v="1"/>
    <s v=""/>
    <n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  <x v="1"/>
    <s v=""/>
    <n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  <x v="1"/>
    <s v=""/>
    <n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  <x v="1"/>
    <s v="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  <x v="50"/>
    <s v="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  <x v="1"/>
    <s v=""/>
    <n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  <x v="11"/>
    <n v="1"/>
    <s v="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  <x v="22"/>
    <n v="1"/>
    <s v="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  <x v="24"/>
    <n v="1"/>
    <s v="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  <x v="11"/>
    <n v="1"/>
    <s v="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  <x v="8"/>
    <n v="1"/>
    <s v="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  <x v="1"/>
    <n v="1"/>
    <s v="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  <x v="41"/>
    <n v="1"/>
    <s v="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  <x v="1"/>
    <n v="1"/>
    <s v="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  <x v="46"/>
    <n v="1"/>
    <s v="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  <x v="25"/>
    <n v="1"/>
    <s v="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  <x v="1"/>
    <n v="1"/>
    <s v="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  <x v="1"/>
    <n v="1"/>
    <s v="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  <x v="1"/>
    <n v="1"/>
    <s v="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  <x v="1"/>
    <n v="1"/>
    <s v="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  <x v="1"/>
    <n v="1"/>
    <s v="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  <x v="4"/>
    <n v="1"/>
    <s v="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  <x v="1"/>
    <n v="1"/>
    <s v="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  <x v="12"/>
    <n v="1"/>
    <s v="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  <x v="18"/>
    <n v="1"/>
    <s v="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  <x v="18"/>
    <n v="1"/>
    <s v="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  <x v="38"/>
    <n v="1"/>
    <s v="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  <x v="1"/>
    <n v="1"/>
    <s v="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  <x v="1"/>
    <n v="1"/>
    <s v="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  <x v="41"/>
    <s v="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  <x v="1"/>
    <s v=""/>
    <n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  <x v="21"/>
    <s v=""/>
    <n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  <x v="1"/>
    <s v="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  <x v="12"/>
    <s v=""/>
    <n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  <x v="1"/>
    <s v="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  <x v="6"/>
    <s v="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  <x v="1"/>
    <s v=""/>
    <n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  <x v="12"/>
    <s v="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  <x v="11"/>
    <s v="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  <x v="16"/>
    <s v=""/>
    <n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  <x v="11"/>
    <s v="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  <x v="8"/>
    <s v="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  <x v="1"/>
    <s v="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  <x v="11"/>
    <s v="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  <x v="1"/>
    <s v=""/>
    <n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  <x v="12"/>
    <s v="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  <x v="0"/>
    <s v="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  <x v="15"/>
    <s v="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  <x v="1"/>
    <s v="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  <x v="0"/>
    <s v="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  <x v="0"/>
    <s v=""/>
    <n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  <x v="1"/>
    <s v=""/>
    <n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  <x v="1"/>
    <s v=""/>
    <n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  <x v="1"/>
    <s v="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  <x v="12"/>
    <s v="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  <x v="1"/>
    <s v=""/>
    <n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  <x v="12"/>
    <s v=""/>
    <n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  <x v="46"/>
    <s v="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  <x v="1"/>
    <s v="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  <x v="6"/>
    <s v=""/>
    <n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  <x v="41"/>
    <s v=""/>
    <n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  <x v="12"/>
    <s v="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  <x v="1"/>
    <s v="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  <x v="12"/>
    <s v=""/>
    <n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  <x v="18"/>
    <s v="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  <x v="1"/>
    <s v=""/>
    <n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  <x v="22"/>
    <s v=""/>
    <n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  <x v="26"/>
    <s v=""/>
    <n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  <x v="0"/>
    <s v="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  <x v="4"/>
    <s v="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  <x v="22"/>
    <s v=""/>
    <n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  <x v="6"/>
    <s v=""/>
    <n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  <x v="1"/>
    <s v=""/>
    <n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  <x v="6"/>
    <s v="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  <x v="6"/>
    <s v=""/>
    <n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  <x v="65"/>
    <s v=""/>
    <n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  <x v="12"/>
    <s v="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  <x v="1"/>
    <s v=""/>
    <n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  <x v="1"/>
    <s v=""/>
    <n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  <x v="1"/>
    <s v=""/>
    <n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  <x v="20"/>
    <s v=""/>
    <n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  <x v="33"/>
    <s v=""/>
    <n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  <x v="12"/>
    <s v=""/>
    <n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  <x v="1"/>
    <s v="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  <x v="1"/>
    <s v="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  <x v="1"/>
    <s v=""/>
    <n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  <x v="11"/>
    <n v="1"/>
    <s v="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  <x v="8"/>
    <n v="1"/>
    <s v="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  <x v="1"/>
    <n v="1"/>
    <s v="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  <x v="18"/>
    <n v="1"/>
    <s v="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  <x v="26"/>
    <n v="1"/>
    <s v="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  <x v="1"/>
    <n v="1"/>
    <s v="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  <x v="38"/>
    <n v="1"/>
    <s v="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  <x v="22"/>
    <n v="1"/>
    <s v="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  <x v="45"/>
    <n v="1"/>
    <s v="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  <x v="1"/>
    <n v="1"/>
    <s v="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  <x v="13"/>
    <n v="1"/>
    <s v="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  <x v="1"/>
    <n v="1"/>
    <s v="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  <x v="22"/>
    <n v="1"/>
    <s v="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  <x v="4"/>
    <n v="1"/>
    <s v="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  <x v="1"/>
    <n v="1"/>
    <s v="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  <x v="42"/>
    <n v="1"/>
    <s v="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  <x v="12"/>
    <n v="1"/>
    <s v="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  <x v="33"/>
    <n v="1"/>
    <s v="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  <x v="1"/>
    <n v="1"/>
    <s v="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  <x v="23"/>
    <n v="1"/>
    <s v="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  <x v="15"/>
    <n v="1"/>
    <s v="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  <x v="35"/>
    <n v="1"/>
    <s v="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  <x v="1"/>
    <n v="1"/>
    <s v="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  <x v="52"/>
    <n v="1"/>
    <s v="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  <x v="13"/>
    <n v="1"/>
    <s v="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  <x v="1"/>
    <n v="1"/>
    <s v="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  <x v="21"/>
    <n v="1"/>
    <s v="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  <x v="48"/>
    <n v="1"/>
    <s v="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  <x v="1"/>
    <n v="1"/>
    <s v="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  <x v="1"/>
    <n v="1"/>
    <s v="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  <x v="18"/>
    <n v="1"/>
    <s v="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  <x v="46"/>
    <n v="1"/>
    <s v="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  <x v="38"/>
    <n v="1"/>
    <s v="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  <x v="1"/>
    <n v="1"/>
    <s v="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  <x v="11"/>
    <n v="1"/>
    <s v="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  <x v="21"/>
    <n v="1"/>
    <s v="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  <x v="1"/>
    <n v="1"/>
    <s v="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  <x v="12"/>
    <n v="1"/>
    <s v="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  <x v="1"/>
    <n v="1"/>
    <s v="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  <x v="21"/>
    <n v="1"/>
    <s v="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  <x v="1"/>
    <s v="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  <x v="54"/>
    <s v=""/>
    <n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  <x v="1"/>
    <s v="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  <x v="1"/>
    <s v=""/>
    <n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  <x v="6"/>
    <s v="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  <x v="28"/>
    <s v="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  <x v="1"/>
    <s v="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  <x v="25"/>
    <s v="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  <x v="1"/>
    <s v="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  <x v="41"/>
    <s v="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  <x v="4"/>
    <s v=""/>
    <n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  <x v="1"/>
    <s v="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  <x v="41"/>
    <s v="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  <x v="18"/>
    <s v=""/>
    <n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  <x v="12"/>
    <s v="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  <x v="1"/>
    <s v=""/>
    <n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  <x v="41"/>
    <s v="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  <x v="1"/>
    <s v=""/>
    <n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  <x v="1"/>
    <s v=""/>
    <n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  <x v="41"/>
    <s v="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  <x v="1"/>
    <n v="1"/>
    <s v="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  <x v="15"/>
    <n v="1"/>
    <s v="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  <x v="1"/>
    <n v="1"/>
    <s v="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  <x v="6"/>
    <n v="1"/>
    <s v="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  <x v="15"/>
    <n v="1"/>
    <s v="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  <x v="1"/>
    <n v="1"/>
    <s v="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  <x v="10"/>
    <n v="1"/>
    <s v="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  <x v="0"/>
    <n v="1"/>
    <s v="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  <x v="11"/>
    <n v="1"/>
    <s v="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  <x v="1"/>
    <n v="1"/>
    <s v="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  <x v="11"/>
    <n v="1"/>
    <s v="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  <x v="1"/>
    <n v="1"/>
    <s v="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  <x v="3"/>
    <n v="1"/>
    <s v="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  <x v="0"/>
    <n v="1"/>
    <s v="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  <x v="1"/>
    <n v="1"/>
    <s v="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  <x v="1"/>
    <n v="1"/>
    <s v="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  <x v="24"/>
    <n v="1"/>
    <s v="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  <x v="8"/>
    <n v="1"/>
    <s v="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  <x v="1"/>
    <n v="1"/>
    <s v="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  <x v="33"/>
    <n v="1"/>
    <s v="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  <x v="1"/>
    <s v=""/>
    <n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  <x v="1"/>
    <s v=""/>
    <n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  <x v="12"/>
    <s v="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  <x v="11"/>
    <s v="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  <x v="1"/>
    <s v="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  <x v="1"/>
    <s v=""/>
    <n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  <x v="13"/>
    <s v="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  <x v="1"/>
    <s v="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  <x v="1"/>
    <s v="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  <x v="7"/>
    <s v=""/>
    <n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  <x v="1"/>
    <s v="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  <x v="1"/>
    <s v=""/>
    <n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  <x v="1"/>
    <s v="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  <x v="13"/>
    <s v="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  <x v="18"/>
    <s v=""/>
    <n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  <x v="25"/>
    <s v=""/>
    <n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  <x v="1"/>
    <s v="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  <x v="6"/>
    <s v="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  <x v="1"/>
    <s v=""/>
    <n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  <x v="33"/>
    <s v=""/>
    <n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  <x v="1"/>
    <n v="1"/>
    <s v="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  <x v="1"/>
    <n v="1"/>
    <s v="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  <x v="4"/>
    <n v="1"/>
    <s v="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  <x v="33"/>
    <n v="1"/>
    <s v="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  <x v="24"/>
    <n v="1"/>
    <s v="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  <x v="14"/>
    <n v="1"/>
    <s v="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  <x v="13"/>
    <n v="1"/>
    <s v="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  <x v="1"/>
    <n v="1"/>
    <s v="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  <x v="16"/>
    <n v="1"/>
    <s v="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  <x v="12"/>
    <n v="1"/>
    <s v="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  <x v="58"/>
    <n v="1"/>
    <s v="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  <x v="21"/>
    <n v="1"/>
    <s v="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  <x v="1"/>
    <n v="1"/>
    <s v="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  <x v="8"/>
    <n v="1"/>
    <s v="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  <x v="46"/>
    <n v="1"/>
    <s v="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  <x v="1"/>
    <n v="1"/>
    <s v="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  <x v="3"/>
    <n v="1"/>
    <s v="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  <x v="0"/>
    <n v="1"/>
    <s v="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  <x v="1"/>
    <n v="1"/>
    <s v="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  <x v="19"/>
    <n v="1"/>
    <s v="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  <x v="1"/>
    <n v="1"/>
    <s v="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  <x v="37"/>
    <n v="1"/>
    <s v="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  <x v="11"/>
    <n v="1"/>
    <s v="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  <x v="1"/>
    <n v="1"/>
    <s v="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  <x v="4"/>
    <n v="1"/>
    <s v="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  <x v="12"/>
    <n v="1"/>
    <s v="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  <x v="46"/>
    <n v="1"/>
    <s v="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  <x v="59"/>
    <n v="1"/>
    <s v="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  <x v="1"/>
    <n v="1"/>
    <s v="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  <x v="0"/>
    <n v="1"/>
    <s v="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  <x v="1"/>
    <n v="1"/>
    <s v="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  <x v="46"/>
    <n v="1"/>
    <s v="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  <x v="41"/>
    <n v="1"/>
    <s v="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  <x v="54"/>
    <n v="1"/>
    <s v="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  <x v="15"/>
    <n v="1"/>
    <s v="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  <x v="11"/>
    <n v="1"/>
    <s v="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  <x v="1"/>
    <n v="1"/>
    <s v="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  <x v="1"/>
    <n v="1"/>
    <s v="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  <x v="43"/>
    <n v="1"/>
    <s v="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  <x v="1"/>
    <n v="1"/>
    <s v="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  <x v="4"/>
    <n v="1"/>
    <s v="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  <x v="1"/>
    <n v="1"/>
    <s v="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  <x v="6"/>
    <n v="1"/>
    <s v="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  <x v="1"/>
    <n v="1"/>
    <s v="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  <x v="24"/>
    <n v="1"/>
    <s v="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  <x v="1"/>
    <n v="1"/>
    <s v="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  <x v="1"/>
    <n v="1"/>
    <s v="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  <x v="0"/>
    <n v="1"/>
    <s v="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  <x v="1"/>
    <n v="1"/>
    <s v="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  <x v="12"/>
    <n v="1"/>
    <s v="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  <x v="22"/>
    <n v="1"/>
    <s v="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  <x v="1"/>
    <n v="1"/>
    <s v="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  <x v="19"/>
    <n v="1"/>
    <s v="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  <x v="12"/>
    <n v="1"/>
    <s v="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  <x v="1"/>
    <n v="1"/>
    <s v="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  <x v="1"/>
    <n v="1"/>
    <s v="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  <x v="32"/>
    <n v="1"/>
    <s v="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  <x v="15"/>
    <n v="1"/>
    <s v="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  <x v="46"/>
    <n v="1"/>
    <s v="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  <x v="4"/>
    <n v="1"/>
    <s v="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  <x v="1"/>
    <s v=""/>
    <n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  <x v="1"/>
    <s v="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  <x v="24"/>
    <s v="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  <x v="12"/>
    <s v="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  <x v="41"/>
    <s v="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  <x v="1"/>
    <s v="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  <x v="1"/>
    <s v=""/>
    <n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  <x v="1"/>
    <s v="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  <x v="1"/>
    <s v=""/>
    <n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  <x v="13"/>
    <s v=""/>
    <n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  <x v="21"/>
    <s v=""/>
    <n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  <x v="1"/>
    <s v="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  <x v="1"/>
    <s v="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  <x v="12"/>
    <s v=""/>
    <n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  <x v="18"/>
    <s v="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  <x v="1"/>
    <s v="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  <x v="1"/>
    <s v=""/>
    <n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  <x v="11"/>
    <s v=""/>
    <n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  <x v="1"/>
    <s v="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  <x v="1"/>
    <s v=""/>
    <n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  <x v="22"/>
    <n v="1"/>
    <s v="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  <x v="1"/>
    <n v="1"/>
    <s v="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  <x v="13"/>
    <n v="1"/>
    <s v="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  <x v="1"/>
    <n v="1"/>
    <s v="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  <x v="14"/>
    <n v="1"/>
    <s v="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  <x v="6"/>
    <n v="1"/>
    <s v="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  <x v="34"/>
    <n v="1"/>
    <s v="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  <x v="7"/>
    <n v="1"/>
    <s v="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  <x v="8"/>
    <n v="1"/>
    <s v="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  <x v="1"/>
    <n v="1"/>
    <s v="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  <x v="35"/>
    <n v="1"/>
    <s v="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  <x v="1"/>
    <n v="1"/>
    <s v="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  <x v="12"/>
    <n v="1"/>
    <s v="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  <x v="35"/>
    <n v="1"/>
    <s v="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  <x v="1"/>
    <n v="1"/>
    <s v="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  <x v="1"/>
    <n v="1"/>
    <s v="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  <x v="0"/>
    <n v="1"/>
    <s v="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  <x v="1"/>
    <n v="1"/>
    <s v="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  <x v="1"/>
    <n v="1"/>
    <s v="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  <x v="46"/>
    <n v="1"/>
    <s v="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  <x v="11"/>
    <n v="1"/>
    <s v="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  <x v="1"/>
    <n v="1"/>
    <s v="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  <x v="1"/>
    <n v="1"/>
    <s v="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  <x v="35"/>
    <n v="1"/>
    <s v="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  <x v="1"/>
    <n v="1"/>
    <s v="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  <x v="11"/>
    <n v="1"/>
    <s v="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  <x v="11"/>
    <n v="1"/>
    <s v="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  <x v="46"/>
    <n v="1"/>
    <s v="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  <x v="1"/>
    <n v="1"/>
    <s v="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  <x v="1"/>
    <n v="1"/>
    <s v="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  <x v="52"/>
    <n v="1"/>
    <s v="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  <x v="1"/>
    <n v="1"/>
    <s v="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  <x v="1"/>
    <n v="1"/>
    <s v="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  <x v="57"/>
    <n v="1"/>
    <s v="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  <x v="11"/>
    <n v="1"/>
    <s v="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  <x v="1"/>
    <n v="1"/>
    <s v="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  <x v="12"/>
    <n v="1"/>
    <s v="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  <x v="22"/>
    <n v="1"/>
    <s v="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  <x v="1"/>
    <n v="1"/>
    <s v="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  <x v="13"/>
    <n v="1"/>
    <s v="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  <x v="1"/>
    <n v="1"/>
    <s v="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  <x v="12"/>
    <n v="1"/>
    <s v="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  <x v="59"/>
    <n v="1"/>
    <s v="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  <x v="1"/>
    <n v="1"/>
    <s v="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  <x v="1"/>
    <n v="1"/>
    <s v="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  <x v="1"/>
    <n v="1"/>
    <s v="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  <x v="41"/>
    <n v="1"/>
    <s v="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  <x v="1"/>
    <n v="1"/>
    <s v="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  <x v="6"/>
    <n v="1"/>
    <s v="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  <x v="4"/>
    <n v="1"/>
    <s v="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  <x v="1"/>
    <n v="1"/>
    <s v="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  <x v="11"/>
    <n v="1"/>
    <s v="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  <x v="1"/>
    <n v="1"/>
    <s v="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  <x v="1"/>
    <n v="1"/>
    <s v="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  <x v="41"/>
    <n v="1"/>
    <s v="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  <x v="1"/>
    <n v="1"/>
    <s v="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  <x v="1"/>
    <n v="1"/>
    <s v="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  <x v="19"/>
    <n v="1"/>
    <s v="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  <x v="19"/>
    <n v="1"/>
    <s v="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  <x v="12"/>
    <n v="1"/>
    <s v="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  <x v="1"/>
    <n v="1"/>
    <s v="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  <x v="1"/>
    <n v="1"/>
    <s v="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  <x v="15"/>
    <n v="1"/>
    <s v="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  <x v="8"/>
    <n v="1"/>
    <s v="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  <x v="1"/>
    <n v="1"/>
    <s v="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  <x v="1"/>
    <n v="1"/>
    <s v="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x v="15"/>
    <n v="1"/>
    <s v="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  <x v="1"/>
    <n v="1"/>
    <s v="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  <x v="0"/>
    <n v="1"/>
    <s v="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  <x v="1"/>
    <n v="1"/>
    <s v="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  <x v="11"/>
    <n v="1"/>
    <s v="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  <x v="1"/>
    <n v="1"/>
    <s v="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  <x v="11"/>
    <n v="1"/>
    <s v="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  <x v="1"/>
    <n v="1"/>
    <s v="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  <x v="1"/>
    <n v="1"/>
    <s v="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  <x v="4"/>
    <n v="1"/>
    <s v="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  <x v="44"/>
    <n v="1"/>
    <s v="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  <x v="1"/>
    <n v="1"/>
    <s v="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  <x v="1"/>
    <n v="1"/>
    <s v="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  <x v="1"/>
    <n v="1"/>
    <s v="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  <x v="43"/>
    <n v="1"/>
    <s v="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  <x v="12"/>
    <n v="1"/>
    <s v="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  <x v="1"/>
    <n v="1"/>
    <s v="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  <x v="0"/>
    <n v="1"/>
    <s v="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  <x v="1"/>
    <n v="1"/>
    <s v="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  <x v="0"/>
    <n v="1"/>
    <s v="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  <x v="1"/>
    <n v="1"/>
    <s v="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  <x v="8"/>
    <n v="1"/>
    <s v="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  <x v="6"/>
    <n v="1"/>
    <s v="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  <x v="1"/>
    <n v="1"/>
    <s v="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  <x v="45"/>
    <n v="1"/>
    <s v="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  <x v="12"/>
    <n v="1"/>
    <s v="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  <x v="12"/>
    <n v="1"/>
    <s v="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  <x v="35"/>
    <n v="1"/>
    <s v="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  <x v="12"/>
    <n v="1"/>
    <s v="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  <x v="13"/>
    <n v="1"/>
    <s v="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  <x v="12"/>
    <n v="1"/>
    <s v="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  <x v="1"/>
    <n v="1"/>
    <s v="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  <x v="58"/>
    <n v="1"/>
    <s v="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  <x v="13"/>
    <n v="1"/>
    <s v="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  <x v="12"/>
    <n v="1"/>
    <s v="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  <x v="1"/>
    <n v="1"/>
    <s v="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  <x v="1"/>
    <n v="1"/>
    <s v="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  <x v="0"/>
    <n v="1"/>
    <s v="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  <x v="65"/>
    <n v="1"/>
    <s v="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  <x v="1"/>
    <n v="1"/>
    <s v="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  <x v="21"/>
    <n v="1"/>
    <s v="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  <x v="14"/>
    <n v="1"/>
    <s v="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  <x v="1"/>
    <n v="1"/>
    <s v="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  <x v="33"/>
    <n v="1"/>
    <s v="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  <x v="66"/>
    <n v="1"/>
    <s v="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  <x v="20"/>
    <n v="1"/>
    <s v="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  <x v="6"/>
    <n v="1"/>
    <s v="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  <x v="63"/>
    <n v="1"/>
    <s v="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  <x v="1"/>
    <n v="1"/>
    <s v="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  <x v="64"/>
    <n v="1"/>
    <s v="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  <x v="20"/>
    <n v="1"/>
    <s v="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  <x v="1"/>
    <n v="1"/>
    <s v="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  <x v="1"/>
    <n v="1"/>
    <s v="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  <x v="45"/>
    <n v="1"/>
    <s v="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  <x v="1"/>
    <s v="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  <x v="1"/>
    <s v="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  <x v="59"/>
    <s v=""/>
    <n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  <x v="64"/>
    <s v=""/>
    <n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  <x v="1"/>
    <s v=""/>
    <n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  <x v="1"/>
    <s v=""/>
    <n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  <x v="1"/>
    <s v=""/>
    <n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  <x v="12"/>
    <s v="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  <x v="1"/>
    <s v=""/>
    <n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  <x v="6"/>
    <s v=""/>
    <n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  <x v="1"/>
    <s v="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  <x v="1"/>
    <s v="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  <x v="52"/>
    <s v=""/>
    <n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  <x v="1"/>
    <s v=""/>
    <n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  <x v="1"/>
    <s v=""/>
    <n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  <x v="1"/>
    <s v="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  <x v="1"/>
    <s v=""/>
    <n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  <x v="1"/>
    <s v=""/>
    <n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  <x v="1"/>
    <s v="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  <x v="1"/>
    <s v=""/>
    <n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  <x v="1"/>
    <s v="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  <x v="33"/>
    <s v="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  <x v="64"/>
    <s v=""/>
    <n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  <x v="22"/>
    <s v="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  <x v="1"/>
    <s v="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  <x v="20"/>
    <s v="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  <x v="22"/>
    <s v=""/>
    <n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  <x v="1"/>
    <s v="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  <x v="6"/>
    <s v=""/>
    <n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  <x v="1"/>
    <s v="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  <x v="1"/>
    <s v=""/>
    <n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  <x v="1"/>
    <s v=""/>
    <n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  <x v="19"/>
    <s v=""/>
    <n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  <x v="18"/>
    <s v="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  <x v="1"/>
    <s v=""/>
    <n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  <x v="11"/>
    <s v=""/>
    <n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  <x v="22"/>
    <s v=""/>
    <n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  <x v="11"/>
    <s v="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  <x v="1"/>
    <s v="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  <x v="1"/>
    <s v=""/>
    <n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  <x v="1"/>
    <n v="1"/>
    <s v="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  <x v="0"/>
    <n v="1"/>
    <s v="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  <x v="67"/>
    <n v="1"/>
    <s v="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  <x v="1"/>
    <n v="1"/>
    <s v="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  <x v="1"/>
    <n v="1"/>
    <s v="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  <x v="11"/>
    <n v="1"/>
    <s v="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  <x v="20"/>
    <n v="1"/>
    <s v="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  <x v="0"/>
    <n v="1"/>
    <s v="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  <x v="68"/>
    <n v="1"/>
    <s v="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  <x v="4"/>
    <n v="1"/>
    <s v="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  <x v="6"/>
    <n v="1"/>
    <s v="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  <x v="1"/>
    <n v="1"/>
    <s v="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  <x v="0"/>
    <n v="1"/>
    <s v="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  <x v="1"/>
    <n v="1"/>
    <s v="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  <x v="5"/>
    <n v="1"/>
    <s v="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  <x v="1"/>
    <n v="1"/>
    <s v="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  <x v="25"/>
    <n v="1"/>
    <s v="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  <x v="1"/>
    <n v="1"/>
    <s v="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  <x v="1"/>
    <n v="1"/>
    <s v="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  <x v="16"/>
    <n v="1"/>
    <s v="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  <x v="20"/>
    <n v="1"/>
    <s v="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  <x v="6"/>
    <n v="1"/>
    <s v="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  <x v="1"/>
    <n v="1"/>
    <s v="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  <x v="20"/>
    <n v="1"/>
    <s v="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  <x v="4"/>
    <n v="1"/>
    <s v="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  <x v="8"/>
    <n v="1"/>
    <s v="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  <x v="41"/>
    <n v="1"/>
    <s v="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  <x v="6"/>
    <n v="1"/>
    <s v="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  <x v="20"/>
    <n v="1"/>
    <s v="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  <x v="6"/>
    <n v="1"/>
    <s v="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  <x v="65"/>
    <n v="1"/>
    <s v="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  <x v="33"/>
    <n v="1"/>
    <s v="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  <x v="0"/>
    <n v="1"/>
    <s v="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  <x v="1"/>
    <n v="1"/>
    <s v="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  <x v="1"/>
    <n v="1"/>
    <s v="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  <x v="0"/>
    <n v="1"/>
    <s v="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  <x v="1"/>
    <n v="1"/>
    <s v="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  <x v="1"/>
    <n v="1"/>
    <s v="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  <x v="1"/>
    <n v="1"/>
    <s v="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  <x v="14"/>
    <n v="1"/>
    <s v="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  <x v="20"/>
    <n v="1"/>
    <s v="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  <x v="1"/>
    <n v="1"/>
    <s v="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  <x v="1"/>
    <n v="1"/>
    <s v="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  <x v="1"/>
    <n v="1"/>
    <s v="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  <x v="1"/>
    <n v="1"/>
    <s v="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  <x v="10"/>
    <n v="1"/>
    <s v="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  <x v="1"/>
    <n v="1"/>
    <s v="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  <x v="50"/>
    <n v="1"/>
    <s v="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  <x v="55"/>
    <n v="1"/>
    <s v="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  <x v="44"/>
    <n v="1"/>
    <s v="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  <x v="26"/>
    <n v="1"/>
    <s v="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  <x v="15"/>
    <n v="1"/>
    <s v="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  <x v="1"/>
    <n v="1"/>
    <s v="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  <x v="1"/>
    <n v="1"/>
    <s v="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  <x v="26"/>
    <n v="1"/>
    <s v="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  <x v="20"/>
    <n v="1"/>
    <s v="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  <x v="55"/>
    <n v="1"/>
    <s v="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  <x v="24"/>
    <n v="1"/>
    <s v="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  <x v="1"/>
    <n v="1"/>
    <s v="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  <x v="1"/>
    <n v="1"/>
    <s v="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  <x v="1"/>
    <n v="1"/>
    <s v="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  <x v="1"/>
    <n v="1"/>
    <s v="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  <x v="1"/>
    <n v="1"/>
    <s v="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  <x v="33"/>
    <n v="1"/>
    <s v="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  <x v="1"/>
    <n v="1"/>
    <s v="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  <x v="1"/>
    <n v="1"/>
    <s v="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  <x v="1"/>
    <n v="1"/>
    <s v="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  <x v="1"/>
    <n v="1"/>
    <s v="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  <x v="8"/>
    <n v="1"/>
    <s v="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  <x v="1"/>
    <n v="1"/>
    <s v="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  <x v="9"/>
    <n v="1"/>
    <s v="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  <x v="22"/>
    <n v="1"/>
    <s v="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  <x v="21"/>
    <n v="1"/>
    <s v="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  <x v="1"/>
    <n v="1"/>
    <s v="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  <x v="1"/>
    <n v="1"/>
    <s v="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  <x v="1"/>
    <n v="1"/>
    <s v="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  <x v="4"/>
    <n v="1"/>
    <s v="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  <x v="1"/>
    <n v="1"/>
    <s v="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  <x v="8"/>
    <n v="1"/>
    <s v="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  <x v="1"/>
    <n v="1"/>
    <s v="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  <x v="1"/>
    <n v="1"/>
    <s v="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  <x v="8"/>
    <n v="1"/>
    <s v="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  <x v="69"/>
    <n v="1"/>
    <s v="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  <x v="65"/>
    <n v="1"/>
    <s v="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  <x v="0"/>
    <n v="1"/>
    <s v="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  <x v="1"/>
    <n v="1"/>
    <s v="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  <x v="20"/>
    <n v="1"/>
    <s v="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  <x v="1"/>
    <n v="1"/>
    <s v="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  <x v="1"/>
    <n v="1"/>
    <s v="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  <x v="1"/>
    <n v="1"/>
    <s v="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  <x v="21"/>
    <n v="1"/>
    <s v="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  <x v="13"/>
    <n v="1"/>
    <s v="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  <x v="1"/>
    <n v="1"/>
    <s v="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  <x v="5"/>
    <n v="1"/>
    <s v="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  <x v="1"/>
    <n v="1"/>
    <s v="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  <x v="20"/>
    <n v="1"/>
    <s v="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  <x v="6"/>
    <n v="1"/>
    <s v="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  <x v="1"/>
    <n v="1"/>
    <s v="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  <x v="2"/>
    <n v="1"/>
    <s v="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  <x v="1"/>
    <n v="1"/>
    <s v="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  <x v="21"/>
    <n v="1"/>
    <s v="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  <x v="35"/>
    <n v="1"/>
    <s v="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  <x v="21"/>
    <n v="1"/>
    <s v="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  <x v="42"/>
    <n v="1"/>
    <s v="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  <x v="5"/>
    <n v="1"/>
    <s v="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  <x v="42"/>
    <n v="1"/>
    <s v="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  <x v="25"/>
    <n v="1"/>
    <s v="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  <x v="1"/>
    <n v="1"/>
    <s v="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  <x v="25"/>
    <n v="1"/>
    <s v="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  <x v="18"/>
    <n v="1"/>
    <s v="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  <x v="1"/>
    <n v="1"/>
    <s v="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  <x v="1"/>
    <n v="1"/>
    <s v="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  <x v="25"/>
    <n v="1"/>
    <s v="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  <x v="1"/>
    <n v="1"/>
    <s v="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  <x v="1"/>
    <n v="1"/>
    <s v="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  <x v="1"/>
    <n v="1"/>
    <s v="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  <x v="1"/>
    <n v="1"/>
    <s v="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  <x v="35"/>
    <n v="1"/>
    <s v="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  <x v="10"/>
    <n v="1"/>
    <s v="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  <x v="1"/>
    <n v="1"/>
    <s v="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  <x v="63"/>
    <n v="1"/>
    <s v="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  <x v="12"/>
    <n v="1"/>
    <s v="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  <x v="12"/>
    <n v="1"/>
    <s v="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  <x v="33"/>
    <n v="1"/>
    <s v="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  <x v="1"/>
    <n v="1"/>
    <s v="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  <x v="33"/>
    <n v="1"/>
    <s v="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  <x v="21"/>
    <n v="1"/>
    <s v="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  <x v="23"/>
    <n v="1"/>
    <s v="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  <x v="40"/>
    <n v="1"/>
    <s v="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  <x v="27"/>
    <n v="1"/>
    <s v="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  <x v="35"/>
    <n v="1"/>
    <s v="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  <x v="1"/>
    <n v="1"/>
    <s v="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  <x v="25"/>
    <n v="1"/>
    <s v="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  <x v="1"/>
    <n v="1"/>
    <s v="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  <x v="1"/>
    <n v="1"/>
    <s v="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  <x v="6"/>
    <n v="1"/>
    <s v="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  <x v="35"/>
    <n v="1"/>
    <s v="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  <x v="1"/>
    <n v="1"/>
    <s v="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  <x v="13"/>
    <n v="1"/>
    <s v="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  <x v="20"/>
    <n v="1"/>
    <s v="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  <x v="1"/>
    <n v="1"/>
    <s v="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  <x v="15"/>
    <n v="1"/>
    <s v="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  <x v="4"/>
    <n v="1"/>
    <s v="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  <x v="43"/>
    <n v="1"/>
    <s v="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  <x v="25"/>
    <n v="1"/>
    <s v="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  <x v="1"/>
    <n v="1"/>
    <s v="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  <x v="1"/>
    <n v="1"/>
    <s v="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  <x v="33"/>
    <n v="1"/>
    <s v="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  <x v="6"/>
    <n v="1"/>
    <s v="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  <x v="1"/>
    <n v="1"/>
    <s v="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  <x v="1"/>
    <n v="1"/>
    <s v="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  <x v="0"/>
    <n v="1"/>
    <s v="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  <x v="1"/>
    <n v="1"/>
    <s v="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  <x v="1"/>
    <n v="1"/>
    <s v="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  <x v="1"/>
    <n v="1"/>
    <s v="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  <x v="70"/>
    <n v="1"/>
    <s v="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  <x v="22"/>
    <n v="1"/>
    <s v="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  <x v="22"/>
    <n v="1"/>
    <s v="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  <x v="1"/>
    <n v="1"/>
    <s v="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  <x v="6"/>
    <n v="1"/>
    <s v="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  <x v="1"/>
    <s v="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  <x v="1"/>
    <s v=""/>
    <n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  <x v="5"/>
    <s v=""/>
    <n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  <x v="1"/>
    <s v="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  <x v="1"/>
    <s v=""/>
    <n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  <x v="61"/>
    <s v=""/>
    <n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  <x v="6"/>
    <n v="1"/>
    <s v="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  <x v="1"/>
    <n v="1"/>
    <s v="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  <x v="1"/>
    <n v="1"/>
    <s v="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  <x v="1"/>
    <n v="1"/>
    <s v="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  <x v="1"/>
    <n v="1"/>
    <s v="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  <x v="1"/>
    <n v="1"/>
    <s v="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  <x v="21"/>
    <n v="1"/>
    <s v="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  <x v="1"/>
    <n v="1"/>
    <s v="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  <x v="1"/>
    <n v="1"/>
    <s v="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  <x v="4"/>
    <n v="1"/>
    <s v="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  <x v="1"/>
    <n v="1"/>
    <s v="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  <x v="1"/>
    <n v="1"/>
    <s v="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  <x v="0"/>
    <n v="1"/>
    <s v="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  <x v="1"/>
    <n v="1"/>
    <s v="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  <x v="1"/>
    <s v=""/>
    <n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  <x v="21"/>
    <s v="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  <x v="38"/>
    <s v="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  <x v="1"/>
    <s v="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  <x v="6"/>
    <s v=""/>
    <n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  <x v="11"/>
    <s v="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  <x v="1"/>
    <s v=""/>
    <n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  <x v="12"/>
    <s v=""/>
    <n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  <x v="41"/>
    <s v=""/>
    <n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  <x v="1"/>
    <s v=""/>
    <n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  <x v="1"/>
    <s v="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  <x v="12"/>
    <s v=""/>
    <n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  <x v="65"/>
    <s v=""/>
    <n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  <x v="12"/>
    <s v="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  <x v="1"/>
    <s v=""/>
    <n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  <x v="1"/>
    <s v=""/>
    <n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  <x v="1"/>
    <s v=""/>
    <n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  <x v="53"/>
    <s v=""/>
    <n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  <x v="12"/>
    <s v=""/>
    <n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  <x v="1"/>
    <s v="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  <x v="17"/>
    <s v=""/>
    <n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  <x v="1"/>
    <s v="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  <x v="11"/>
    <s v=""/>
    <n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  <x v="57"/>
    <s v=""/>
    <n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  <x v="4"/>
    <s v="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  <x v="1"/>
    <s v=""/>
    <n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  <x v="12"/>
    <s v="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  <x v="11"/>
    <s v=""/>
    <n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  <x v="1"/>
    <s v="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  <x v="1"/>
    <s v=""/>
    <n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  <x v="1"/>
    <s v=""/>
    <n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  <x v="1"/>
    <s v=""/>
    <n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  <x v="1"/>
    <s v="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  <x v="1"/>
    <s v="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  <x v="1"/>
    <s v=""/>
    <n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  <x v="1"/>
    <s v=""/>
    <n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  <x v="1"/>
    <s v=""/>
    <n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  <x v="41"/>
    <s v=""/>
    <n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  <x v="11"/>
    <s v="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  <x v="1"/>
    <s v=""/>
    <n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  <x v="1"/>
    <s v=""/>
    <n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  <x v="25"/>
    <s v=""/>
    <n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  <x v="1"/>
    <s v="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  <x v="1"/>
    <s v="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  <x v="1"/>
    <s v=""/>
    <n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  <x v="12"/>
    <s v="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  <x v="11"/>
    <s v="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  <x v="1"/>
    <s v="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  <x v="0"/>
    <s v="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  <x v="4"/>
    <s v=""/>
    <n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  <x v="1"/>
    <s v=""/>
    <n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  <x v="1"/>
    <s v=""/>
    <n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  <x v="1"/>
    <s v="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  <x v="1"/>
    <s v=""/>
    <n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  <x v="33"/>
    <s v=""/>
    <n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  <x v="1"/>
    <s v=""/>
    <n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  <x v="1"/>
    <s v=""/>
    <n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  <x v="1"/>
    <s v=""/>
    <n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  <x v="6"/>
    <s v=""/>
    <n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  <x v="1"/>
    <s v="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  <x v="12"/>
    <s v="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  <x v="1"/>
    <s v="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  <x v="12"/>
    <s v="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  <x v="1"/>
    <s v=""/>
    <n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  <x v="21"/>
    <s v="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  <x v="4"/>
    <s v="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  <x v="26"/>
    <s v=""/>
    <n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  <x v="1"/>
    <s v=""/>
    <n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  <x v="1"/>
    <s v="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  <x v="1"/>
    <s v=""/>
    <n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  <x v="1"/>
    <s v="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  <x v="11"/>
    <s v=""/>
    <n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  <x v="0"/>
    <s v="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  <x v="19"/>
    <s v=""/>
    <n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  <x v="1"/>
    <s v="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  <x v="44"/>
    <s v="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  <x v="1"/>
    <s v=""/>
    <n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  <x v="12"/>
    <s v="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  <x v="12"/>
    <s v="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  <x v="12"/>
    <s v=""/>
    <n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  <x v="1"/>
    <s v="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  <x v="1"/>
    <s v="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  <x v="1"/>
    <s v=""/>
    <n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  <x v="1"/>
    <s v="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  <x v="13"/>
    <s v="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  <x v="12"/>
    <s v=""/>
    <n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  <x v="4"/>
    <s v="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  <x v="1"/>
    <s v="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  <x v="46"/>
    <s v="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  <x v="1"/>
    <s v="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  <x v="12"/>
    <s v="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  <x v="1"/>
    <s v="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  <x v="1"/>
    <s v="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  <x v="4"/>
    <s v="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  <x v="1"/>
    <s v="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  <x v="12"/>
    <s v=""/>
    <n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  <x v="45"/>
    <s v=""/>
    <n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  <x v="12"/>
    <s v="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  <x v="1"/>
    <s v=""/>
    <n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  <x v="1"/>
    <s v=""/>
    <n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  <x v="21"/>
    <n v="1"/>
    <s v="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  <x v="1"/>
    <n v="1"/>
    <s v="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  <x v="1"/>
    <n v="1"/>
    <s v="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  <x v="1"/>
    <n v="1"/>
    <s v="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  <x v="1"/>
    <n v="1"/>
    <s v="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  <x v="1"/>
    <n v="1"/>
    <s v="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  <x v="22"/>
    <n v="1"/>
    <s v="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  <x v="69"/>
    <n v="1"/>
    <s v="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  <x v="1"/>
    <n v="1"/>
    <s v="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  <x v="52"/>
    <n v="1"/>
    <s v="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  <x v="18"/>
    <n v="1"/>
    <s v="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  <x v="41"/>
    <n v="1"/>
    <s v="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  <x v="1"/>
    <n v="1"/>
    <s v="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  <x v="6"/>
    <n v="1"/>
    <s v="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  <x v="33"/>
    <n v="1"/>
    <s v="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  <x v="1"/>
    <n v="1"/>
    <s v="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  <x v="1"/>
    <n v="1"/>
    <s v="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  <x v="6"/>
    <n v="1"/>
    <s v="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  <x v="11"/>
    <n v="1"/>
    <s v="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  <x v="35"/>
    <n v="1"/>
    <s v="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  <x v="15"/>
    <n v="1"/>
    <s v="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  <x v="18"/>
    <n v="1"/>
    <s v="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  <x v="4"/>
    <n v="1"/>
    <s v="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  <x v="41"/>
    <n v="1"/>
    <s v="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  <x v="1"/>
    <n v="1"/>
    <s v="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  <x v="1"/>
    <n v="1"/>
    <s v="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  <x v="20"/>
    <n v="1"/>
    <s v="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  <x v="8"/>
    <n v="1"/>
    <s v="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  <x v="25"/>
    <n v="1"/>
    <s v="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  <x v="1"/>
    <n v="1"/>
    <s v="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  <x v="4"/>
    <n v="1"/>
    <s v="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  <x v="71"/>
    <n v="1"/>
    <s v="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  <x v="1"/>
    <n v="1"/>
    <s v="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  <x v="11"/>
    <n v="1"/>
    <s v="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  <x v="12"/>
    <n v="1"/>
    <s v="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  <x v="15"/>
    <n v="1"/>
    <s v="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  <x v="11"/>
    <n v="1"/>
    <s v="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  <x v="1"/>
    <n v="1"/>
    <s v="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  <x v="2"/>
    <n v="1"/>
    <s v="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  <x v="12"/>
    <n v="1"/>
    <s v="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  <x v="1"/>
    <n v="1"/>
    <s v="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  <x v="11"/>
    <n v="1"/>
    <s v="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  <x v="12"/>
    <n v="1"/>
    <s v="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  <x v="1"/>
    <n v="1"/>
    <s v="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  <x v="6"/>
    <n v="1"/>
    <s v="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  <x v="1"/>
    <n v="1"/>
    <s v="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  <x v="1"/>
    <n v="1"/>
    <s v="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  <x v="1"/>
    <n v="1"/>
    <s v="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  <x v="1"/>
    <n v="1"/>
    <s v="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  <x v="12"/>
    <n v="1"/>
    <s v="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  <x v="3"/>
    <n v="1"/>
    <s v="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  <x v="67"/>
    <n v="1"/>
    <s v="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  <x v="11"/>
    <n v="1"/>
    <s v="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  <x v="1"/>
    <n v="1"/>
    <s v="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  <x v="1"/>
    <n v="1"/>
    <s v="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  <x v="6"/>
    <n v="1"/>
    <s v="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  <x v="1"/>
    <n v="1"/>
    <s v="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  <x v="20"/>
    <n v="1"/>
    <s v="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  <x v="64"/>
    <n v="1"/>
    <s v="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  <x v="1"/>
    <n v="1"/>
    <s v="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  <x v="1"/>
    <s v=""/>
    <n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  <x v="11"/>
    <s v=""/>
    <n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  <x v="1"/>
    <s v=""/>
    <n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  <x v="1"/>
    <s v=""/>
    <n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  <x v="1"/>
    <s v=""/>
    <n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  <x v="26"/>
    <s v=""/>
    <n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  <x v="1"/>
    <s v="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  <x v="1"/>
    <s v="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  <x v="53"/>
    <s v="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  <x v="12"/>
    <s v=""/>
    <n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  <x v="1"/>
    <s v="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  <x v="13"/>
    <s v="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  <x v="12"/>
    <s v=""/>
    <n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  <x v="42"/>
    <s v="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  <x v="1"/>
    <s v=""/>
    <n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  <x v="1"/>
    <s v=""/>
    <n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  <x v="1"/>
    <s v=""/>
    <n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  <x v="1"/>
    <s v=""/>
    <n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  <x v="1"/>
    <s v="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  <x v="32"/>
    <s v="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  <x v="21"/>
    <n v="1"/>
    <s v="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  <x v="24"/>
    <n v="1"/>
    <s v="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  <x v="1"/>
    <n v="1"/>
    <s v="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  <x v="22"/>
    <n v="1"/>
    <s v="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  <x v="1"/>
    <n v="1"/>
    <s v="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  <x v="33"/>
    <n v="1"/>
    <s v="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  <x v="10"/>
    <n v="1"/>
    <s v="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  <x v="23"/>
    <n v="1"/>
    <s v="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  <x v="11"/>
    <n v="1"/>
    <s v="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  <x v="22"/>
    <n v="1"/>
    <s v="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  <x v="24"/>
    <n v="1"/>
    <s v="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  <x v="1"/>
    <n v="1"/>
    <s v="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  <x v="1"/>
    <n v="1"/>
    <s v="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  <x v="61"/>
    <n v="1"/>
    <s v="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  <x v="0"/>
    <n v="1"/>
    <s v="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  <x v="21"/>
    <n v="1"/>
    <s v="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  <x v="12"/>
    <n v="1"/>
    <s v="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  <x v="0"/>
    <n v="1"/>
    <s v="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  <x v="12"/>
    <n v="1"/>
    <s v="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  <x v="12"/>
    <n v="1"/>
    <s v="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  <x v="12"/>
    <n v="1"/>
    <s v="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  <x v="19"/>
    <n v="1"/>
    <s v="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  <x v="0"/>
    <n v="1"/>
    <s v="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  <x v="1"/>
    <n v="1"/>
    <s v="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  <x v="6"/>
    <n v="1"/>
    <s v="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  <x v="14"/>
    <n v="1"/>
    <s v="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  <x v="1"/>
    <n v="1"/>
    <s v="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  <x v="25"/>
    <n v="1"/>
    <s v="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  <x v="6"/>
    <n v="1"/>
    <s v="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  <x v="39"/>
    <n v="1"/>
    <s v="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  <x v="41"/>
    <n v="1"/>
    <s v="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  <x v="1"/>
    <n v="1"/>
    <s v="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  <x v="12"/>
    <n v="1"/>
    <s v="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  <x v="0"/>
    <n v="1"/>
    <s v="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  <x v="0"/>
    <n v="1"/>
    <s v="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  <x v="11"/>
    <n v="1"/>
    <s v="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  <x v="1"/>
    <n v="1"/>
    <s v="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  <x v="22"/>
    <n v="1"/>
    <s v="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  <x v="15"/>
    <n v="1"/>
    <s v="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  <x v="1"/>
    <n v="1"/>
    <s v="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  <x v="1"/>
    <s v=""/>
    <n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  <x v="12"/>
    <s v=""/>
    <n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  <x v="12"/>
    <s v=""/>
    <n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  <x v="1"/>
    <s v=""/>
    <n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  <x v="50"/>
    <s v="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  <x v="1"/>
    <s v=""/>
    <n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  <x v="1"/>
    <s v=""/>
    <n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  <x v="1"/>
    <s v="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  <x v="1"/>
    <s v=""/>
    <n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  <x v="1"/>
    <s v="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  <x v="12"/>
    <s v=""/>
    <n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  <x v="1"/>
    <s v=""/>
    <n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  <x v="11"/>
    <s v=""/>
    <n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  <x v="21"/>
    <s v=""/>
    <n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  <x v="1"/>
    <s v=""/>
    <n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  <x v="11"/>
    <s v=""/>
    <n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  <x v="25"/>
    <s v=""/>
    <n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  <x v="45"/>
    <s v=""/>
    <n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  <x v="12"/>
    <s v=""/>
    <n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  <x v="1"/>
    <s v=""/>
    <n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  <x v="1"/>
    <s v=""/>
    <n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  <x v="1"/>
    <s v="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  <x v="12"/>
    <s v="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  <x v="1"/>
    <s v="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  <x v="1"/>
    <s v=""/>
    <n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  <x v="1"/>
    <s v="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  <x v="1"/>
    <s v="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  <x v="61"/>
    <s v="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  <x v="1"/>
    <s v="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  <x v="5"/>
    <s v=""/>
    <n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  <x v="12"/>
    <s v="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  <x v="1"/>
    <s v="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  <x v="1"/>
    <s v="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  <x v="1"/>
    <s v="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  <x v="1"/>
    <s v="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  <x v="1"/>
    <s v="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  <x v="1"/>
    <s v=""/>
    <n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  <x v="1"/>
    <s v=""/>
    <n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  <x v="11"/>
    <s v=""/>
    <n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  <x v="12"/>
    <s v="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  <x v="20"/>
    <n v="1"/>
    <s v="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  <x v="4"/>
    <n v="1"/>
    <s v="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  <x v="20"/>
    <n v="1"/>
    <s v="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  <x v="1"/>
    <n v="1"/>
    <s v="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  <x v="1"/>
    <n v="1"/>
    <s v="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  <x v="22"/>
    <n v="1"/>
    <s v="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  <x v="40"/>
    <n v="1"/>
    <s v="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  <x v="43"/>
    <n v="1"/>
    <s v="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  <x v="1"/>
    <n v="1"/>
    <s v="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  <x v="19"/>
    <n v="1"/>
    <s v="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  <x v="35"/>
    <n v="1"/>
    <s v="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  <x v="0"/>
    <n v="1"/>
    <s v="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  <x v="1"/>
    <n v="1"/>
    <s v="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  <x v="33"/>
    <n v="1"/>
    <s v="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  <x v="46"/>
    <n v="1"/>
    <s v="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  <x v="1"/>
    <n v="1"/>
    <s v="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  <x v="1"/>
    <n v="1"/>
    <s v="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  <x v="12"/>
    <n v="1"/>
    <s v="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  <x v="14"/>
    <n v="1"/>
    <s v="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  <x v="46"/>
    <n v="1"/>
    <s v="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  <x v="1"/>
    <n v="1"/>
    <s v="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  <x v="11"/>
    <n v="1"/>
    <s v="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  <x v="20"/>
    <n v="1"/>
    <s v="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  <x v="21"/>
    <n v="1"/>
    <s v="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  <x v="25"/>
    <n v="1"/>
    <s v="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  <x v="1"/>
    <n v="1"/>
    <s v="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  <x v="1"/>
    <n v="1"/>
    <s v="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  <x v="18"/>
    <n v="1"/>
    <s v="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  <x v="1"/>
    <n v="1"/>
    <s v="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  <x v="14"/>
    <n v="1"/>
    <s v="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  <x v="33"/>
    <n v="1"/>
    <s v="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  <x v="25"/>
    <n v="1"/>
    <s v="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  <x v="1"/>
    <n v="1"/>
    <s v="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  <x v="1"/>
    <n v="1"/>
    <s v="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  <x v="6"/>
    <n v="1"/>
    <s v="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  <x v="24"/>
    <n v="1"/>
    <s v="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  <x v="3"/>
    <n v="1"/>
    <s v="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  <x v="1"/>
    <n v="1"/>
    <s v="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  <x v="1"/>
    <n v="1"/>
    <s v="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  <x v="12"/>
    <n v="1"/>
    <s v="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  <x v="42"/>
    <s v="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1"/>
    <s v="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  <x v="8"/>
    <s v=""/>
    <n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  <x v="1"/>
    <s v=""/>
    <n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  <x v="1"/>
    <s v=""/>
    <n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  <x v="1"/>
    <s v="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  <x v="1"/>
    <s v="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  <x v="1"/>
    <s v=""/>
    <n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  <x v="12"/>
    <s v="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  <x v="1"/>
    <s v="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  <x v="33"/>
    <s v=""/>
    <n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  <x v="1"/>
    <s v=""/>
    <n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  <x v="22"/>
    <s v="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  <x v="12"/>
    <s v=""/>
    <n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  <x v="33"/>
    <s v=""/>
    <n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  <x v="19"/>
    <s v=""/>
    <n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  <x v="15"/>
    <s v="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  <x v="1"/>
    <s v=""/>
    <n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  <x v="1"/>
    <s v=""/>
    <n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  <x v="12"/>
    <s v=""/>
    <n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  <x v="1"/>
    <n v="1"/>
    <s v="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  <x v="1"/>
    <n v="1"/>
    <s v="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  <x v="41"/>
    <n v="1"/>
    <s v="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  <x v="35"/>
    <n v="1"/>
    <s v="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  <x v="11"/>
    <n v="1"/>
    <s v="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  <x v="46"/>
    <n v="1"/>
    <s v="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  <x v="1"/>
    <n v="1"/>
    <s v="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  <x v="16"/>
    <n v="1"/>
    <s v="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  <x v="12"/>
    <n v="1"/>
    <s v="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  <x v="33"/>
    <s v="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  <x v="1"/>
    <s v="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  <x v="21"/>
    <s v="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  <x v="41"/>
    <s v="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  <x v="14"/>
    <s v="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  <x v="1"/>
    <s v=""/>
    <n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  <x v="1"/>
    <s v="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  <x v="1"/>
    <s v="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  <x v="1"/>
    <s v="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  <x v="1"/>
    <s v=""/>
    <n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  <x v="1"/>
    <s v=""/>
    <n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  <x v="25"/>
    <s v=""/>
    <n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  <x v="22"/>
    <s v="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  <x v="1"/>
    <s v=""/>
    <n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  <x v="4"/>
    <s v=""/>
    <n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  <x v="12"/>
    <s v="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  <x v="18"/>
    <s v=""/>
    <n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  <x v="1"/>
    <s v=""/>
    <n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  <x v="0"/>
    <s v="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  <x v="1"/>
    <s v="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  <x v="11"/>
    <s v=""/>
    <n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  <x v="11"/>
    <s v="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  <x v="1"/>
    <s v=""/>
    <n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  <x v="1"/>
    <s v="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  <x v="1"/>
    <s v="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  <x v="12"/>
    <s v="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  <x v="35"/>
    <s v="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  <x v="0"/>
    <s v="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  <x v="1"/>
    <s v=""/>
    <n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  <x v="1"/>
    <s v=""/>
    <n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  <x v="1"/>
    <s v="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  <x v="0"/>
    <s v=""/>
    <n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  <x v="1"/>
    <s v=""/>
    <n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  <x v="12"/>
    <n v="1"/>
    <s v="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  <x v="40"/>
    <s v=""/>
    <n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  <x v="11"/>
    <s v="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  <x v="41"/>
    <n v="1"/>
    <s v="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  <x v="1"/>
    <n v="1"/>
    <s v="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  <x v="12"/>
    <n v="1"/>
    <s v="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  <x v="6"/>
    <n v="1"/>
    <s v="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  <x v="22"/>
    <n v="1"/>
    <s v="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  <x v="1"/>
    <n v="1"/>
    <s v="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  <x v="46"/>
    <n v="1"/>
    <s v="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  <x v="4"/>
    <n v="1"/>
    <s v="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  <x v="33"/>
    <n v="1"/>
    <s v="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  <x v="35"/>
    <n v="1"/>
    <s v="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  <x v="1"/>
    <n v="1"/>
    <s v="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  <x v="11"/>
    <n v="1"/>
    <s v="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  <x v="33"/>
    <n v="1"/>
    <s v="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  <x v="12"/>
    <n v="1"/>
    <s v="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  <x v="1"/>
    <n v="1"/>
    <s v="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  <x v="1"/>
    <n v="1"/>
    <s v="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  <x v="12"/>
    <n v="1"/>
    <s v="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  <x v="12"/>
    <n v="1"/>
    <s v="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  <x v="22"/>
    <n v="1"/>
    <s v="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  <x v="38"/>
    <n v="1"/>
    <s v="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  <x v="1"/>
    <n v="1"/>
    <s v="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  <x v="25"/>
    <n v="1"/>
    <s v="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  <x v="6"/>
    <n v="1"/>
    <s v="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  <x v="1"/>
    <n v="1"/>
    <s v="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  <x v="6"/>
    <n v="1"/>
    <s v="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  <x v="44"/>
    <n v="1"/>
    <s v="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  <x v="22"/>
    <n v="1"/>
    <s v="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  <x v="12"/>
    <n v="1"/>
    <s v="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  <x v="1"/>
    <n v="1"/>
    <s v="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  <x v="0"/>
    <n v="1"/>
    <s v="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  <x v="1"/>
    <n v="1"/>
    <s v="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  <x v="40"/>
    <n v="1"/>
    <s v="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  <x v="12"/>
    <n v="1"/>
    <s v="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  <x v="11"/>
    <n v="1"/>
    <s v="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  <x v="1"/>
    <n v="1"/>
    <s v="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  <x v="18"/>
    <s v=""/>
    <n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  <x v="20"/>
    <s v=""/>
    <n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1"/>
    <s v="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  <x v="1"/>
    <s v="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  <x v="12"/>
    <s v="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  <x v="1"/>
    <s v="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  <x v="0"/>
    <s v=""/>
    <n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  <x v="1"/>
    <s v=""/>
    <n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  <x v="1"/>
    <s v=""/>
    <n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65"/>
    <s v="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12"/>
    <s v="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  <x v="4"/>
    <s v=""/>
    <n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  <x v="1"/>
    <s v=""/>
    <n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1"/>
    <s v="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  <x v="1"/>
    <s v=""/>
    <n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  <x v="1"/>
    <s v=""/>
    <n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  <x v="13"/>
    <s v="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  <x v="20"/>
    <s v="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  <x v="40"/>
    <s v="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1"/>
    <s v=""/>
    <n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  <x v="1"/>
    <s v="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  <x v="12"/>
    <s v="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  <x v="11"/>
    <s v=""/>
    <n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  <x v="41"/>
    <s v="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3"/>
    <s v=""/>
    <n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  <x v="1"/>
    <s v=""/>
    <n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  <x v="12"/>
    <s v="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  <x v="1"/>
    <s v=""/>
    <n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  <x v="38"/>
    <s v="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  <x v="1"/>
    <s v="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45"/>
    <s v="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13"/>
    <s v=""/>
    <n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  <x v="2"/>
    <s v="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  <x v="1"/>
    <s v="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  <x v="1"/>
    <s v="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  <x v="0"/>
    <s v="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  <x v="1"/>
    <s v="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  <x v="1"/>
    <s v="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  <x v="1"/>
    <s v=""/>
    <n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  <s v="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  <x v="33"/>
    <n v="1"/>
    <s v="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  <x v="25"/>
    <n v="1"/>
    <s v="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  <x v="20"/>
    <n v="1"/>
    <s v="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  <x v="21"/>
    <n v="1"/>
    <s v="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  <x v="1"/>
    <n v="1"/>
    <s v="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  <x v="20"/>
    <n v="1"/>
    <s v="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  <x v="1"/>
    <n v="1"/>
    <s v="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  <x v="1"/>
    <n v="1"/>
    <s v="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  <x v="23"/>
    <n v="1"/>
    <s v="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  <x v="1"/>
    <n v="1"/>
    <s v="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  <x v="1"/>
    <n v="1"/>
    <s v="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  <x v="11"/>
    <n v="1"/>
    <s v="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  <x v="1"/>
    <n v="1"/>
    <s v="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  <x v="3"/>
    <n v="1"/>
    <s v="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  <x v="3"/>
    <n v="1"/>
    <s v="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  <x v="1"/>
    <n v="1"/>
    <s v="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  <x v="1"/>
    <n v="1"/>
    <s v="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  <x v="13"/>
    <n v="1"/>
    <s v="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  <x v="0"/>
    <n v="1"/>
    <s v="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  <x v="12"/>
    <n v="1"/>
    <s v="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  <x v="24"/>
    <n v="1"/>
    <s v="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  <x v="1"/>
    <n v="1"/>
    <s v="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  <x v="40"/>
    <n v="1"/>
    <s v="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  <x v="1"/>
    <n v="1"/>
    <s v="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  <x v="25"/>
    <n v="1"/>
    <s v="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  <x v="8"/>
    <n v="1"/>
    <s v="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  <x v="1"/>
    <n v="1"/>
    <s v="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  <x v="1"/>
    <n v="1"/>
    <s v="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  <x v="36"/>
    <n v="1"/>
    <s v="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  <x v="22"/>
    <n v="1"/>
    <s v="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  <x v="1"/>
    <n v="1"/>
    <s v="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  <x v="11"/>
    <n v="1"/>
    <s v="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  <x v="25"/>
    <n v="1"/>
    <s v="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  <x v="1"/>
    <n v="1"/>
    <s v="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  <x v="1"/>
    <n v="1"/>
    <s v="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  <x v="1"/>
    <n v="1"/>
    <s v="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  <x v="4"/>
    <n v="1"/>
    <s v="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  <x v="18"/>
    <n v="1"/>
    <s v="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  <x v="1"/>
    <n v="1"/>
    <s v="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  <x v="17"/>
    <n v="1"/>
    <s v="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  <x v="1"/>
    <n v="1"/>
    <s v="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  <x v="1"/>
    <n v="1"/>
    <s v="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  <x v="33"/>
    <n v="1"/>
    <s v="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  <x v="22"/>
    <n v="1"/>
    <s v="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  <x v="1"/>
    <n v="1"/>
    <s v="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  <x v="17"/>
    <n v="1"/>
    <s v="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  <x v="1"/>
    <n v="1"/>
    <s v="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  <x v="9"/>
    <n v="1"/>
    <s v="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  <x v="33"/>
    <n v="1"/>
    <s v="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  <x v="65"/>
    <n v="1"/>
    <s v="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  <x v="1"/>
    <n v="1"/>
    <s v="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  <x v="33"/>
    <n v="1"/>
    <s v="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  <x v="18"/>
    <n v="1"/>
    <s v="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  <x v="13"/>
    <n v="1"/>
    <s v="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  <x v="41"/>
    <n v="1"/>
    <s v="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  <x v="52"/>
    <n v="1"/>
    <s v="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  <x v="4"/>
    <n v="1"/>
    <s v="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  <x v="24"/>
    <n v="1"/>
    <s v="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  <x v="26"/>
    <n v="1"/>
    <s v="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  <x v="24"/>
    <n v="1"/>
    <s v="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  <x v="12"/>
    <s v="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  <x v="14"/>
    <s v="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  <x v="43"/>
    <s v="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  <x v="1"/>
    <s v="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  <x v="12"/>
    <s v="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  <x v="11"/>
    <s v=""/>
    <n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  <x v="12"/>
    <s v="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  <x v="1"/>
    <s v=""/>
    <n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  <x v="1"/>
    <s v="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  <x v="1"/>
    <s v="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  <x v="60"/>
    <s v="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  <x v="1"/>
    <s v="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  <x v="12"/>
    <s v=""/>
    <n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  <x v="18"/>
    <s v=""/>
    <n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  <x v="41"/>
    <s v="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  <x v="12"/>
    <s v=""/>
    <n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  <x v="12"/>
    <s v=""/>
    <n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  <x v="17"/>
    <s v=""/>
    <n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  <x v="12"/>
    <s v="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  <x v="12"/>
    <s v=""/>
    <n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  <x v="20"/>
    <s v="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  <x v="1"/>
    <s v=""/>
    <n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  <x v="12"/>
    <s v=""/>
    <n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  <x v="1"/>
    <s v=""/>
    <n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  <x v="12"/>
    <s v="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  <x v="1"/>
    <s v="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  <x v="17"/>
    <s v="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  <x v="1"/>
    <s v="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  <x v="1"/>
    <s v="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  <x v="1"/>
    <s v=""/>
    <n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  <x v="18"/>
    <s v=""/>
    <n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  <x v="12"/>
    <s v="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  <x v="1"/>
    <s v="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  <x v="1"/>
    <s v=""/>
    <n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  <x v="1"/>
    <s v="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  <x v="1"/>
    <s v="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  <x v="22"/>
    <s v="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  <x v="12"/>
    <s v=""/>
    <n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  <x v="1"/>
    <s v="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  <x v="7"/>
    <s v="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  <x v="12"/>
    <s v="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  <x v="1"/>
    <s v="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  <x v="6"/>
    <s v="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  <x v="1"/>
    <s v=""/>
    <n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  <x v="1"/>
    <s v="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  <x v="72"/>
    <s v="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  <x v="1"/>
    <s v="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  <x v="36"/>
    <s v=""/>
    <n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  <x v="1"/>
    <s v="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  <x v="33"/>
    <s v="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  <x v="12"/>
    <s v=""/>
    <n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  <x v="5"/>
    <s v=""/>
    <n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  <x v="50"/>
    <s v=""/>
    <n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  <x v="12"/>
    <s v="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  <x v="73"/>
    <s v="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  <x v="20"/>
    <s v=""/>
    <n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  <x v="1"/>
    <s v=""/>
    <n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  <x v="1"/>
    <s v="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  <x v="12"/>
    <s v="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  <x v="1"/>
    <s v="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  <x v="12"/>
    <s v="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  <x v="1"/>
    <s v="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  <x v="12"/>
    <s v=""/>
    <n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  <x v="65"/>
    <s v="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  <x v="20"/>
    <s v="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  <x v="42"/>
    <s v="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  <x v="12"/>
    <s v="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  <x v="1"/>
    <s v="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  <x v="4"/>
    <s v=""/>
    <n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  <x v="12"/>
    <s v="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  <x v="4"/>
    <s v=""/>
    <n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  <x v="1"/>
    <s v="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  <x v="12"/>
    <s v="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  <x v="12"/>
    <s v="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  <x v="1"/>
    <s v=""/>
    <n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  <x v="26"/>
    <s v=""/>
    <n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  <x v="10"/>
    <s v="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  <x v="33"/>
    <s v=""/>
    <n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  <x v="1"/>
    <s v="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  <x v="1"/>
    <s v="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  <x v="1"/>
    <n v="1"/>
    <s v="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  <x v="11"/>
    <n v="1"/>
    <s v="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  <x v="13"/>
    <n v="1"/>
    <s v="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  <x v="1"/>
    <n v="1"/>
    <s v="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  <x v="1"/>
    <n v="1"/>
    <s v="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  <x v="20"/>
    <n v="1"/>
    <s v="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  <x v="41"/>
    <n v="1"/>
    <s v="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  <x v="1"/>
    <n v="1"/>
    <s v="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  <x v="1"/>
    <n v="1"/>
    <s v="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  <x v="1"/>
    <n v="1"/>
    <s v="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  <x v="25"/>
    <n v="1"/>
    <s v="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  <x v="0"/>
    <n v="1"/>
    <s v="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  <x v="1"/>
    <n v="1"/>
    <s v="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  <x v="1"/>
    <n v="1"/>
    <s v="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  <x v="44"/>
    <n v="1"/>
    <s v="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  <x v="58"/>
    <n v="1"/>
    <s v="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  <x v="1"/>
    <n v="1"/>
    <s v="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  <x v="1"/>
    <n v="1"/>
    <s v="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  <x v="15"/>
    <n v="1"/>
    <s v="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  <x v="4"/>
    <n v="1"/>
    <s v="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  <x v="1"/>
    <s v="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  <x v="18"/>
    <s v="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  <x v="1"/>
    <s v=""/>
    <n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  <x v="1"/>
    <s v="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  <x v="1"/>
    <s v="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  <x v="1"/>
    <s v="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  <x v="45"/>
    <s v="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  <x v="12"/>
    <s v="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  <x v="1"/>
    <s v="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  <x v="1"/>
    <s v="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  <x v="11"/>
    <s v=""/>
    <n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  <x v="0"/>
    <s v=""/>
    <n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  <x v="1"/>
    <s v=""/>
    <n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  <x v="18"/>
    <s v=""/>
    <n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  <x v="1"/>
    <s v=""/>
    <n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  <x v="1"/>
    <s v=""/>
    <n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  <x v="12"/>
    <s v=""/>
    <n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  <x v="12"/>
    <s v=""/>
    <n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  <x v="1"/>
    <s v=""/>
    <n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  <x v="1"/>
    <s v="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  <x v="33"/>
    <n v="1"/>
    <s v="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  <x v="33"/>
    <n v="1"/>
    <s v="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  <x v="1"/>
    <n v="1"/>
    <s v="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  <x v="1"/>
    <n v="1"/>
    <s v="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  <x v="1"/>
    <n v="1"/>
    <s v="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  <x v="1"/>
    <n v="1"/>
    <s v="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  <x v="1"/>
    <n v="1"/>
    <s v="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  <x v="20"/>
    <n v="1"/>
    <s v="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  <x v="1"/>
    <n v="1"/>
    <s v="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  <x v="1"/>
    <n v="1"/>
    <s v="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  <x v="1"/>
    <n v="1"/>
    <s v="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  <x v="13"/>
    <n v="1"/>
    <s v="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  <x v="33"/>
    <n v="1"/>
    <s v="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  <x v="33"/>
    <n v="1"/>
    <s v="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  <x v="33"/>
    <n v="1"/>
    <s v="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  <x v="42"/>
    <n v="1"/>
    <s v="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  <x v="50"/>
    <n v="1"/>
    <s v="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  <x v="2"/>
    <n v="1"/>
    <s v="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  <x v="3"/>
    <n v="1"/>
    <s v="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  <x v="18"/>
    <n v="1"/>
    <s v="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  <x v="11"/>
    <n v="1"/>
    <s v="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  <x v="1"/>
    <n v="1"/>
    <s v="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  <x v="12"/>
    <n v="1"/>
    <s v="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  <x v="1"/>
    <n v="1"/>
    <s v="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  <x v="23"/>
    <n v="1"/>
    <s v="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  <x v="12"/>
    <n v="1"/>
    <s v="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  <x v="41"/>
    <n v="1"/>
    <s v="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  <x v="1"/>
    <n v="1"/>
    <s v="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  <x v="24"/>
    <n v="1"/>
    <s v="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  <x v="6"/>
    <n v="1"/>
    <s v="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  <x v="24"/>
    <n v="1"/>
    <s v="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  <x v="1"/>
    <n v="1"/>
    <s v="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  <x v="1"/>
    <n v="1"/>
    <s v="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  <x v="1"/>
    <n v="1"/>
    <s v="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  <x v="1"/>
    <n v="1"/>
    <s v="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  <x v="12"/>
    <n v="1"/>
    <s v="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  <x v="42"/>
    <n v="1"/>
    <s v="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  <x v="33"/>
    <n v="1"/>
    <s v="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  <x v="20"/>
    <n v="1"/>
    <s v="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  <x v="20"/>
    <n v="1"/>
    <s v="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  <x v="1"/>
    <n v="1"/>
    <s v="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  <x v="1"/>
    <n v="1"/>
    <s v="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  <x v="0"/>
    <n v="1"/>
    <s v="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  <x v="1"/>
    <n v="1"/>
    <s v="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  <x v="1"/>
    <n v="1"/>
    <s v="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  <x v="1"/>
    <n v="1"/>
    <s v="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  <x v="21"/>
    <n v="1"/>
    <s v="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  <x v="1"/>
    <n v="1"/>
    <s v="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  <x v="1"/>
    <n v="1"/>
    <s v="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  <x v="12"/>
    <n v="1"/>
    <s v="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  <x v="14"/>
    <n v="1"/>
    <s v="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  <x v="21"/>
    <n v="1"/>
    <s v="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  <x v="1"/>
    <n v="1"/>
    <s v="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  <x v="33"/>
    <n v="1"/>
    <s v="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  <x v="13"/>
    <n v="1"/>
    <s v="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  <x v="12"/>
    <n v="1"/>
    <s v="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  <x v="1"/>
    <n v="1"/>
    <s v="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  <x v="40"/>
    <n v="1"/>
    <s v="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  <x v="14"/>
    <n v="1"/>
    <s v="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  <x v="12"/>
    <n v="1"/>
    <s v="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  <x v="8"/>
    <n v="1"/>
    <s v="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  <x v="11"/>
    <n v="1"/>
    <s v="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  <x v="11"/>
    <n v="1"/>
    <s v="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  <x v="1"/>
    <n v="1"/>
    <s v="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  <x v="33"/>
    <n v="1"/>
    <s v="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  <x v="20"/>
    <n v="1"/>
    <s v="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  <x v="1"/>
    <n v="1"/>
    <s v="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  <x v="1"/>
    <n v="1"/>
    <s v="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  <x v="33"/>
    <n v="1"/>
    <s v="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  <x v="1"/>
    <n v="1"/>
    <s v="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  <x v="12"/>
    <n v="1"/>
    <s v="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  <x v="1"/>
    <n v="1"/>
    <s v="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  <x v="1"/>
    <n v="1"/>
    <s v="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  <x v="0"/>
    <n v="1"/>
    <s v="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  <x v="1"/>
    <n v="1"/>
    <s v="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  <x v="8"/>
    <n v="1"/>
    <s v="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  <x v="30"/>
    <n v="1"/>
    <s v="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  <x v="12"/>
    <n v="1"/>
    <s v="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  <x v="14"/>
    <n v="1"/>
    <s v="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  <x v="29"/>
    <n v="1"/>
    <s v="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  <x v="1"/>
    <n v="1"/>
    <s v="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  <x v="1"/>
    <n v="1"/>
    <s v="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  <x v="14"/>
    <n v="1"/>
    <s v="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  <x v="13"/>
    <n v="1"/>
    <s v="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  <x v="1"/>
    <n v="1"/>
    <s v="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  <x v="41"/>
    <n v="1"/>
    <s v="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  <x v="7"/>
    <n v="1"/>
    <s v="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  <x v="41"/>
    <n v="1"/>
    <s v="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  <x v="1"/>
    <n v="1"/>
    <s v="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  <x v="1"/>
    <n v="1"/>
    <s v="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  <x v="1"/>
    <s v=""/>
    <n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  <x v="1"/>
    <s v=""/>
    <n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  <x v="67"/>
    <s v="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  <x v="46"/>
    <s v="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  <x v="12"/>
    <s v="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  <x v="12"/>
    <s v=""/>
    <n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  <x v="1"/>
    <s v="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  <x v="38"/>
    <s v="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  <x v="1"/>
    <s v=""/>
    <n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  <x v="1"/>
    <s v=""/>
    <n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  <x v="1"/>
    <s v="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  <x v="41"/>
    <s v=""/>
    <n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  <x v="6"/>
    <s v=""/>
    <n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  <x v="0"/>
    <s v=""/>
    <n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  <x v="25"/>
    <s v=""/>
    <n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  <x v="1"/>
    <s v="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  <x v="1"/>
    <s v="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  <x v="1"/>
    <s v="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  <x v="1"/>
    <s v="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  <x v="21"/>
    <s v=""/>
    <n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  <x v="10"/>
    <s v="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  <x v="20"/>
    <s v="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  <x v="44"/>
    <s v="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  <x v="1"/>
    <s v=""/>
    <n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  <x v="38"/>
    <s v=""/>
    <n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  <x v="12"/>
    <s v="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  <x v="1"/>
    <s v="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  <x v="1"/>
    <s v="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  <x v="1"/>
    <s v="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  <x v="12"/>
    <s v="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  <x v="1"/>
    <s v="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  <x v="1"/>
    <s v="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  <x v="1"/>
    <s v="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  <x v="41"/>
    <s v="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  <x v="1"/>
    <s v="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  <x v="12"/>
    <s v="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  <x v="12"/>
    <s v="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  <x v="0"/>
    <s v="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  <x v="22"/>
    <s v=""/>
    <n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  <x v="12"/>
    <s v=""/>
    <n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  <x v="1"/>
    <s v="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  <x v="46"/>
    <s v="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  <x v="1"/>
    <s v=""/>
    <n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  <x v="12"/>
    <s v=""/>
    <n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  <x v="12"/>
    <s v="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  <x v="1"/>
    <s v="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  <x v="21"/>
    <s v=""/>
    <n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  <x v="64"/>
    <s v="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  <x v="1"/>
    <s v="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  <x v="1"/>
    <s v="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  <x v="1"/>
    <s v="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  <x v="38"/>
    <s v=""/>
    <n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  <x v="12"/>
    <s v="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  <x v="0"/>
    <s v="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  <x v="59"/>
    <s v="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  <x v="24"/>
    <s v=""/>
    <n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  <x v="5"/>
    <s v=""/>
    <n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  <x v="12"/>
    <s v="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  <x v="6"/>
    <s v=""/>
    <n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  <x v="4"/>
    <s v=""/>
    <n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  <x v="0"/>
    <s v=""/>
    <n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  <x v="12"/>
    <s v="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  <x v="1"/>
    <s v="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  <x v="12"/>
    <s v=""/>
    <n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  <x v="1"/>
    <s v=""/>
    <n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  <x v="20"/>
    <s v=""/>
    <n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  <x v="36"/>
    <s v="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  <x v="23"/>
    <s v="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  <x v="1"/>
    <s v=""/>
    <n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  <x v="12"/>
    <s v=""/>
    <n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  <x v="12"/>
    <s v=""/>
    <n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  <x v="72"/>
    <s v=""/>
    <n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  <x v="1"/>
    <s v=""/>
    <n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  <x v="12"/>
    <s v=""/>
    <n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  <x v="1"/>
    <s v=""/>
    <n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  <x v="1"/>
    <s v=""/>
    <n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  <x v="1"/>
    <s v="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  <x v="1"/>
    <n v="1"/>
    <s v="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  <x v="4"/>
    <s v=""/>
    <n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  <x v="0"/>
    <s v=""/>
    <n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  <x v="1"/>
    <s v=""/>
    <n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  <x v="12"/>
    <s v=""/>
    <n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  <x v="1"/>
    <n v="1"/>
    <s v="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  <x v="21"/>
    <s v=""/>
    <n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  <x v="24"/>
    <s v=""/>
    <n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  <x v="8"/>
    <n v="1"/>
    <s v="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  <x v="67"/>
    <s v=""/>
    <n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  <x v="23"/>
    <s v=""/>
    <n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  <x v="35"/>
    <s v=""/>
    <n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  <x v="1"/>
    <s v="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  <x v="43"/>
    <s v="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  <x v="1"/>
    <s v=""/>
    <n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  <x v="9"/>
    <s v=""/>
    <n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  <x v="42"/>
    <s v=""/>
    <n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  <x v="12"/>
    <s v=""/>
    <n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  <x v="11"/>
    <s v=""/>
    <n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  <x v="4"/>
    <n v="1"/>
    <s v="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  <x v="24"/>
    <n v="1"/>
    <s v="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  <x v="17"/>
    <n v="1"/>
    <s v="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  <x v="37"/>
    <n v="1"/>
    <s v="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  <x v="1"/>
    <n v="1"/>
    <s v="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  <x v="1"/>
    <n v="1"/>
    <s v="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  <x v="0"/>
    <n v="1"/>
    <s v="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  <x v="1"/>
    <n v="1"/>
    <s v="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  <x v="1"/>
    <n v="1"/>
    <s v="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  <x v="6"/>
    <n v="1"/>
    <s v="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  <x v="60"/>
    <n v="1"/>
    <s v="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  <x v="1"/>
    <n v="1"/>
    <s v="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  <x v="40"/>
    <n v="1"/>
    <s v="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  <x v="26"/>
    <n v="1"/>
    <s v="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  <x v="1"/>
    <n v="1"/>
    <s v="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  <x v="14"/>
    <n v="1"/>
    <s v="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  <x v="1"/>
    <n v="1"/>
    <s v="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  <x v="15"/>
    <n v="1"/>
    <s v="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  <x v="24"/>
    <n v="1"/>
    <s v="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  <x v="41"/>
    <n v="1"/>
    <s v="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  <x v="20"/>
    <n v="1"/>
    <s v="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  <x v="22"/>
    <n v="1"/>
    <s v="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  <x v="41"/>
    <n v="1"/>
    <s v="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  <x v="15"/>
    <n v="1"/>
    <s v="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  <x v="1"/>
    <n v="1"/>
    <s v="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  <x v="1"/>
    <n v="1"/>
    <s v="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  <x v="1"/>
    <n v="1"/>
    <s v="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  <x v="20"/>
    <n v="1"/>
    <s v="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  <x v="12"/>
    <n v="1"/>
    <s v="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  <x v="14"/>
    <n v="1"/>
    <s v="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  <x v="1"/>
    <n v="1"/>
    <s v="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  <x v="1"/>
    <n v="1"/>
    <s v="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  <x v="25"/>
    <n v="1"/>
    <s v="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  <x v="1"/>
    <n v="1"/>
    <s v="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  <x v="9"/>
    <n v="1"/>
    <s v="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  <x v="53"/>
    <n v="1"/>
    <s v="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  <x v="10"/>
    <n v="1"/>
    <s v="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  <x v="1"/>
    <n v="1"/>
    <s v="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  <x v="5"/>
    <n v="1"/>
    <s v="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  <x v="1"/>
    <n v="1"/>
    <s v="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  <x v="18"/>
    <n v="1"/>
    <s v="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  <x v="21"/>
    <s v="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  <x v="1"/>
    <s v=""/>
    <n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  <x v="1"/>
    <s v=""/>
    <n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  <x v="12"/>
    <s v=""/>
    <n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  <x v="11"/>
    <s v="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  <x v="11"/>
    <s v="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  <x v="1"/>
    <s v=""/>
    <n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  <x v="1"/>
    <s v=""/>
    <n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  <x v="12"/>
    <s v=""/>
    <n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  <x v="1"/>
    <s v="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  <x v="52"/>
    <s v="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  <x v="1"/>
    <s v="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  <x v="1"/>
    <s v="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  <x v="21"/>
    <s v="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  <x v="44"/>
    <s v="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  <x v="1"/>
    <s v="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  <x v="1"/>
    <s v="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  <x v="1"/>
    <s v="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  <x v="1"/>
    <s v="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  <x v="12"/>
    <s v="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  <x v="21"/>
    <n v="1"/>
    <s v="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  <x v="22"/>
    <n v="1"/>
    <s v="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  <x v="54"/>
    <n v="1"/>
    <s v="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  <x v="0"/>
    <n v="1"/>
    <s v="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  <x v="1"/>
    <n v="1"/>
    <s v="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  <x v="4"/>
    <n v="1"/>
    <s v="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  <x v="46"/>
    <n v="1"/>
    <s v="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  <x v="52"/>
    <n v="1"/>
    <s v="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  <x v="0"/>
    <n v="1"/>
    <s v="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  <x v="1"/>
    <n v="1"/>
    <s v="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  <x v="15"/>
    <n v="1"/>
    <s v="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  <x v="6"/>
    <n v="1"/>
    <s v="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  <x v="35"/>
    <n v="1"/>
    <s v="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  <x v="6"/>
    <n v="1"/>
    <s v="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  <x v="0"/>
    <n v="1"/>
    <s v="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  <x v="1"/>
    <n v="1"/>
    <s v="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  <x v="54"/>
    <n v="1"/>
    <s v="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  <x v="21"/>
    <n v="1"/>
    <s v="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  <x v="1"/>
    <n v="1"/>
    <s v="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  <x v="1"/>
    <n v="1"/>
    <s v="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  <x v="0"/>
    <n v="1"/>
    <s v="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  <x v="1"/>
    <n v="1"/>
    <s v="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  <x v="13"/>
    <n v="1"/>
    <s v="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  <x v="1"/>
    <n v="1"/>
    <s v="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  <x v="1"/>
    <n v="1"/>
    <s v="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  <x v="1"/>
    <n v="1"/>
    <s v="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  <x v="15"/>
    <n v="1"/>
    <s v="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  <x v="1"/>
    <n v="1"/>
    <s v="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  <x v="1"/>
    <n v="1"/>
    <s v="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  <x v="17"/>
    <n v="1"/>
    <s v="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  <x v="1"/>
    <n v="1"/>
    <s v="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  <x v="25"/>
    <n v="1"/>
    <s v="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  <x v="33"/>
    <n v="1"/>
    <s v="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  <x v="15"/>
    <n v="1"/>
    <s v="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  <x v="1"/>
    <n v="1"/>
    <s v="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  <x v="17"/>
    <n v="1"/>
    <s v="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  <x v="1"/>
    <n v="1"/>
    <s v="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  <x v="0"/>
    <n v="1"/>
    <s v="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  <x v="41"/>
    <n v="1"/>
    <s v="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  <x v="1"/>
    <n v="1"/>
    <s v="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  <x v="1"/>
    <n v="1"/>
    <s v="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  <x v="1"/>
    <n v="1"/>
    <s v="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  <x v="1"/>
    <n v="1"/>
    <s v="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  <x v="1"/>
    <n v="1"/>
    <s v="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  <x v="1"/>
    <n v="1"/>
    <s v="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  <x v="23"/>
    <n v="1"/>
    <s v="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  <x v="1"/>
    <n v="1"/>
    <s v="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  <x v="1"/>
    <n v="1"/>
    <s v="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  <x v="24"/>
    <n v="1"/>
    <s v="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  <x v="1"/>
    <n v="1"/>
    <s v="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  <x v="1"/>
    <n v="1"/>
    <s v="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  <x v="41"/>
    <n v="1"/>
    <s v="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  <x v="6"/>
    <n v="1"/>
    <s v="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  <x v="1"/>
    <n v="1"/>
    <s v="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  <x v="0"/>
    <n v="1"/>
    <s v="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  <x v="26"/>
    <n v="1"/>
    <s v="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  <x v="3"/>
    <n v="1"/>
    <s v="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  <x v="1"/>
    <n v="1"/>
    <s v="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  <x v="0"/>
    <n v="1"/>
    <s v="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  <x v="1"/>
    <n v="1"/>
    <s v="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  <x v="3"/>
    <n v="1"/>
    <s v="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  <x v="35"/>
    <n v="1"/>
    <s v="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  <x v="1"/>
    <n v="1"/>
    <s v="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  <x v="1"/>
    <n v="1"/>
    <s v="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  <x v="1"/>
    <n v="1"/>
    <s v="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  <x v="3"/>
    <n v="1"/>
    <s v="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  <x v="7"/>
    <n v="1"/>
    <s v="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  <x v="9"/>
    <n v="1"/>
    <s v="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  <x v="35"/>
    <n v="1"/>
    <s v="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  <x v="1"/>
    <n v="1"/>
    <s v="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  <x v="1"/>
    <n v="1"/>
    <s v="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  <x v="1"/>
    <n v="1"/>
    <s v="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  <x v="35"/>
    <n v="1"/>
    <s v="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  <x v="1"/>
    <n v="1"/>
    <s v="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  <x v="7"/>
    <n v="1"/>
    <s v="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  <x v="0"/>
    <n v="1"/>
    <s v="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  <x v="42"/>
    <n v="1"/>
    <s v="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  <x v="0"/>
    <n v="1"/>
    <s v="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  <x v="1"/>
    <n v="1"/>
    <s v="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  <x v="25"/>
    <n v="1"/>
    <s v="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  <x v="8"/>
    <n v="1"/>
    <s v="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  <x v="33"/>
    <n v="1"/>
    <s v="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  <x v="1"/>
    <n v="1"/>
    <s v="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  <x v="0"/>
    <n v="1"/>
    <s v="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  <x v="12"/>
    <n v="1"/>
    <s v="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  <x v="1"/>
    <n v="1"/>
    <s v="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  <x v="1"/>
    <n v="1"/>
    <s v="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  <x v="1"/>
    <n v="1"/>
    <s v="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  <x v="21"/>
    <n v="1"/>
    <s v="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  <x v="23"/>
    <n v="1"/>
    <s v="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  <x v="18"/>
    <n v="1"/>
    <s v="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  <x v="1"/>
    <n v="1"/>
    <s v="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  <x v="21"/>
    <n v="1"/>
    <s v="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  <x v="11"/>
    <n v="1"/>
    <s v="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  <x v="1"/>
    <n v="1"/>
    <s v="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  <x v="6"/>
    <n v="1"/>
    <s v="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  <x v="1"/>
    <n v="1"/>
    <s v="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  <x v="1"/>
    <n v="1"/>
    <s v="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  <x v="52"/>
    <n v="1"/>
    <s v="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  <x v="1"/>
    <n v="1"/>
    <s v="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  <x v="21"/>
    <n v="1"/>
    <s v="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  <x v="0"/>
    <n v="1"/>
    <s v="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  <x v="1"/>
    <n v="1"/>
    <s v="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  <x v="1"/>
    <n v="1"/>
    <s v="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  <x v="21"/>
    <n v="1"/>
    <s v="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  <x v="20"/>
    <n v="1"/>
    <s v="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  <x v="33"/>
    <n v="1"/>
    <s v="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  <x v="1"/>
    <n v="1"/>
    <s v="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  <x v="15"/>
    <n v="1"/>
    <s v="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  <x v="1"/>
    <n v="1"/>
    <s v="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  <x v="4"/>
    <n v="1"/>
    <s v="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  <x v="11"/>
    <n v="1"/>
    <s v="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  <x v="1"/>
    <n v="1"/>
    <s v="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  <x v="20"/>
    <n v="1"/>
    <s v="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  <x v="24"/>
    <n v="1"/>
    <s v="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  <x v="1"/>
    <n v="1"/>
    <s v="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  <x v="20"/>
    <n v="1"/>
    <s v="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  <x v="6"/>
    <n v="1"/>
    <s v="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  <x v="1"/>
    <n v="1"/>
    <s v="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  <x v="1"/>
    <n v="1"/>
    <s v="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  <x v="74"/>
    <n v="1"/>
    <s v="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  <x v="55"/>
    <n v="1"/>
    <s v="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  <x v="1"/>
    <n v="1"/>
    <s v="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  <x v="6"/>
    <n v="1"/>
    <s v="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  <x v="1"/>
    <n v="1"/>
    <s v="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  <x v="24"/>
    <n v="1"/>
    <s v="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  <x v="1"/>
    <n v="1"/>
    <s v="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  <x v="14"/>
    <n v="1"/>
    <s v="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  <x v="33"/>
    <n v="1"/>
    <s v="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  <x v="24"/>
    <n v="1"/>
    <s v="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  <x v="21"/>
    <n v="1"/>
    <s v="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  <x v="1"/>
    <n v="1"/>
    <s v="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  <x v="25"/>
    <n v="1"/>
    <s v="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  <x v="26"/>
    <n v="1"/>
    <s v="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  <x v="15"/>
    <n v="1"/>
    <s v="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  <x v="21"/>
    <n v="1"/>
    <s v="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  <x v="1"/>
    <n v="1"/>
    <s v="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  <x v="50"/>
    <n v="1"/>
    <s v="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  <x v="5"/>
    <n v="1"/>
    <s v="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  <x v="20"/>
    <n v="1"/>
    <s v="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  <x v="17"/>
    <n v="1"/>
    <s v="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  <x v="24"/>
    <n v="1"/>
    <s v="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  <x v="6"/>
    <n v="1"/>
    <s v="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  <x v="46"/>
    <n v="1"/>
    <s v="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  <x v="39"/>
    <n v="1"/>
    <s v="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  <x v="20"/>
    <n v="1"/>
    <s v="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  <x v="6"/>
    <n v="1"/>
    <s v="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  <x v="55"/>
    <n v="1"/>
    <s v="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  <x v="1"/>
    <n v="1"/>
    <s v="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  <x v="1"/>
    <n v="1"/>
    <s v="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  <x v="1"/>
    <n v="1"/>
    <s v="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  <x v="11"/>
    <n v="1"/>
    <s v="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  <x v="24"/>
    <n v="1"/>
    <s v="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  <x v="10"/>
    <n v="1"/>
    <s v="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  <x v="20"/>
    <n v="1"/>
    <s v="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  <x v="23"/>
    <n v="1"/>
    <s v="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  <x v="24"/>
    <n v="1"/>
    <s v="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  <x v="1"/>
    <n v="1"/>
    <s v="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  <x v="1"/>
    <n v="1"/>
    <s v="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  <x v="25"/>
    <n v="1"/>
    <s v="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  <x v="8"/>
    <n v="1"/>
    <s v="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  <x v="12"/>
    <n v="1"/>
    <s v="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  <x v="0"/>
    <n v="1"/>
    <s v="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  <x v="33"/>
    <n v="1"/>
    <s v="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  <x v="21"/>
    <n v="1"/>
    <s v="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  <x v="17"/>
    <n v="1"/>
    <s v="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  <x v="1"/>
    <n v="1"/>
    <s v="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  <x v="65"/>
    <n v="1"/>
    <s v="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  <x v="12"/>
    <n v="1"/>
    <s v="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  <x v="1"/>
    <n v="1"/>
    <s v="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  <x v="17"/>
    <n v="1"/>
    <s v="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  <x v="42"/>
    <n v="1"/>
    <s v="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  <x v="6"/>
    <n v="1"/>
    <s v="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  <x v="1"/>
    <n v="1"/>
    <s v="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  <x v="25"/>
    <n v="1"/>
    <s v="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  <x v="18"/>
    <n v="1"/>
    <s v="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  <x v="46"/>
    <n v="1"/>
    <s v="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  <x v="1"/>
    <n v="1"/>
    <s v="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  <x v="1"/>
    <n v="1"/>
    <s v="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  <x v="4"/>
    <n v="1"/>
    <s v="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  <x v="1"/>
    <n v="1"/>
    <s v="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  <x v="1"/>
    <n v="1"/>
    <s v="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  <x v="13"/>
    <n v="1"/>
    <s v="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  <x v="41"/>
    <n v="1"/>
    <s v="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  <x v="38"/>
    <n v="1"/>
    <s v="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  <x v="25"/>
    <n v="1"/>
    <s v="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  <x v="1"/>
    <n v="1"/>
    <s v="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  <x v="20"/>
    <n v="1"/>
    <s v="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  <x v="14"/>
    <n v="1"/>
    <s v="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  <x v="4"/>
    <n v="1"/>
    <s v="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  <x v="26"/>
    <n v="1"/>
    <s v="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  <x v="1"/>
    <n v="1"/>
    <s v="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  <x v="11"/>
    <n v="1"/>
    <s v="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  <x v="1"/>
    <n v="1"/>
    <s v="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  <x v="41"/>
    <n v="1"/>
    <s v="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  <x v="1"/>
    <n v="1"/>
    <s v="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  <x v="18"/>
    <n v="1"/>
    <s v="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  <x v="21"/>
    <n v="1"/>
    <s v="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  <x v="11"/>
    <n v="1"/>
    <s v="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  <x v="1"/>
    <n v="1"/>
    <s v="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  <x v="1"/>
    <n v="1"/>
    <s v="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  <x v="52"/>
    <n v="1"/>
    <s v="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  <x v="14"/>
    <n v="1"/>
    <s v="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  <x v="18"/>
    <n v="1"/>
    <s v="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  <x v="1"/>
    <n v="1"/>
    <s v="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  <x v="60"/>
    <n v="1"/>
    <s v="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  <x v="1"/>
    <n v="1"/>
    <s v="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  <x v="55"/>
    <n v="1"/>
    <s v="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  <x v="33"/>
    <n v="1"/>
    <s v="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  <x v="40"/>
    <n v="1"/>
    <s v="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  <x v="1"/>
    <n v="1"/>
    <s v="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  <x v="10"/>
    <n v="1"/>
    <s v="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  <x v="60"/>
    <n v="1"/>
    <s v="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  <x v="1"/>
    <n v="1"/>
    <s v="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  <x v="33"/>
    <n v="1"/>
    <s v="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  <x v="1"/>
    <n v="1"/>
    <s v="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  <x v="24"/>
    <n v="1"/>
    <s v="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  <x v="22"/>
    <n v="1"/>
    <s v="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  <x v="23"/>
    <n v="1"/>
    <s v="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  <x v="1"/>
    <n v="1"/>
    <s v="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  <x v="25"/>
    <n v="1"/>
    <s v="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  <x v="20"/>
    <n v="1"/>
    <s v="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  <x v="1"/>
    <n v="1"/>
    <s v="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  <x v="1"/>
    <n v="1"/>
    <s v="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  <x v="25"/>
    <n v="1"/>
    <s v="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  <x v="0"/>
    <n v="1"/>
    <s v="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  <x v="1"/>
    <n v="1"/>
    <s v="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  <x v="42"/>
    <n v="1"/>
    <s v="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  <x v="21"/>
    <n v="1"/>
    <s v="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  <x v="1"/>
    <n v="1"/>
    <s v="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  <x v="9"/>
    <n v="1"/>
    <s v="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  <x v="58"/>
    <n v="1"/>
    <s v="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  <x v="26"/>
    <n v="1"/>
    <s v="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  <x v="14"/>
    <n v="1"/>
    <s v="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  <x v="1"/>
    <n v="1"/>
    <s v="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  <x v="1"/>
    <n v="1"/>
    <s v="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  <x v="36"/>
    <n v="1"/>
    <s v="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  <x v="33"/>
    <n v="1"/>
    <s v="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  <x v="17"/>
    <n v="1"/>
    <s v="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  <x v="11"/>
    <n v="1"/>
    <s v="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  <x v="1"/>
    <n v="1"/>
    <s v="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  <x v="33"/>
    <n v="1"/>
    <s v="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  <x v="12"/>
    <n v="1"/>
    <s v="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  <x v="14"/>
    <n v="1"/>
    <s v="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  <x v="26"/>
    <n v="1"/>
    <s v="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  <x v="12"/>
    <n v="1"/>
    <s v="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  <x v="1"/>
    <n v="1"/>
    <s v="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  <x v="1"/>
    <n v="1"/>
    <s v="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  <x v="0"/>
    <n v="1"/>
    <s v="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  <x v="0"/>
    <n v="1"/>
    <s v="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  <x v="14"/>
    <n v="1"/>
    <s v="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  <x v="1"/>
    <n v="1"/>
    <s v="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  <x v="20"/>
    <n v="1"/>
    <s v="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  <x v="33"/>
    <n v="1"/>
    <s v="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  <x v="3"/>
    <n v="1"/>
    <s v="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  <x v="43"/>
    <n v="1"/>
    <s v="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  <x v="1"/>
    <n v="1"/>
    <s v="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  <x v="25"/>
    <n v="1"/>
    <s v="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  <x v="12"/>
    <n v="1"/>
    <s v="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  <x v="1"/>
    <n v="1"/>
    <s v="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  <x v="33"/>
    <n v="1"/>
    <s v="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  <x v="1"/>
    <n v="1"/>
    <s v="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  <x v="52"/>
    <n v="1"/>
    <s v="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  <x v="43"/>
    <n v="1"/>
    <s v="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  <x v="21"/>
    <n v="1"/>
    <s v="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  <x v="21"/>
    <n v="1"/>
    <s v="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  <x v="1"/>
    <n v="1"/>
    <s v="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  <x v="14"/>
    <n v="1"/>
    <s v="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  <x v="10"/>
    <n v="1"/>
    <s v="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  <x v="65"/>
    <n v="1"/>
    <s v="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  <x v="9"/>
    <n v="1"/>
    <s v="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  <x v="1"/>
    <n v="1"/>
    <s v="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  <x v="25"/>
    <n v="1"/>
    <s v="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  <x v="42"/>
    <n v="1"/>
    <s v="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  <x v="1"/>
    <n v="1"/>
    <s v="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  <x v="1"/>
    <n v="1"/>
    <s v="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  <x v="1"/>
    <n v="1"/>
    <s v="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  <x v="1"/>
    <n v="1"/>
    <s v="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  <x v="0"/>
    <n v="1"/>
    <s v="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  <x v="1"/>
    <n v="1"/>
    <s v="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  <x v="17"/>
    <n v="1"/>
    <s v="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  <x v="1"/>
    <n v="1"/>
    <s v="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  <x v="1"/>
    <n v="1"/>
    <s v="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  <x v="21"/>
    <n v="1"/>
    <s v="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  <x v="6"/>
    <n v="1"/>
    <s v="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  <x v="23"/>
    <n v="1"/>
    <s v="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  <x v="55"/>
    <n v="1"/>
    <s v="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  <x v="41"/>
    <n v="1"/>
    <s v="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  <x v="4"/>
    <n v="1"/>
    <s v="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  <x v="65"/>
    <n v="1"/>
    <s v="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  <x v="12"/>
    <n v="1"/>
    <s v="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  <x v="59"/>
    <n v="1"/>
    <s v="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  <x v="3"/>
    <n v="1"/>
    <s v="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  <x v="25"/>
    <n v="1"/>
    <s v="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  <x v="20"/>
    <n v="1"/>
    <s v="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  <x v="1"/>
    <n v="1"/>
    <s v="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  <x v="1"/>
    <n v="1"/>
    <s v="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  <x v="55"/>
    <n v="1"/>
    <s v="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  <x v="11"/>
    <n v="1"/>
    <s v="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  <x v="1"/>
    <n v="1"/>
    <s v="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  <x v="26"/>
    <n v="1"/>
    <s v="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  <x v="58"/>
    <n v="1"/>
    <s v="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  <x v="18"/>
    <n v="1"/>
    <s v="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  <x v="26"/>
    <n v="1"/>
    <s v="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  <x v="12"/>
    <n v="1"/>
    <s v="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  <x v="58"/>
    <n v="1"/>
    <s v="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  <x v="3"/>
    <n v="1"/>
    <s v="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  <x v="1"/>
    <n v="1"/>
    <s v="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  <x v="35"/>
    <n v="1"/>
    <s v="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  <x v="1"/>
    <n v="1"/>
    <s v="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  <x v="21"/>
    <n v="1"/>
    <s v="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  <x v="1"/>
    <n v="1"/>
    <s v="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  <x v="9"/>
    <n v="1"/>
    <s v="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  <x v="1"/>
    <n v="1"/>
    <s v="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  <x v="33"/>
    <n v="1"/>
    <s v="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  <x v="44"/>
    <n v="1"/>
    <s v="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  <x v="20"/>
    <n v="1"/>
    <s v="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  <x v="55"/>
    <n v="1"/>
    <s v="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  <x v="33"/>
    <n v="1"/>
    <s v="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  <x v="41"/>
    <n v="1"/>
    <s v="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  <x v="18"/>
    <n v="1"/>
    <s v="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  <x v="18"/>
    <n v="1"/>
    <s v="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  <x v="33"/>
    <n v="1"/>
    <s v="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  <x v="1"/>
    <n v="1"/>
    <s v="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  <x v="3"/>
    <n v="1"/>
    <s v="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  <x v="1"/>
    <n v="1"/>
    <s v="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  <x v="6"/>
    <n v="1"/>
    <s v="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  <x v="0"/>
    <n v="1"/>
    <s v="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  <x v="1"/>
    <n v="1"/>
    <s v="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  <x v="46"/>
    <n v="1"/>
    <s v="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  <x v="33"/>
    <n v="1"/>
    <s v="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  <x v="21"/>
    <n v="1"/>
    <s v="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  <x v="1"/>
    <n v="1"/>
    <s v="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  <x v="25"/>
    <n v="1"/>
    <s v="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  <x v="12"/>
    <n v="1"/>
    <s v="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  <x v="1"/>
    <n v="1"/>
    <s v="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  <x v="1"/>
    <n v="1"/>
    <s v="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  <x v="1"/>
    <n v="1"/>
    <s v="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  <x v="24"/>
    <n v="1"/>
    <s v="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  <x v="17"/>
    <n v="1"/>
    <s v="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  <x v="24"/>
    <n v="1"/>
    <s v="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  <x v="33"/>
    <n v="1"/>
    <s v="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  <x v="1"/>
    <n v="1"/>
    <s v="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  <x v="33"/>
    <n v="1"/>
    <s v="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  <x v="1"/>
    <n v="1"/>
    <s v="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  <x v="22"/>
    <n v="1"/>
    <s v="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  <x v="0"/>
    <n v="1"/>
    <s v="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  <x v="1"/>
    <n v="1"/>
    <s v="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  <x v="12"/>
    <n v="1"/>
    <s v="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  <x v="35"/>
    <n v="1"/>
    <s v="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  <x v="16"/>
    <n v="1"/>
    <s v="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  <x v="24"/>
    <n v="1"/>
    <s v="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  <x v="6"/>
    <n v="1"/>
    <s v="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  <x v="10"/>
    <n v="1"/>
    <s v="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  <x v="60"/>
    <n v="1"/>
    <s v="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  <x v="33"/>
    <n v="1"/>
    <s v="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  <x v="32"/>
    <n v="1"/>
    <s v="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  <x v="1"/>
    <n v="1"/>
    <s v="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  <x v="1"/>
    <n v="1"/>
    <s v="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  <x v="1"/>
    <n v="1"/>
    <s v="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  <x v="1"/>
    <n v="1"/>
    <s v="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  <x v="1"/>
    <n v="1"/>
    <s v="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  <x v="33"/>
    <n v="1"/>
    <s v="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  <x v="1"/>
    <n v="1"/>
    <s v="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  <x v="1"/>
    <n v="1"/>
    <s v="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  <x v="1"/>
    <n v="1"/>
    <s v="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  <x v="1"/>
    <n v="1"/>
    <s v="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  <x v="0"/>
    <n v="1"/>
    <s v="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  <x v="12"/>
    <n v="1"/>
    <s v="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  <x v="9"/>
    <n v="1"/>
    <s v="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  <x v="1"/>
    <n v="1"/>
    <s v="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  <x v="1"/>
    <n v="1"/>
    <s v="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  <x v="52"/>
    <n v="1"/>
    <s v="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  <x v="20"/>
    <n v="1"/>
    <s v="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  <x v="20"/>
    <n v="1"/>
    <s v="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  <x v="12"/>
    <n v="1"/>
    <s v="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  <x v="1"/>
    <n v="1"/>
    <s v="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  <x v="1"/>
    <n v="1"/>
    <s v="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  <x v="12"/>
    <n v="1"/>
    <s v="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  <x v="11"/>
    <n v="1"/>
    <s v="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  <x v="24"/>
    <n v="1"/>
    <s v="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  <x v="25"/>
    <n v="1"/>
    <s v="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  <x v="1"/>
    <n v="1"/>
    <s v="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  <x v="17"/>
    <n v="1"/>
    <s v="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  <x v="39"/>
    <n v="1"/>
    <s v="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  <x v="6"/>
    <n v="1"/>
    <s v="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  <x v="25"/>
    <n v="1"/>
    <s v="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  <x v="9"/>
    <n v="1"/>
    <s v="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  <x v="21"/>
    <n v="1"/>
    <s v="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  <x v="13"/>
    <n v="1"/>
    <s v="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  <x v="10"/>
    <n v="1"/>
    <s v="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  <x v="25"/>
    <n v="1"/>
    <s v="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  <x v="33"/>
    <n v="1"/>
    <s v="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  <x v="1"/>
    <n v="1"/>
    <s v="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  <x v="12"/>
    <n v="1"/>
    <s v="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  <x v="1"/>
    <n v="1"/>
    <s v="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  <x v="69"/>
    <n v="1"/>
    <s v="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  <x v="1"/>
    <n v="1"/>
    <s v="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  <x v="1"/>
    <n v="1"/>
    <s v="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  <x v="20"/>
    <n v="1"/>
    <s v="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  <x v="22"/>
    <n v="1"/>
    <s v="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  <x v="1"/>
    <n v="1"/>
    <s v="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  <x v="1"/>
    <n v="1"/>
    <s v="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  <x v="1"/>
    <n v="1"/>
    <s v="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  <x v="2"/>
    <n v="1"/>
    <s v="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  <x v="1"/>
    <n v="1"/>
    <s v="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  <x v="1"/>
    <n v="1"/>
    <s v="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  <x v="1"/>
    <n v="1"/>
    <s v="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  <x v="1"/>
    <n v="1"/>
    <s v="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  <x v="20"/>
    <n v="1"/>
    <s v="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  <x v="1"/>
    <n v="1"/>
    <s v="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  <x v="15"/>
    <n v="1"/>
    <s v="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  <x v="1"/>
    <n v="1"/>
    <s v="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  <x v="17"/>
    <n v="1"/>
    <s v="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  <x v="15"/>
    <n v="1"/>
    <s v="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  <x v="10"/>
    <n v="1"/>
    <s v="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  <x v="12"/>
    <n v="1"/>
    <s v="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  <x v="1"/>
    <n v="1"/>
    <s v="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  <x v="21"/>
    <n v="1"/>
    <s v="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  <x v="38"/>
    <n v="1"/>
    <s v="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  <x v="12"/>
    <s v="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  <x v="50"/>
    <s v="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  <x v="1"/>
    <s v="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  <x v="17"/>
    <s v="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  <x v="18"/>
    <s v=""/>
    <n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  <x v="40"/>
    <s v="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  <x v="64"/>
    <s v=""/>
    <n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  <x v="1"/>
    <s v=""/>
    <n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  <x v="6"/>
    <s v="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  <x v="1"/>
    <s v=""/>
    <n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  <x v="12"/>
    <s v=""/>
    <n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  <x v="12"/>
    <s v="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  <x v="1"/>
    <s v="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  <x v="10"/>
    <s v="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  <x v="43"/>
    <s v=""/>
    <n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  <x v="4"/>
    <s v=""/>
    <n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  <x v="33"/>
    <s v=""/>
    <n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  <x v="1"/>
    <s v="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  <x v="22"/>
    <s v="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  <x v="11"/>
    <s v=""/>
    <n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  <x v="1"/>
    <n v="1"/>
    <s v="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  <x v="9"/>
    <n v="1"/>
    <s v="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  <x v="21"/>
    <n v="1"/>
    <s v="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  <x v="15"/>
    <n v="1"/>
    <s v="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  <x v="55"/>
    <n v="1"/>
    <s v="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  <x v="1"/>
    <n v="1"/>
    <s v="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  <x v="26"/>
    <n v="1"/>
    <s v="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  <x v="41"/>
    <n v="1"/>
    <s v="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  <x v="1"/>
    <n v="1"/>
    <s v="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  <x v="26"/>
    <n v="1"/>
    <s v="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  <x v="32"/>
    <n v="1"/>
    <s v="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  <x v="14"/>
    <n v="1"/>
    <s v="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  <x v="25"/>
    <n v="1"/>
    <s v="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  <x v="24"/>
    <n v="1"/>
    <s v="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  <x v="1"/>
    <n v="1"/>
    <s v="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  <x v="12"/>
    <n v="1"/>
    <s v="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  <x v="20"/>
    <n v="1"/>
    <s v="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  <x v="55"/>
    <n v="1"/>
    <s v="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  <x v="21"/>
    <n v="1"/>
    <s v="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  <x v="1"/>
    <n v="1"/>
    <s v="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  <x v="26"/>
    <n v="1"/>
    <s v="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  <x v="1"/>
    <n v="1"/>
    <s v="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  <x v="58"/>
    <n v="1"/>
    <s v="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  <x v="21"/>
    <n v="1"/>
    <s v="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  <x v="1"/>
    <n v="1"/>
    <s v="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  <x v="35"/>
    <n v="1"/>
    <s v="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  <x v="12"/>
    <n v="1"/>
    <s v="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  <x v="65"/>
    <n v="1"/>
    <s v="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  <x v="10"/>
    <n v="1"/>
    <s v="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  <x v="21"/>
    <n v="1"/>
    <s v="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  <x v="6"/>
    <n v="1"/>
    <s v="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  <x v="35"/>
    <n v="1"/>
    <s v="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  <x v="21"/>
    <n v="1"/>
    <s v="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  <x v="2"/>
    <n v="1"/>
    <s v="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  <x v="35"/>
    <n v="1"/>
    <s v="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  <x v="1"/>
    <n v="1"/>
    <s v="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  <x v="1"/>
    <n v="1"/>
    <s v="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  <x v="25"/>
    <n v="1"/>
    <s v="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  <x v="13"/>
    <n v="1"/>
    <s v="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  <x v="1"/>
    <n v="1"/>
    <s v="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  <x v="1"/>
    <n v="1"/>
    <s v="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  <x v="41"/>
    <n v="1"/>
    <s v="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  <x v="1"/>
    <n v="1"/>
    <s v="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  <x v="11"/>
    <n v="1"/>
    <s v="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  <x v="60"/>
    <n v="1"/>
    <s v="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  <x v="1"/>
    <n v="1"/>
    <s v="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  <x v="46"/>
    <n v="1"/>
    <s v="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  <x v="18"/>
    <n v="1"/>
    <s v="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  <x v="12"/>
    <n v="1"/>
    <s v="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  <x v="21"/>
    <n v="1"/>
    <s v="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  <x v="1"/>
    <n v="1"/>
    <s v="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  <x v="1"/>
    <n v="1"/>
    <s v="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  <x v="1"/>
    <n v="1"/>
    <s v="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  <x v="1"/>
    <n v="1"/>
    <s v="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  <x v="46"/>
    <n v="1"/>
    <s v="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  <x v="19"/>
    <n v="1"/>
    <s v="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  <x v="12"/>
    <n v="1"/>
    <s v="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  <x v="21"/>
    <n v="1"/>
    <s v="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  <x v="13"/>
    <n v="1"/>
    <s v="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  <x v="21"/>
    <n v="1"/>
    <s v="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  <x v="20"/>
    <n v="1"/>
    <s v="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  <x v="1"/>
    <n v="1"/>
    <s v="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  <x v="25"/>
    <n v="1"/>
    <s v="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  <x v="9"/>
    <n v="1"/>
    <s v="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  <x v="21"/>
    <n v="1"/>
    <s v="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  <x v="18"/>
    <n v="1"/>
    <s v="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  <x v="22"/>
    <n v="1"/>
    <s v="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  <x v="44"/>
    <n v="1"/>
    <s v="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  <x v="1"/>
    <n v="1"/>
    <s v="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  <x v="0"/>
    <n v="1"/>
    <s v="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  <x v="1"/>
    <n v="1"/>
    <s v="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  <x v="1"/>
    <n v="1"/>
    <s v="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  <x v="24"/>
    <n v="1"/>
    <s v="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  <x v="21"/>
    <n v="1"/>
    <s v="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  <x v="1"/>
    <n v="1"/>
    <s v="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  <x v="1"/>
    <n v="1"/>
    <s v="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  <x v="41"/>
    <n v="1"/>
    <s v="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  <x v="42"/>
    <n v="1"/>
    <s v="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  <x v="33"/>
    <n v="1"/>
    <s v="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  <x v="0"/>
    <n v="1"/>
    <s v="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  <x v="1"/>
    <s v="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  <x v="11"/>
    <s v="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  <x v="1"/>
    <s v=""/>
    <n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  <x v="1"/>
    <s v=""/>
    <n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  <x v="12"/>
    <s v=""/>
    <n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  <x v="2"/>
    <s v="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  <x v="12"/>
    <s v=""/>
    <n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  <x v="1"/>
    <s v="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  <x v="52"/>
    <s v=""/>
    <n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  <x v="26"/>
    <s v=""/>
    <n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  <x v="24"/>
    <s v="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  <x v="18"/>
    <s v="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  <x v="1"/>
    <s v=""/>
    <n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  <x v="1"/>
    <s v="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  <x v="1"/>
    <s v=""/>
    <n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  <x v="1"/>
    <s v=""/>
    <n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  <x v="0"/>
    <s v=""/>
    <n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  <x v="1"/>
    <s v=""/>
    <n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  <x v="1"/>
    <s v=""/>
    <n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  <x v="14"/>
    <s v="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  <x v="21"/>
    <n v="1"/>
    <s v="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  <x v="0"/>
    <n v="1"/>
    <s v="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  <x v="33"/>
    <n v="1"/>
    <s v="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  <x v="12"/>
    <n v="1"/>
    <s v="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  <x v="4"/>
    <n v="1"/>
    <s v="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  <x v="41"/>
    <n v="1"/>
    <s v="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  <x v="46"/>
    <n v="1"/>
    <s v="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  <x v="1"/>
    <n v="1"/>
    <s v="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  <x v="1"/>
    <n v="1"/>
    <s v="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  <x v="18"/>
    <n v="1"/>
    <s v="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  <x v="0"/>
    <n v="1"/>
    <s v="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  <x v="12"/>
    <n v="1"/>
    <s v="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  <x v="25"/>
    <n v="1"/>
    <s v="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  <x v="28"/>
    <n v="1"/>
    <s v="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  <x v="25"/>
    <n v="1"/>
    <s v="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  <x v="1"/>
    <n v="1"/>
    <s v="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  <x v="23"/>
    <n v="1"/>
    <s v="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  <x v="1"/>
    <n v="1"/>
    <s v="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  <x v="6"/>
    <n v="1"/>
    <s v="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  <x v="20"/>
    <n v="1"/>
    <s v="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  <x v="1"/>
    <n v="1"/>
    <s v="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  <x v="1"/>
    <n v="1"/>
    <s v="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  <x v="1"/>
    <n v="1"/>
    <s v="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  <x v="20"/>
    <n v="1"/>
    <s v="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  <x v="21"/>
    <n v="1"/>
    <s v="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  <x v="15"/>
    <n v="1"/>
    <s v="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  <x v="3"/>
    <n v="1"/>
    <s v="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  <x v="14"/>
    <n v="1"/>
    <s v="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  <x v="52"/>
    <n v="1"/>
    <s v="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  <x v="24"/>
    <n v="1"/>
    <s v="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  <x v="12"/>
    <n v="1"/>
    <s v="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  <x v="1"/>
    <n v="1"/>
    <s v="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  <x v="15"/>
    <n v="1"/>
    <s v="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  <x v="25"/>
    <n v="1"/>
    <s v="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  <x v="41"/>
    <n v="1"/>
    <s v="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  <x v="25"/>
    <n v="1"/>
    <s v="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  <x v="1"/>
    <n v="1"/>
    <s v="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  <x v="8"/>
    <n v="1"/>
    <s v="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  <x v="1"/>
    <n v="1"/>
    <s v="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  <x v="41"/>
    <n v="1"/>
    <s v="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  <x v="33"/>
    <s v=""/>
    <n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  <x v="22"/>
    <s v="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  <x v="1"/>
    <s v=""/>
    <n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  <x v="12"/>
    <s v=""/>
    <n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  <x v="1"/>
    <s v="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  <x v="21"/>
    <s v="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  <x v="1"/>
    <s v=""/>
    <n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  <x v="7"/>
    <s v="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  <x v="12"/>
    <s v="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  <x v="1"/>
    <s v="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  <x v="1"/>
    <s v=""/>
    <n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  <x v="1"/>
    <s v="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  <x v="22"/>
    <s v="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  <x v="0"/>
    <s v=""/>
    <n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  <x v="1"/>
    <s v=""/>
    <n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  <x v="1"/>
    <s v="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  <x v="57"/>
    <s v="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  <x v="12"/>
    <s v="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  <x v="18"/>
    <s v="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  <x v="5"/>
    <s v="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  <x v="12"/>
    <n v="1"/>
    <s v="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  <x v="38"/>
    <n v="1"/>
    <s v="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  <x v="1"/>
    <n v="1"/>
    <s v="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  <x v="35"/>
    <n v="1"/>
    <s v="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  <x v="32"/>
    <n v="1"/>
    <s v="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  <x v="19"/>
    <n v="1"/>
    <s v="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  <x v="8"/>
    <n v="1"/>
    <s v="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  <x v="1"/>
    <n v="1"/>
    <s v="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  <x v="1"/>
    <n v="1"/>
    <s v="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  <x v="3"/>
    <n v="1"/>
    <s v="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  <x v="1"/>
    <n v="1"/>
    <s v="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  <x v="23"/>
    <n v="1"/>
    <s v="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  <x v="1"/>
    <n v="1"/>
    <s v="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  <x v="22"/>
    <n v="1"/>
    <s v="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  <x v="50"/>
    <n v="1"/>
    <s v="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  <x v="35"/>
    <n v="1"/>
    <s v="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  <x v="65"/>
    <n v="1"/>
    <s v="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  <x v="21"/>
    <n v="1"/>
    <s v="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  <x v="1"/>
    <n v="1"/>
    <s v="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  <x v="57"/>
    <n v="1"/>
    <s v="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  <x v="12"/>
    <n v="1"/>
    <s v="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  <x v="18"/>
    <n v="1"/>
    <s v="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  <x v="20"/>
    <n v="1"/>
    <s v="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  <x v="21"/>
    <n v="1"/>
    <s v="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  <x v="11"/>
    <n v="1"/>
    <s v="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  <x v="55"/>
    <n v="1"/>
    <s v="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  <x v="1"/>
    <n v="1"/>
    <s v="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  <x v="21"/>
    <n v="1"/>
    <s v="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  <x v="0"/>
    <n v="1"/>
    <s v="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  <x v="8"/>
    <n v="1"/>
    <s v="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  <x v="1"/>
    <n v="1"/>
    <s v="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  <x v="12"/>
    <n v="1"/>
    <s v="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  <x v="25"/>
    <n v="1"/>
    <s v="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  <x v="12"/>
    <s v="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  <x v="1"/>
    <s v=""/>
    <n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  <x v="25"/>
    <s v="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  <x v="14"/>
    <s v="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  <x v="1"/>
    <s v=""/>
    <n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  <x v="0"/>
    <s v=""/>
    <n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  <x v="11"/>
    <s v="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  <x v="1"/>
    <s v="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  <x v="1"/>
    <s v=""/>
    <n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  <x v="1"/>
    <s v=""/>
    <n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  <x v="1"/>
    <s v="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  <x v="25"/>
    <s v=""/>
    <n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  <x v="6"/>
    <s v=""/>
    <n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  <x v="1"/>
    <s v="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  <x v="1"/>
    <s v="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  <x v="1"/>
    <s v="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  <x v="26"/>
    <s v="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  <x v="10"/>
    <s v=""/>
    <n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  <x v="9"/>
    <s v="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  <x v="1"/>
    <s v=""/>
    <n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  <x v="43"/>
    <s v=""/>
    <n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  <x v="20"/>
    <s v="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  <x v="12"/>
    <s v=""/>
    <n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  <x v="1"/>
    <s v="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  <x v="4"/>
    <s v=""/>
    <n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  <x v="45"/>
    <s v="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  <x v="1"/>
    <s v=""/>
    <n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  <x v="25"/>
    <s v=""/>
    <n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  <x v="41"/>
    <s v=""/>
    <n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  <x v="1"/>
    <s v=""/>
    <n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  <x v="12"/>
    <s v="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  <x v="38"/>
    <s v=""/>
    <n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  <x v="1"/>
    <s v=""/>
    <n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  <x v="21"/>
    <s v="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  <x v="73"/>
    <s v="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  <x v="1"/>
    <s v="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  <x v="1"/>
    <s v="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  <x v="1"/>
    <s v=""/>
    <n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  <x v="1"/>
    <s v="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  <x v="6"/>
    <s v=""/>
    <n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  <x v="1"/>
    <s v="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  <x v="14"/>
    <s v="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  <x v="1"/>
    <s v=""/>
    <n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  <x v="25"/>
    <s v=""/>
    <n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  <x v="1"/>
    <s v=""/>
    <n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  <x v="1"/>
    <s v=""/>
    <n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  <x v="32"/>
    <s v=""/>
    <n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  <x v="1"/>
    <s v="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  <x v="22"/>
    <s v="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  <x v="12"/>
    <s v=""/>
    <n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  <x v="1"/>
    <s v="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  <x v="36"/>
    <s v="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  <x v="16"/>
    <s v="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  <x v="1"/>
    <s v=""/>
    <n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  <x v="0"/>
    <s v="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  <x v="20"/>
    <s v="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  <x v="1"/>
    <s v="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  <x v="4"/>
    <s v="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  <x v="18"/>
    <s v=""/>
    <n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  <x v="1"/>
    <s v="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  <x v="4"/>
    <s v="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  <x v="25"/>
    <s v=""/>
    <n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  <x v="11"/>
    <s v=""/>
    <n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  <x v="20"/>
    <s v="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  <x v="16"/>
    <s v=""/>
    <n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  <x v="52"/>
    <s v="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  <x v="22"/>
    <s v="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  <x v="13"/>
    <s v=""/>
    <n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  <x v="1"/>
    <s v="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  <x v="1"/>
    <s v=""/>
    <n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  <x v="1"/>
    <s v=""/>
    <n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  <x v="12"/>
    <s v="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  <x v="1"/>
    <s v="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  <x v="18"/>
    <s v=""/>
    <n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  <x v="1"/>
    <s v=""/>
    <n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  <x v="1"/>
    <s v="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  <x v="1"/>
    <s v=""/>
    <n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  <x v="65"/>
    <s v=""/>
    <n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  <x v="33"/>
    <s v="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  <x v="1"/>
    <s v="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  <x v="65"/>
    <s v="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  <x v="11"/>
    <s v="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  <x v="33"/>
    <s v="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  <x v="1"/>
    <s v=""/>
    <n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  <x v="1"/>
    <s v=""/>
    <n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  <x v="1"/>
    <s v="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  <x v="1"/>
    <s v="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  <x v="33"/>
    <s v="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  <x v="1"/>
    <s v="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  <x v="33"/>
    <s v=""/>
    <n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  <x v="25"/>
    <s v="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  <x v="1"/>
    <s v="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  <x v="41"/>
    <s v="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  <x v="11"/>
    <s v="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  <x v="12"/>
    <s v=""/>
    <n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  <x v="1"/>
    <s v=""/>
    <n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  <x v="33"/>
    <s v="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  <x v="0"/>
    <s v=""/>
    <n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  <x v="29"/>
    <s v=""/>
    <n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  <x v="11"/>
    <s v="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  <x v="14"/>
    <s v=""/>
    <n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  <x v="12"/>
    <s v="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  <x v="0"/>
    <s v="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  <x v="1"/>
    <s v="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  <x v="1"/>
    <s v=""/>
    <n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  <x v="0"/>
    <s v="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  <x v="1"/>
    <s v="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  <x v="12"/>
    <s v="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  <x v="1"/>
    <s v="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  <x v="41"/>
    <s v="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  <x v="12"/>
    <s v="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  <x v="12"/>
    <s v=""/>
    <n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  <x v="0"/>
    <s v=""/>
    <n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  <x v="12"/>
    <s v="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  <x v="1"/>
    <s v=""/>
    <n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  <x v="14"/>
    <s v="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  <x v="32"/>
    <s v="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  <x v="46"/>
    <s v="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  <x v="1"/>
    <s v="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  <x v="1"/>
    <s v="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  <x v="24"/>
    <s v="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  <x v="25"/>
    <s v="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  <x v="1"/>
    <s v=""/>
    <n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  <x v="12"/>
    <s v="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  <x v="12"/>
    <s v="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  <x v="16"/>
    <s v="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  <x v="1"/>
    <s v=""/>
    <n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  <x v="12"/>
    <s v="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  <x v="60"/>
    <s v="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  <x v="1"/>
    <s v="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  <x v="1"/>
    <s v=""/>
    <n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  <x v="12"/>
    <s v="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  <x v="41"/>
    <s v="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  <x v="1"/>
    <s v=""/>
    <n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  <x v="1"/>
    <s v="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  <x v="21"/>
    <s v="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  <x v="1"/>
    <s v="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  <x v="12"/>
    <s v="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  <x v="26"/>
    <s v="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  <x v="1"/>
    <s v=""/>
    <n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  <x v="12"/>
    <s v="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  <x v="12"/>
    <s v="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  <x v="0"/>
    <s v="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  <x v="1"/>
    <s v="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  <x v="21"/>
    <s v="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  <x v="41"/>
    <s v=""/>
    <n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  <x v="2"/>
    <s v=""/>
    <n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  <x v="13"/>
    <s v="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  <x v="1"/>
    <s v="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  <x v="1"/>
    <s v=""/>
    <n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  <x v="1"/>
    <s v="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  <x v="12"/>
    <s v="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  <x v="1"/>
    <s v=""/>
    <n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  <x v="1"/>
    <s v="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  <x v="1"/>
    <s v="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  <x v="58"/>
    <s v=""/>
    <n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  <x v="1"/>
    <s v=""/>
    <n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  <x v="1"/>
    <s v="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  <x v="4"/>
    <s v=""/>
    <n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  <x v="12"/>
    <s v="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  <x v="18"/>
    <s v="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  <x v="1"/>
    <s v=""/>
    <n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  <x v="1"/>
    <s v=""/>
    <n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  <x v="1"/>
    <s v="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  <x v="12"/>
    <s v="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  <x v="25"/>
    <s v="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  <x v="41"/>
    <s v="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  <x v="1"/>
    <s v="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  <x v="4"/>
    <s v=""/>
    <n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  <x v="42"/>
    <s v="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  <x v="1"/>
    <s v=""/>
    <n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  <x v="1"/>
    <s v="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  <x v="1"/>
    <s v="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  <x v="13"/>
    <s v="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  <x v="1"/>
    <s v="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  <x v="1"/>
    <s v="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  <x v="1"/>
    <s v=""/>
    <n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  <x v="1"/>
    <s v=""/>
    <n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  <x v="44"/>
    <s v="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  <x v="1"/>
    <s v=""/>
    <n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  <x v="12"/>
    <s v=""/>
    <n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  <x v="32"/>
    <s v=""/>
    <n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  <x v="11"/>
    <s v="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  <x v="1"/>
    <s v="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  <x v="12"/>
    <s v=""/>
    <n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  <x v="12"/>
    <s v="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  <x v="18"/>
    <s v="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  <x v="1"/>
    <s v=""/>
    <n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  <x v="1"/>
    <s v=""/>
    <n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  <x v="41"/>
    <s v="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  <x v="38"/>
    <s v="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  <x v="12"/>
    <s v="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  <x v="0"/>
    <s v="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  <x v="1"/>
    <s v=""/>
    <n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  <x v="1"/>
    <s v="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  <x v="42"/>
    <s v="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  <x v="10"/>
    <s v="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  <x v="12"/>
    <s v=""/>
    <n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  <x v="35"/>
    <s v=""/>
    <n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  <x v="50"/>
    <s v=""/>
    <n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  <x v="12"/>
    <s v=""/>
    <n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  <x v="1"/>
    <s v=""/>
    <n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  <x v="13"/>
    <s v="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  <x v="1"/>
    <s v="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  <x v="1"/>
    <s v="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  <x v="1"/>
    <s v="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  <x v="17"/>
    <s v=""/>
    <n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  <x v="6"/>
    <s v="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  <x v="1"/>
    <s v="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  <x v="1"/>
    <s v="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  <x v="69"/>
    <s v="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  <x v="12"/>
    <s v="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  <x v="1"/>
    <s v="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  <x v="1"/>
    <s v="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  <x v="1"/>
    <s v=""/>
    <n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  <x v="18"/>
    <s v="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  <x v="26"/>
    <s v=""/>
    <n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  <x v="13"/>
    <s v=""/>
    <n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  <x v="0"/>
    <s v="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  <x v="35"/>
    <s v=""/>
    <n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  <x v="12"/>
    <s v="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  <x v="1"/>
    <s v="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  <x v="1"/>
    <s v="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  <x v="1"/>
    <s v=""/>
    <n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  <x v="1"/>
    <s v="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  <x v="1"/>
    <s v="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  <x v="4"/>
    <s v=""/>
    <n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  <x v="1"/>
    <s v=""/>
    <n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  <x v="43"/>
    <s v="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  <x v="22"/>
    <s v="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  <x v="1"/>
    <s v="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  <x v="12"/>
    <s v="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  <x v="57"/>
    <s v="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  <x v="1"/>
    <s v="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  <x v="16"/>
    <s v=""/>
    <n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  <x v="33"/>
    <s v="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  <x v="1"/>
    <s v=""/>
    <n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  <x v="1"/>
    <s v="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  <x v="1"/>
    <s v=""/>
    <n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  <x v="17"/>
    <s v="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  <x v="1"/>
    <s v="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  <x v="3"/>
    <s v="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  <x v="1"/>
    <s v="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  <x v="1"/>
    <s v="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  <x v="41"/>
    <s v="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  <x v="17"/>
    <s v=""/>
    <n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  <x v="1"/>
    <s v="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  <x v="1"/>
    <s v="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  <x v="15"/>
    <s v=""/>
    <n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  <x v="20"/>
    <s v="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  <x v="1"/>
    <s v=""/>
    <n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  <x v="12"/>
    <s v="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  <x v="12"/>
    <s v="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  <x v="7"/>
    <s v=""/>
    <n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  <x v="1"/>
    <s v="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  <x v="7"/>
    <s v="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  <x v="53"/>
    <s v=""/>
    <n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  <x v="1"/>
    <s v="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  <x v="11"/>
    <s v=""/>
    <n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  <x v="2"/>
    <s v="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  <x v="1"/>
    <s v=""/>
    <n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  <x v="1"/>
    <s v=""/>
    <n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  <x v="59"/>
    <s v="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  <x v="1"/>
    <s v="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  <x v="15"/>
    <s v="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  <x v="40"/>
    <s v=""/>
    <n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  <x v="26"/>
    <s v="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  <x v="1"/>
    <s v=""/>
    <n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  <x v="1"/>
    <s v="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  <x v="12"/>
    <s v=""/>
    <n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  <x v="1"/>
    <s v="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  <x v="14"/>
    <s v="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  <x v="23"/>
    <s v="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  <x v="0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  <x v="1"/>
    <x v="0"/>
    <x v="0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  <x v="2"/>
    <x v="0"/>
    <x v="0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  <x v="1"/>
    <x v="0"/>
    <x v="0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  <x v="1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  <x v="3"/>
    <x v="0"/>
    <x v="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  <x v="2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  <x v="4"/>
    <x v="0"/>
    <x v="0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  <x v="5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  <x v="1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  <x v="6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  <x v="0"/>
    <x v="0"/>
    <x v="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  <x v="7"/>
    <x v="0"/>
    <x v="0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  <x v="8"/>
    <x v="0"/>
    <x v="0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  <x v="9"/>
    <x v="0"/>
    <x v="0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  <x v="10"/>
    <x v="0"/>
    <x v="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  <x v="11"/>
    <x v="0"/>
    <x v="0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  <x v="1"/>
    <x v="0"/>
    <x v="0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  <x v="1"/>
    <x v="0"/>
    <x v="0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  <x v="1"/>
    <x v="0"/>
    <x v="0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  <x v="12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  <x v="1"/>
    <x v="0"/>
    <x v="0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  <x v="13"/>
    <x v="0"/>
    <x v="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  <x v="14"/>
    <x v="0"/>
    <x v="0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  <x v="15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  <x v="12"/>
    <x v="0"/>
    <x v="0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  <x v="4"/>
    <x v="0"/>
    <x v="0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  <x v="1"/>
    <x v="0"/>
    <x v="0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  <x v="1"/>
    <x v="0"/>
    <x v="0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  <x v="1"/>
    <x v="0"/>
    <x v="0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  <x v="1"/>
    <x v="0"/>
    <x v="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  <x v="10"/>
    <x v="0"/>
    <x v="0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  <x v="16"/>
    <x v="0"/>
    <x v="0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  <x v="1"/>
    <x v="0"/>
    <x v="0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  <x v="13"/>
    <x v="0"/>
    <x v="0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  <x v="17"/>
    <x v="0"/>
    <x v="0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  <x v="1"/>
    <x v="0"/>
    <x v="0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  <x v="1"/>
    <x v="0"/>
    <x v="0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  <x v="1"/>
    <x v="0"/>
    <x v="0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  <x v="0"/>
    <x v="0"/>
    <x v="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  <x v="18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  <x v="1"/>
    <x v="0"/>
    <x v="0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  <x v="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  <x v="1"/>
    <x v="0"/>
    <x v="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  <x v="11"/>
    <x v="0"/>
    <x v="0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  <x v="1"/>
    <x v="0"/>
    <x v="0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  <x v="1"/>
    <x v="0"/>
    <x v="0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  <x v="12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  <x v="0"/>
    <x v="0"/>
    <x v="0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  <x v="1"/>
    <x v="0"/>
    <x v="0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  <x v="19"/>
    <x v="0"/>
    <x v="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  <x v="1"/>
    <x v="0"/>
    <x v="0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  <x v="1"/>
    <x v="0"/>
    <x v="0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  <x v="20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  <x v="1"/>
    <x v="0"/>
    <x v="0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  <x v="21"/>
    <x v="0"/>
    <x v="0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  <x v="20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  <x v="1"/>
    <x v="0"/>
    <x v="0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  <x v="1"/>
    <x v="0"/>
    <x v="0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  <x v="22"/>
    <x v="0"/>
    <x v="0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  <x v="23"/>
    <x v="0"/>
    <x v="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  <x v="24"/>
    <x v="0"/>
    <x v="0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  <x v="25"/>
    <x v="0"/>
    <x v="0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  <x v="26"/>
    <x v="0"/>
    <x v="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  <x v="1"/>
    <x v="0"/>
    <x v="0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  <x v="9"/>
    <x v="0"/>
    <x v="0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  <x v="1"/>
    <x v="0"/>
    <x v="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  <x v="1"/>
    <x v="0"/>
    <x v="0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  <x v="1"/>
    <x v="0"/>
    <x v="0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  <x v="22"/>
    <x v="0"/>
    <x v="0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  <x v="12"/>
    <x v="0"/>
    <x v="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  <x v="12"/>
    <x v="0"/>
    <x v="0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  <x v="18"/>
    <x v="0"/>
    <x v="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  <x v="27"/>
    <x v="0"/>
    <x v="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  <x v="1"/>
    <x v="0"/>
    <x v="0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  <x v="1"/>
    <x v="0"/>
    <x v="0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  <x v="12"/>
    <x v="0"/>
    <x v="0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  <x v="28"/>
    <x v="0"/>
    <x v="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  <x v="2"/>
    <x v="0"/>
    <x v="0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  <x v="1"/>
    <x v="0"/>
    <x v="0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  <x v="6"/>
    <x v="0"/>
    <x v="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  <x v="29"/>
    <x v="0"/>
    <x v="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  <x v="1"/>
    <x v="0"/>
    <x v="0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  <x v="13"/>
    <x v="0"/>
    <x v="0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  <x v="1"/>
    <x v="0"/>
    <x v="0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  <x v="1"/>
    <x v="0"/>
    <x v="0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  <x v="30"/>
    <x v="0"/>
    <x v="0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  <x v="2"/>
    <x v="0"/>
    <x v="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  <x v="9"/>
    <x v="0"/>
    <x v="0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  <x v="25"/>
    <x v="0"/>
    <x v="0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  <x v="1"/>
    <x v="0"/>
    <x v="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  <x v="31"/>
    <x v="0"/>
    <x v="0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  <x v="32"/>
    <x v="0"/>
    <x v="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  <x v="33"/>
    <x v="0"/>
    <x v="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  <x v="18"/>
    <x v="0"/>
    <x v="0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  <x v="1"/>
    <x v="0"/>
    <x v="0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  <x v="34"/>
    <x v="0"/>
    <x v="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  <x v="1"/>
    <x v="0"/>
    <x v="0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  <x v="8"/>
    <x v="0"/>
    <x v="0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  <x v="1"/>
    <x v="0"/>
    <x v="0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  <x v="18"/>
    <x v="0"/>
    <x v="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  <x v="17"/>
    <x v="0"/>
    <x v="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  <x v="1"/>
    <x v="0"/>
    <x v="0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  <x v="26"/>
    <x v="0"/>
    <x v="0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  <x v="26"/>
    <x v="0"/>
    <x v="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  <x v="10"/>
    <x v="0"/>
    <x v="0"/>
    <x v="105"/>
  </r>
  <r>
    <n v="106"/>
    <s v="LOST WEEKEND"/>
    <s v="A Boy. A Girl. A Car. A Serial Killer."/>
    <x v="1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  <x v="20"/>
    <x v="0"/>
    <x v="0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  <x v="24"/>
    <x v="0"/>
    <x v="0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  <x v="12"/>
    <x v="0"/>
    <x v="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  <x v="1"/>
    <x v="0"/>
    <x v="0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  <x v="35"/>
    <x v="0"/>
    <x v="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  <x v="1"/>
    <x v="0"/>
    <x v="0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  <x v="17"/>
    <x v="0"/>
    <x v="0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  <x v="36"/>
    <x v="0"/>
    <x v="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  <x v="12"/>
    <x v="0"/>
    <x v="0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  <x v="25"/>
    <x v="0"/>
    <x v="0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  <x v="32"/>
    <x v="0"/>
    <x v="0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  <x v="37"/>
    <x v="0"/>
    <x v="0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  <x v="1"/>
    <x v="0"/>
    <x v="0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  <x v="1"/>
    <x v="0"/>
    <x v="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  <x v="1"/>
    <x v="1"/>
    <x v="1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  <x v="3"/>
    <x v="1"/>
    <x v="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  <x v="12"/>
    <x v="1"/>
    <x v="1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  <x v="8"/>
    <x v="1"/>
    <x v="1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  <x v="25"/>
    <x v="1"/>
    <x v="1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  <x v="12"/>
    <x v="1"/>
    <x v="1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  <x v="1"/>
    <x v="1"/>
    <x v="1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  <x v="1"/>
    <x v="1"/>
    <x v="1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  <x v="6"/>
    <x v="1"/>
    <x v="1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  <x v="12"/>
    <x v="1"/>
    <x v="1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  <x v="33"/>
    <x v="1"/>
    <x v="1"/>
    <x v="130"/>
  </r>
  <r>
    <n v="131"/>
    <s v="I (Canceled)"/>
    <s v="I"/>
    <x v="38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  <x v="13"/>
    <x v="1"/>
    <x v="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  <x v="11"/>
    <x v="1"/>
    <x v="1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  <x v="1"/>
    <x v="1"/>
    <x v="1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  <x v="1"/>
    <x v="1"/>
    <x v="1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  <x v="15"/>
    <x v="1"/>
    <x v="1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  <x v="7"/>
    <x v="1"/>
    <x v="1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  <x v="38"/>
    <x v="1"/>
    <x v="1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  <x v="0"/>
    <x v="1"/>
    <x v="1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  <x v="2"/>
    <x v="0"/>
    <x v="0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  <x v="1"/>
    <x v="1"/>
    <x v="1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  <x v="11"/>
    <x v="1"/>
    <x v="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  <x v="21"/>
    <x v="1"/>
    <x v="1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  <x v="39"/>
    <x v="1"/>
    <x v="1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  <x v="12"/>
    <x v="1"/>
    <x v="1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  <x v="14"/>
    <x v="1"/>
    <x v="1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  <x v="12"/>
    <x v="1"/>
    <x v="1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  <x v="40"/>
    <x v="1"/>
    <x v="1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  <x v="1"/>
    <x v="1"/>
    <x v="1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  <x v="1"/>
    <x v="1"/>
    <x v="1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  <x v="12"/>
    <x v="1"/>
    <x v="1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  <x v="12"/>
    <x v="1"/>
    <x v="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  <x v="1"/>
    <x v="1"/>
    <x v="1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  <x v="16"/>
    <x v="1"/>
    <x v="1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  <x v="40"/>
    <x v="1"/>
    <x v="1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  <x v="4"/>
    <x v="1"/>
    <x v="1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  <x v="12"/>
    <x v="1"/>
    <x v="1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  <x v="1"/>
    <x v="1"/>
    <x v="1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  <x v="1"/>
    <x v="1"/>
    <x v="1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  <x v="4"/>
    <x v="1"/>
    <x v="1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  <x v="12"/>
    <x v="1"/>
    <x v="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  <x v="1"/>
    <x v="1"/>
    <x v="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  <x v="15"/>
    <x v="1"/>
    <x v="1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  <x v="35"/>
    <x v="1"/>
    <x v="1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  <x v="12"/>
    <x v="1"/>
    <x v="1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  <x v="1"/>
    <x v="1"/>
    <x v="1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  <x v="1"/>
    <x v="1"/>
    <x v="1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  <x v="12"/>
    <x v="1"/>
    <x v="1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  <x v="1"/>
    <x v="1"/>
    <x v="1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  <x v="1"/>
    <x v="1"/>
    <x v="1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  <x v="41"/>
    <x v="1"/>
    <x v="1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  <x v="12"/>
    <x v="1"/>
    <x v="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  <x v="6"/>
    <x v="1"/>
    <x v="1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  <x v="1"/>
    <x v="1"/>
    <x v="1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  <x v="12"/>
    <x v="1"/>
    <x v="1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  <x v="25"/>
    <x v="1"/>
    <x v="1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  <x v="1"/>
    <x v="1"/>
    <x v="1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  <x v="42"/>
    <x v="1"/>
    <x v="1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  <x v="1"/>
    <x v="1"/>
    <x v="1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  <x v="1"/>
    <x v="1"/>
    <x v="1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  <x v="4"/>
    <x v="1"/>
    <x v="1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  <x v="1"/>
    <x v="1"/>
    <x v="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  <x v="1"/>
    <x v="1"/>
    <x v="1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  <x v="1"/>
    <x v="1"/>
    <x v="1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  <x v="39"/>
    <x v="1"/>
    <x v="1"/>
    <x v="184"/>
  </r>
  <r>
    <n v="185"/>
    <s v="BLANK Short Movie"/>
    <s v="Love has no boundaries!"/>
    <x v="79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  <x v="1"/>
    <x v="1"/>
    <x v="1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  <x v="1"/>
    <x v="1"/>
    <x v="1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  <x v="17"/>
    <x v="1"/>
    <x v="1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  <x v="1"/>
    <x v="1"/>
    <x v="1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  <x v="12"/>
    <x v="1"/>
    <x v="1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  <x v="2"/>
    <x v="1"/>
    <x v="1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  <x v="4"/>
    <x v="1"/>
    <x v="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  <x v="1"/>
    <x v="1"/>
    <x v="1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  <x v="12"/>
    <x v="1"/>
    <x v="1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  <x v="12"/>
    <x v="1"/>
    <x v="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  <x v="12"/>
    <x v="1"/>
    <x v="1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  <x v="33"/>
    <x v="1"/>
    <x v="1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  <x v="16"/>
    <x v="1"/>
    <x v="1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  <x v="1"/>
    <x v="1"/>
    <x v="1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  <x v="1"/>
    <x v="1"/>
    <x v="1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  <x v="1"/>
    <x v="1"/>
    <x v="1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  <x v="18"/>
    <x v="1"/>
    <x v="1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  <x v="1"/>
    <x v="1"/>
    <x v="1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  <x v="12"/>
    <x v="1"/>
    <x v="1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  <x v="1"/>
    <x v="1"/>
    <x v="1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  <x v="6"/>
    <x v="1"/>
    <x v="1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  <x v="21"/>
    <x v="1"/>
    <x v="1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  <x v="1"/>
    <x v="1"/>
    <x v="1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  <x v="1"/>
    <x v="1"/>
    <x v="1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  <x v="1"/>
    <x v="1"/>
    <x v="1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  <x v="41"/>
    <x v="1"/>
    <x v="1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  <x v="1"/>
    <x v="1"/>
    <x v="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  <x v="12"/>
    <x v="1"/>
    <x v="1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  <x v="1"/>
    <x v="1"/>
    <x v="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  <x v="12"/>
    <x v="1"/>
    <x v="1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  <x v="40"/>
    <x v="1"/>
    <x v="1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  <x v="38"/>
    <x v="1"/>
    <x v="1"/>
    <x v="216"/>
  </r>
  <r>
    <n v="217"/>
    <s v="Bitch"/>
    <s v="A roadmovie by paw"/>
    <x v="57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  <x v="0"/>
    <x v="1"/>
    <x v="1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  <x v="12"/>
    <x v="1"/>
    <x v="1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  <x v="22"/>
    <x v="1"/>
    <x v="1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  <x v="43"/>
    <x v="1"/>
    <x v="1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  <x v="12"/>
    <x v="1"/>
    <x v="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  <x v="44"/>
    <x v="1"/>
    <x v="1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  <x v="1"/>
    <x v="1"/>
    <x v="1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  <x v="12"/>
    <x v="1"/>
    <x v="1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  <x v="1"/>
    <x v="1"/>
    <x v="1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  <x v="45"/>
    <x v="1"/>
    <x v="1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  <x v="1"/>
    <x v="1"/>
    <x v="1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  <x v="12"/>
    <x v="1"/>
    <x v="1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  <x v="1"/>
    <x v="1"/>
    <x v="1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  <x v="1"/>
    <x v="1"/>
    <x v="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  <x v="1"/>
    <x v="1"/>
    <x v="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  <x v="1"/>
    <x v="1"/>
    <x v="1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  <x v="1"/>
    <x v="1"/>
    <x v="1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  <x v="4"/>
    <x v="1"/>
    <x v="1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  <x v="1"/>
    <x v="1"/>
    <x v="1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  <x v="28"/>
    <x v="1"/>
    <x v="1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  <x v="12"/>
    <x v="1"/>
    <x v="1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  <x v="18"/>
    <x v="1"/>
    <x v="1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  <x v="23"/>
    <x v="1"/>
    <x v="1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  <x v="11"/>
    <x v="0"/>
    <x v="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  <x v="11"/>
    <x v="0"/>
    <x v="0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  <x v="6"/>
    <x v="0"/>
    <x v="0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  <x v="1"/>
    <x v="0"/>
    <x v="0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  <x v="4"/>
    <x v="0"/>
    <x v="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  <x v="1"/>
    <x v="0"/>
    <x v="0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  <x v="38"/>
    <x v="0"/>
    <x v="0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  <x v="46"/>
    <x v="0"/>
    <x v="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  <x v="11"/>
    <x v="0"/>
    <x v="0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  <x v="47"/>
    <x v="0"/>
    <x v="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  <x v="1"/>
    <x v="0"/>
    <x v="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  <x v="22"/>
    <x v="0"/>
    <x v="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  <x v="48"/>
    <x v="0"/>
    <x v="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  <x v="1"/>
    <x v="0"/>
    <x v="0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  <x v="1"/>
    <x v="0"/>
    <x v="0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  <x v="1"/>
    <x v="0"/>
    <x v="0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  <x v="1"/>
    <x v="0"/>
    <x v="0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  <x v="1"/>
    <x v="0"/>
    <x v="0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  <x v="1"/>
    <x v="0"/>
    <x v="0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  <x v="1"/>
    <x v="0"/>
    <x v="0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  <x v="32"/>
    <x v="0"/>
    <x v="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  <x v="38"/>
    <x v="0"/>
    <x v="0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  <x v="11"/>
    <x v="0"/>
    <x v="0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  <x v="1"/>
    <x v="0"/>
    <x v="0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  <x v="1"/>
    <x v="0"/>
    <x v="0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  <x v="16"/>
    <x v="0"/>
    <x v="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  <x v="49"/>
    <x v="0"/>
    <x v="0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  <x v="1"/>
    <x v="0"/>
    <x v="0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  <x v="11"/>
    <x v="0"/>
    <x v="0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  <x v="1"/>
    <x v="0"/>
    <x v="0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  <x v="38"/>
    <x v="0"/>
    <x v="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  <x v="41"/>
    <x v="0"/>
    <x v="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  <x v="31"/>
    <x v="0"/>
    <x v="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  <x v="1"/>
    <x v="0"/>
    <x v="0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  <x v="35"/>
    <x v="0"/>
    <x v="0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  <x v="1"/>
    <x v="0"/>
    <x v="0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  <x v="12"/>
    <x v="0"/>
    <x v="0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  <x v="1"/>
    <x v="0"/>
    <x v="0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  <x v="1"/>
    <x v="0"/>
    <x v="0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  <x v="35"/>
    <x v="0"/>
    <x v="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  <x v="11"/>
    <x v="0"/>
    <x v="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  <x v="49"/>
    <x v="0"/>
    <x v="0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  <x v="46"/>
    <x v="0"/>
    <x v="0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  <x v="23"/>
    <x v="0"/>
    <x v="0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  <x v="25"/>
    <x v="0"/>
    <x v="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  <x v="1"/>
    <x v="0"/>
    <x v="0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  <x v="11"/>
    <x v="0"/>
    <x v="0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  <x v="0"/>
    <x v="0"/>
    <x v="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  <x v="6"/>
    <x v="0"/>
    <x v="0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  <x v="1"/>
    <x v="0"/>
    <x v="0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  <x v="38"/>
    <x v="0"/>
    <x v="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  <x v="10"/>
    <x v="0"/>
    <x v="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  <x v="22"/>
    <x v="0"/>
    <x v="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  <x v="1"/>
    <x v="0"/>
    <x v="0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  <x v="8"/>
    <x v="0"/>
    <x v="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  <x v="12"/>
    <x v="0"/>
    <x v="0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  <x v="25"/>
    <x v="0"/>
    <x v="0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  <x v="6"/>
    <x v="0"/>
    <x v="0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  <x v="50"/>
    <x v="0"/>
    <x v="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  <x v="1"/>
    <x v="0"/>
    <x v="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  <x v="0"/>
    <x v="0"/>
    <x v="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  <x v="4"/>
    <x v="0"/>
    <x v="0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  <x v="1"/>
    <x v="0"/>
    <x v="0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  <x v="1"/>
    <x v="0"/>
    <x v="0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  <x v="19"/>
    <x v="0"/>
    <x v="0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  <x v="1"/>
    <x v="0"/>
    <x v="0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  <x v="18"/>
    <x v="0"/>
    <x v="0"/>
    <x v="306"/>
  </r>
  <r>
    <n v="307"/>
    <s v="Grammar Revolution"/>
    <s v="Why is grammar important?"/>
    <x v="29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  <x v="1"/>
    <x v="0"/>
    <x v="0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  <x v="11"/>
    <x v="0"/>
    <x v="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  <x v="21"/>
    <x v="0"/>
    <x v="0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  <x v="13"/>
    <x v="0"/>
    <x v="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  <x v="43"/>
    <x v="0"/>
    <x v="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  <x v="1"/>
    <x v="0"/>
    <x v="0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  <x v="7"/>
    <x v="0"/>
    <x v="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  <x v="1"/>
    <x v="0"/>
    <x v="0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  <x v="1"/>
    <x v="0"/>
    <x v="0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  <x v="15"/>
    <x v="0"/>
    <x v="0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  <x v="1"/>
    <x v="0"/>
    <x v="0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  <x v="1"/>
    <x v="0"/>
    <x v="0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  <x v="51"/>
    <x v="0"/>
    <x v="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  <x v="41"/>
    <x v="0"/>
    <x v="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  <x v="6"/>
    <x v="0"/>
    <x v="0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  <x v="1"/>
    <x v="0"/>
    <x v="0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  <x v="33"/>
    <x v="0"/>
    <x v="0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  <x v="15"/>
    <x v="0"/>
    <x v="0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  <x v="6"/>
    <x v="0"/>
    <x v="0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  <x v="35"/>
    <x v="0"/>
    <x v="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  <x v="14"/>
    <x v="0"/>
    <x v="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  <x v="1"/>
    <x v="0"/>
    <x v="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  <x v="17"/>
    <x v="0"/>
    <x v="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  <x v="22"/>
    <x v="0"/>
    <x v="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  <x v="0"/>
    <x v="0"/>
    <x v="0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  <x v="16"/>
    <x v="0"/>
    <x v="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  <x v="1"/>
    <x v="0"/>
    <x v="0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  <x v="52"/>
    <x v="0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  <x v="0"/>
    <x v="0"/>
    <x v="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  <x v="1"/>
    <x v="0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  <x v="1"/>
    <x v="0"/>
    <x v="0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  <x v="53"/>
    <x v="0"/>
    <x v="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  <x v="1"/>
    <x v="0"/>
    <x v="0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  <x v="1"/>
    <x v="0"/>
    <x v="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  <x v="10"/>
    <x v="0"/>
    <x v="0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  <x v="1"/>
    <x v="0"/>
    <x v="0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  <x v="1"/>
    <x v="0"/>
    <x v="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  <x v="7"/>
    <x v="0"/>
    <x v="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  <x v="1"/>
    <x v="0"/>
    <x v="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  <x v="1"/>
    <x v="0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  <x v="1"/>
    <x v="0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  <x v="1"/>
    <x v="0"/>
    <x v="0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  <x v="1"/>
    <x v="0"/>
    <x v="0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  <x v="52"/>
    <x v="0"/>
    <x v="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  <x v="4"/>
    <x v="0"/>
    <x v="0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  <x v="1"/>
    <x v="0"/>
    <x v="0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  <x v="1"/>
    <x v="0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  <x v="1"/>
    <x v="0"/>
    <x v="0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  <x v="0"/>
    <x v="0"/>
    <x v="0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  <x v="1"/>
    <x v="0"/>
    <x v="0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  <x v="4"/>
    <x v="0"/>
    <x v="0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  <x v="41"/>
    <x v="0"/>
    <x v="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  <x v="24"/>
    <x v="0"/>
    <x v="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  <x v="7"/>
    <x v="0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  <x v="1"/>
    <x v="0"/>
    <x v="0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  <x v="24"/>
    <x v="0"/>
    <x v="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  <x v="11"/>
    <x v="0"/>
    <x v="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  <x v="1"/>
    <x v="0"/>
    <x v="0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  <x v="1"/>
    <x v="0"/>
    <x v="0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  <x v="1"/>
    <x v="0"/>
    <x v="0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  <x v="4"/>
    <x v="0"/>
    <x v="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  <x v="6"/>
    <x v="0"/>
    <x v="0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  <x v="1"/>
    <x v="0"/>
    <x v="0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  <x v="1"/>
    <x v="0"/>
    <x v="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  <x v="11"/>
    <x v="0"/>
    <x v="0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  <x v="4"/>
    <x v="0"/>
    <x v="0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  <x v="1"/>
    <x v="0"/>
    <x v="0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  <x v="11"/>
    <x v="0"/>
    <x v="0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  <x v="16"/>
    <x v="0"/>
    <x v="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  <x v="0"/>
    <x v="0"/>
    <x v="0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  <x v="1"/>
    <x v="0"/>
    <x v="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  <x v="17"/>
    <x v="0"/>
    <x v="0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  <x v="11"/>
    <x v="0"/>
    <x v="0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  <x v="25"/>
    <x v="0"/>
    <x v="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  <x v="6"/>
    <x v="0"/>
    <x v="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  <x v="20"/>
    <x v="0"/>
    <x v="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  <x v="26"/>
    <x v="0"/>
    <x v="0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  <x v="1"/>
    <x v="0"/>
    <x v="0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  <x v="1"/>
    <x v="0"/>
    <x v="0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  <x v="13"/>
    <x v="0"/>
    <x v="0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  <x v="0"/>
    <x v="0"/>
    <x v="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  <x v="1"/>
    <x v="0"/>
    <x v="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  <x v="22"/>
    <x v="0"/>
    <x v="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  <x v="18"/>
    <x v="0"/>
    <x v="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  <x v="1"/>
    <x v="0"/>
    <x v="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  <x v="1"/>
    <x v="0"/>
    <x v="0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  <x v="0"/>
    <x v="0"/>
    <x v="0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  <x v="12"/>
    <x v="0"/>
    <x v="0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  <x v="8"/>
    <x v="0"/>
    <x v="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  <x v="13"/>
    <x v="0"/>
    <x v="0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  <x v="16"/>
    <x v="0"/>
    <x v="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  <x v="11"/>
    <x v="0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  <x v="0"/>
    <x v="0"/>
    <x v="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  <x v="0"/>
    <x v="0"/>
    <x v="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  <x v="1"/>
    <x v="0"/>
    <x v="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  <x v="21"/>
    <x v="0"/>
    <x v="0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  <x v="54"/>
    <x v="0"/>
    <x v="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  <x v="41"/>
    <x v="0"/>
    <x v="0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  <x v="1"/>
    <x v="0"/>
    <x v="0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  <x v="35"/>
    <x v="0"/>
    <x v="0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  <x v="12"/>
    <x v="0"/>
    <x v="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  <x v="4"/>
    <x v="0"/>
    <x v="0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  <x v="1"/>
    <x v="0"/>
    <x v="0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  <x v="12"/>
    <x v="0"/>
    <x v="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  <x v="22"/>
    <x v="0"/>
    <x v="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  <x v="3"/>
    <x v="0"/>
    <x v="0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  <x v="1"/>
    <x v="0"/>
    <x v="0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  <x v="1"/>
    <x v="0"/>
    <x v="0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  <x v="25"/>
    <x v="0"/>
    <x v="0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  <x v="1"/>
    <x v="0"/>
    <x v="0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  <x v="55"/>
    <x v="0"/>
    <x v="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  <x v="1"/>
    <x v="0"/>
    <x v="0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  <x v="12"/>
    <x v="0"/>
    <x v="0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  <x v="1"/>
    <x v="1"/>
    <x v="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  <x v="12"/>
    <x v="1"/>
    <x v="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  <x v="1"/>
    <x v="1"/>
    <x v="1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  <x v="1"/>
    <x v="1"/>
    <x v="1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  <x v="12"/>
    <x v="1"/>
    <x v="1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  <x v="12"/>
    <x v="1"/>
    <x v="1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  <x v="1"/>
    <x v="1"/>
    <x v="1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  <x v="20"/>
    <x v="1"/>
    <x v="1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  <x v="33"/>
    <x v="1"/>
    <x v="1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  <x v="56"/>
    <x v="1"/>
    <x v="1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  <x v="13"/>
    <x v="1"/>
    <x v="1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  <x v="1"/>
    <x v="1"/>
    <x v="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  <x v="12"/>
    <x v="1"/>
    <x v="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  <x v="12"/>
    <x v="1"/>
    <x v="1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  <x v="15"/>
    <x v="1"/>
    <x v="1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  <x v="1"/>
    <x v="1"/>
    <x v="1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  <x v="1"/>
    <x v="1"/>
    <x v="1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  <x v="12"/>
    <x v="1"/>
    <x v="1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  <x v="1"/>
    <x v="1"/>
    <x v="1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  <x v="2"/>
    <x v="1"/>
    <x v="1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  <x v="1"/>
    <x v="1"/>
    <x v="1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  <x v="1"/>
    <x v="1"/>
    <x v="1"/>
    <x v="441"/>
  </r>
  <r>
    <n v="442"/>
    <s v="The Paranormal Idiot"/>
    <s v="Doomsday is here"/>
    <x v="73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  <x v="1"/>
    <x v="1"/>
    <x v="1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  <x v="1"/>
    <x v="1"/>
    <x v="1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  <x v="12"/>
    <x v="1"/>
    <x v="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  <x v="13"/>
    <x v="1"/>
    <x v="1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  <x v="1"/>
    <x v="1"/>
    <x v="1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  <x v="25"/>
    <x v="1"/>
    <x v="1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  <x v="18"/>
    <x v="1"/>
    <x v="1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  <x v="1"/>
    <x v="1"/>
    <x v="1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  <x v="1"/>
    <x v="1"/>
    <x v="1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  <x v="1"/>
    <x v="1"/>
    <x v="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  <x v="1"/>
    <x v="1"/>
    <x v="1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  <x v="3"/>
    <x v="1"/>
    <x v="1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  <x v="0"/>
    <x v="1"/>
    <x v="1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  <x v="11"/>
    <x v="1"/>
    <x v="1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  <x v="21"/>
    <x v="1"/>
    <x v="1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  <x v="1"/>
    <x v="1"/>
    <x v="1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  <x v="1"/>
    <x v="1"/>
    <x v="1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  <x v="12"/>
    <x v="1"/>
    <x v="1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  <x v="22"/>
    <x v="1"/>
    <x v="1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  <x v="18"/>
    <x v="1"/>
    <x v="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  <x v="12"/>
    <x v="1"/>
    <x v="1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  <x v="12"/>
    <x v="1"/>
    <x v="1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  <x v="18"/>
    <x v="1"/>
    <x v="1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  <x v="3"/>
    <x v="1"/>
    <x v="1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  <x v="1"/>
    <x v="1"/>
    <x v="1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  <x v="11"/>
    <x v="1"/>
    <x v="1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  <x v="12"/>
    <x v="1"/>
    <x v="1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  <x v="12"/>
    <x v="1"/>
    <x v="1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  <x v="38"/>
    <x v="1"/>
    <x v="1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  <x v="11"/>
    <x v="1"/>
    <x v="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  <x v="1"/>
    <x v="1"/>
    <x v="1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  <x v="1"/>
    <x v="1"/>
    <x v="1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  <x v="1"/>
    <x v="1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  <x v="1"/>
    <x v="1"/>
    <x v="1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  <x v="6"/>
    <x v="1"/>
    <x v="1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  <x v="12"/>
    <x v="1"/>
    <x v="1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  <x v="1"/>
    <x v="1"/>
    <x v="1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  <x v="12"/>
    <x v="1"/>
    <x v="1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  <x v="1"/>
    <x v="1"/>
    <x v="1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  <x v="1"/>
    <x v="1"/>
    <x v="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  <x v="14"/>
    <x v="1"/>
    <x v="1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  <x v="12"/>
    <x v="1"/>
    <x v="1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  <x v="43"/>
    <x v="1"/>
    <x v="1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  <x v="1"/>
    <x v="1"/>
    <x v="1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  <x v="1"/>
    <x v="1"/>
    <x v="1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  <x v="12"/>
    <x v="1"/>
    <x v="1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  <x v="1"/>
    <x v="1"/>
    <x v="1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  <x v="0"/>
    <x v="1"/>
    <x v="1"/>
    <x v="489"/>
  </r>
  <r>
    <n v="490"/>
    <s v="PROJECT IS CANCELLED"/>
    <s v="Cancelled"/>
    <x v="28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  <x v="1"/>
    <x v="1"/>
    <x v="1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  <x v="1"/>
    <x v="1"/>
    <x v="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  <x v="12"/>
    <x v="1"/>
    <x v="1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  <x v="1"/>
    <x v="1"/>
    <x v="1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  <x v="26"/>
    <x v="1"/>
    <x v="1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  <x v="1"/>
    <x v="1"/>
    <x v="1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  <x v="12"/>
    <x v="1"/>
    <x v="1"/>
    <x v="496"/>
  </r>
  <r>
    <n v="497"/>
    <s v="Galaxy Probe Kids"/>
    <s v="live-action/animated series pilot."/>
    <x v="14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  <x v="28"/>
    <x v="1"/>
    <x v="1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  <x v="16"/>
    <x v="1"/>
    <x v="1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  <x v="57"/>
    <x v="1"/>
    <x v="1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  <x v="50"/>
    <x v="1"/>
    <x v="1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  <x v="1"/>
    <x v="1"/>
    <x v="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  <x v="1"/>
    <x v="1"/>
    <x v="1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  <x v="1"/>
    <x v="1"/>
    <x v="1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  <x v="12"/>
    <x v="1"/>
    <x v="1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  <x v="11"/>
    <x v="1"/>
    <x v="1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  <x v="1"/>
    <x v="1"/>
    <x v="1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  <x v="11"/>
    <x v="1"/>
    <x v="1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  <x v="12"/>
    <x v="1"/>
    <x v="1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  <x v="1"/>
    <x v="1"/>
    <x v="1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  <x v="1"/>
    <x v="1"/>
    <x v="1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  <x v="1"/>
    <x v="1"/>
    <x v="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  <x v="11"/>
    <x v="1"/>
    <x v="1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  <x v="11"/>
    <x v="1"/>
    <x v="1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  <x v="1"/>
    <x v="1"/>
    <x v="1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  <x v="4"/>
    <x v="1"/>
    <x v="1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  <x v="12"/>
    <x v="1"/>
    <x v="1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  <x v="1"/>
    <x v="1"/>
    <x v="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  <x v="1"/>
    <x v="1"/>
    <x v="1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  <x v="1"/>
    <x v="1"/>
    <x v="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  <x v="1"/>
    <x v="0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  <x v="41"/>
    <x v="0"/>
    <x v="0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  <x v="18"/>
    <x v="0"/>
    <x v="0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  <x v="1"/>
    <x v="0"/>
    <x v="0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  <x v="1"/>
    <x v="0"/>
    <x v="0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  <x v="11"/>
    <x v="0"/>
    <x v="0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  <x v="0"/>
    <x v="0"/>
    <x v="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  <x v="1"/>
    <x v="0"/>
    <x v="0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  <x v="21"/>
    <x v="0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  <x v="21"/>
    <x v="0"/>
    <x v="0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  <x v="21"/>
    <x v="0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  <x v="11"/>
    <x v="0"/>
    <x v="0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  <x v="1"/>
    <x v="0"/>
    <x v="0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  <x v="17"/>
    <x v="0"/>
    <x v="0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  <x v="19"/>
    <x v="0"/>
    <x v="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  <x v="1"/>
    <x v="0"/>
    <x v="0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  <x v="4"/>
    <x v="0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  <x v="1"/>
    <x v="0"/>
    <x v="0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  <x v="1"/>
    <x v="0"/>
    <x v="0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  <x v="21"/>
    <x v="0"/>
    <x v="0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  <x v="1"/>
    <x v="1"/>
    <x v="1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  <x v="1"/>
    <x v="1"/>
    <x v="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  <x v="12"/>
    <x v="1"/>
    <x v="1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  <x v="1"/>
    <x v="1"/>
    <x v="1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  <x v="1"/>
    <x v="1"/>
    <x v="1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  <x v="4"/>
    <x v="1"/>
    <x v="1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  <x v="11"/>
    <x v="1"/>
    <x v="1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  <x v="1"/>
    <x v="1"/>
    <x v="1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  <x v="1"/>
    <x v="1"/>
    <x v="1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  <x v="1"/>
    <x v="1"/>
    <x v="1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  <x v="58"/>
    <x v="1"/>
    <x v="1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  <x v="7"/>
    <x v="1"/>
    <x v="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  <x v="12"/>
    <x v="1"/>
    <x v="1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  <x v="1"/>
    <x v="1"/>
    <x v="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  <x v="1"/>
    <x v="1"/>
    <x v="1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  <x v="1"/>
    <x v="1"/>
    <x v="1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  <x v="1"/>
    <x v="1"/>
    <x v="1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  <x v="1"/>
    <x v="1"/>
    <x v="1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  <x v="1"/>
    <x v="1"/>
    <x v="1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  <x v="1"/>
    <x v="1"/>
    <x v="1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  <x v="1"/>
    <x v="1"/>
    <x v="1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  <x v="6"/>
    <x v="1"/>
    <x v="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  <x v="1"/>
    <x v="1"/>
    <x v="1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  <x v="1"/>
    <x v="1"/>
    <x v="1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  <x v="1"/>
    <x v="1"/>
    <x v="1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  <x v="1"/>
    <x v="1"/>
    <x v="1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  <x v="1"/>
    <x v="1"/>
    <x v="1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  <x v="1"/>
    <x v="1"/>
    <x v="1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  <x v="46"/>
    <x v="1"/>
    <x v="1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  <x v="1"/>
    <x v="1"/>
    <x v="1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  <x v="1"/>
    <x v="1"/>
    <x v="1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  <x v="23"/>
    <x v="1"/>
    <x v="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  <x v="1"/>
    <x v="1"/>
    <x v="1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  <x v="50"/>
    <x v="1"/>
    <x v="1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  <x v="1"/>
    <x v="1"/>
    <x v="1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  <x v="1"/>
    <x v="1"/>
    <x v="1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  <x v="12"/>
    <x v="1"/>
    <x v="1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  <x v="12"/>
    <x v="1"/>
    <x v="1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  <x v="17"/>
    <x v="1"/>
    <x v="1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  <x v="1"/>
    <x v="1"/>
    <x v="1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  <x v="1"/>
    <x v="1"/>
    <x v="1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  <x v="1"/>
    <x v="1"/>
    <x v="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  <x v="26"/>
    <x v="1"/>
    <x v="1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  <x v="1"/>
    <x v="1"/>
    <x v="1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  <x v="1"/>
    <x v="1"/>
    <x v="1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  <x v="53"/>
    <x v="1"/>
    <x v="1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  <x v="1"/>
    <x v="1"/>
    <x v="1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  <x v="1"/>
    <x v="1"/>
    <x v="1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  <x v="12"/>
    <x v="1"/>
    <x v="1"/>
    <x v="588"/>
  </r>
  <r>
    <n v="589"/>
    <s v="Get Neighborly"/>
    <s v="Services closer than you think..."/>
    <x v="51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  <x v="13"/>
    <x v="1"/>
    <x v="1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  <x v="0"/>
    <x v="1"/>
    <x v="1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  <x v="1"/>
    <x v="1"/>
    <x v="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  <x v="1"/>
    <x v="1"/>
    <x v="1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  <x v="1"/>
    <x v="1"/>
    <x v="1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  <x v="1"/>
    <x v="1"/>
    <x v="1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  <x v="11"/>
    <x v="1"/>
    <x v="1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  <x v="1"/>
    <x v="1"/>
    <x v="1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  <x v="46"/>
    <x v="1"/>
    <x v="1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  <x v="1"/>
    <x v="1"/>
    <x v="1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  <x v="17"/>
    <x v="1"/>
    <x v="1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  <x v="12"/>
    <x v="1"/>
    <x v="1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  <x v="1"/>
    <x v="1"/>
    <x v="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  <x v="1"/>
    <x v="1"/>
    <x v="1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  <x v="1"/>
    <x v="1"/>
    <x v="1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  <x v="1"/>
    <x v="1"/>
    <x v="1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  <x v="11"/>
    <x v="1"/>
    <x v="1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  <x v="32"/>
    <x v="1"/>
    <x v="1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  <x v="1"/>
    <x v="1"/>
    <x v="1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  <x v="1"/>
    <x v="1"/>
    <x v="1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  <x v="1"/>
    <x v="1"/>
    <x v="1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  <x v="1"/>
    <x v="1"/>
    <x v="1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  <x v="12"/>
    <x v="1"/>
    <x v="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  <x v="1"/>
    <x v="1"/>
    <x v="1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  <x v="0"/>
    <x v="1"/>
    <x v="1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  <x v="1"/>
    <x v="1"/>
    <x v="1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  <x v="1"/>
    <x v="1"/>
    <x v="1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  <x v="1"/>
    <x v="1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  <x v="11"/>
    <x v="1"/>
    <x v="1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  <x v="1"/>
    <x v="1"/>
    <x v="1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  <x v="12"/>
    <x v="1"/>
    <x v="1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  <x v="11"/>
    <x v="1"/>
    <x v="1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  <x v="1"/>
    <x v="1"/>
    <x v="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  <x v="18"/>
    <x v="1"/>
    <x v="1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  <x v="1"/>
    <x v="1"/>
    <x v="1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  <x v="1"/>
    <x v="1"/>
    <x v="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  <x v="1"/>
    <x v="1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  <x v="15"/>
    <x v="1"/>
    <x v="1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  <x v="12"/>
    <x v="1"/>
    <x v="1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  <x v="1"/>
    <x v="1"/>
    <x v="1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  <x v="1"/>
    <x v="1"/>
    <x v="1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  <x v="1"/>
    <x v="1"/>
    <x v="1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  <x v="41"/>
    <x v="1"/>
    <x v="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  <x v="1"/>
    <x v="1"/>
    <x v="1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  <x v="22"/>
    <x v="1"/>
    <x v="1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  <x v="1"/>
    <x v="1"/>
    <x v="1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  <x v="1"/>
    <x v="1"/>
    <x v="1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  <x v="1"/>
    <x v="1"/>
    <x v="1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  <x v="41"/>
    <x v="1"/>
    <x v="1"/>
    <x v="637"/>
  </r>
  <r>
    <n v="638"/>
    <s v="W (Canceled)"/>
    <s v="O0"/>
    <x v="61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  <x v="12"/>
    <x v="1"/>
    <x v="1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  <x v="12"/>
    <x v="1"/>
    <x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  <x v="3"/>
    <x v="0"/>
    <x v="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  <x v="1"/>
    <x v="0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  <x v="8"/>
    <x v="0"/>
    <x v="0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  <x v="57"/>
    <x v="0"/>
    <x v="0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  <x v="16"/>
    <x v="0"/>
    <x v="0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  <x v="1"/>
    <x v="0"/>
    <x v="0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  <x v="1"/>
    <x v="0"/>
    <x v="0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  <x v="1"/>
    <x v="0"/>
    <x v="0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  <x v="6"/>
    <x v="0"/>
    <x v="0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  <x v="21"/>
    <x v="0"/>
    <x v="0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  <x v="12"/>
    <x v="0"/>
    <x v="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  <x v="1"/>
    <x v="0"/>
    <x v="0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  <x v="1"/>
    <x v="0"/>
    <x v="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  <x v="46"/>
    <x v="0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  <x v="1"/>
    <x v="0"/>
    <x v="0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  <x v="1"/>
    <x v="0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  <x v="12"/>
    <x v="0"/>
    <x v="0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  <x v="1"/>
    <x v="0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  <x v="15"/>
    <x v="0"/>
    <x v="0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  <x v="1"/>
    <x v="0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  <x v="1"/>
    <x v="1"/>
    <x v="1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  <x v="1"/>
    <x v="1"/>
    <x v="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  <x v="1"/>
    <x v="1"/>
    <x v="1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  <x v="1"/>
    <x v="1"/>
    <x v="1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  <x v="1"/>
    <x v="1"/>
    <x v="1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  <x v="12"/>
    <x v="1"/>
    <x v="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  <x v="1"/>
    <x v="1"/>
    <x v="1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  <x v="4"/>
    <x v="1"/>
    <x v="1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  <x v="11"/>
    <x v="1"/>
    <x v="1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  <x v="1"/>
    <x v="1"/>
    <x v="1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  <x v="35"/>
    <x v="1"/>
    <x v="1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  <x v="15"/>
    <x v="1"/>
    <x v="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  <x v="0"/>
    <x v="1"/>
    <x v="1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  <x v="11"/>
    <x v="1"/>
    <x v="1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  <x v="12"/>
    <x v="1"/>
    <x v="1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  <x v="41"/>
    <x v="1"/>
    <x v="1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  <x v="1"/>
    <x v="1"/>
    <x v="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  <x v="11"/>
    <x v="1"/>
    <x v="1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  <x v="1"/>
    <x v="1"/>
    <x v="1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  <x v="12"/>
    <x v="1"/>
    <x v="1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  <x v="6"/>
    <x v="1"/>
    <x v="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  <x v="1"/>
    <x v="1"/>
    <x v="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  <x v="1"/>
    <x v="1"/>
    <x v="1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  <x v="4"/>
    <x v="1"/>
    <x v="1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  <x v="8"/>
    <x v="1"/>
    <x v="1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  <x v="11"/>
    <x v="1"/>
    <x v="1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  <x v="1"/>
    <x v="1"/>
    <x v="1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  <x v="12"/>
    <x v="1"/>
    <x v="1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  <x v="1"/>
    <x v="1"/>
    <x v="1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  <x v="46"/>
    <x v="1"/>
    <x v="1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  <x v="40"/>
    <x v="1"/>
    <x v="1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  <x v="33"/>
    <x v="1"/>
    <x v="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  <x v="1"/>
    <x v="1"/>
    <x v="1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  <x v="1"/>
    <x v="1"/>
    <x v="1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  <x v="1"/>
    <x v="1"/>
    <x v="1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  <x v="1"/>
    <x v="1"/>
    <x v="1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  <x v="1"/>
    <x v="1"/>
    <x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  <x v="13"/>
    <x v="1"/>
    <x v="1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  <x v="15"/>
    <x v="1"/>
    <x v="1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  <x v="46"/>
    <x v="1"/>
    <x v="1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  <x v="1"/>
    <x v="1"/>
    <x v="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  <x v="1"/>
    <x v="1"/>
    <x v="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  <x v="1"/>
    <x v="1"/>
    <x v="1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  <x v="57"/>
    <x v="1"/>
    <x v="1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  <x v="12"/>
    <x v="1"/>
    <x v="1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  <x v="1"/>
    <x v="1"/>
    <x v="1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  <x v="16"/>
    <x v="1"/>
    <x v="1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  <x v="4"/>
    <x v="1"/>
    <x v="1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  <x v="12"/>
    <x v="1"/>
    <x v="1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  <x v="1"/>
    <x v="1"/>
    <x v="1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  <x v="15"/>
    <x v="1"/>
    <x v="1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  <x v="4"/>
    <x v="1"/>
    <x v="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  <x v="1"/>
    <x v="1"/>
    <x v="1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  <x v="1"/>
    <x v="1"/>
    <x v="1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  <x v="12"/>
    <x v="1"/>
    <x v="1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  <x v="4"/>
    <x v="1"/>
    <x v="1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  <x v="15"/>
    <x v="1"/>
    <x v="1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  <x v="1"/>
    <x v="1"/>
    <x v="1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  <x v="0"/>
    <x v="1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  <x v="20"/>
    <x v="1"/>
    <x v="1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  <x v="33"/>
    <x v="0"/>
    <x v="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  <x v="11"/>
    <x v="0"/>
    <x v="0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  <x v="1"/>
    <x v="0"/>
    <x v="0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  <x v="1"/>
    <x v="0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  <x v="1"/>
    <x v="0"/>
    <x v="0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  <x v="1"/>
    <x v="0"/>
    <x v="0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  <x v="1"/>
    <x v="0"/>
    <x v="0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  <x v="16"/>
    <x v="0"/>
    <x v="0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  <x v="11"/>
    <x v="0"/>
    <x v="0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  <x v="12"/>
    <x v="0"/>
    <x v="0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  <x v="1"/>
    <x v="0"/>
    <x v="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  <x v="38"/>
    <x v="0"/>
    <x v="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  <x v="12"/>
    <x v="0"/>
    <x v="0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  <x v="1"/>
    <x v="0"/>
    <x v="0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  <x v="0"/>
    <x v="0"/>
    <x v="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  <x v="0"/>
    <x v="0"/>
    <x v="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  <x v="23"/>
    <x v="0"/>
    <x v="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  <x v="10"/>
    <x v="0"/>
    <x v="0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  <x v="0"/>
    <x v="0"/>
    <x v="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  <x v="15"/>
    <x v="0"/>
    <x v="0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  <x v="20"/>
    <x v="0"/>
    <x v="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  <x v="6"/>
    <x v="0"/>
    <x v="0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  <x v="1"/>
    <x v="0"/>
    <x v="0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  <x v="25"/>
    <x v="0"/>
    <x v="0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  <x v="1"/>
    <x v="0"/>
    <x v="0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  <x v="1"/>
    <x v="0"/>
    <x v="0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  <x v="10"/>
    <x v="0"/>
    <x v="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  <x v="0"/>
    <x v="0"/>
    <x v="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  <x v="1"/>
    <x v="0"/>
    <x v="0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  <x v="1"/>
    <x v="0"/>
    <x v="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  <x v="1"/>
    <x v="0"/>
    <x v="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  <x v="32"/>
    <x v="0"/>
    <x v="0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  <x v="18"/>
    <x v="0"/>
    <x v="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  <x v="1"/>
    <x v="0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  <x v="1"/>
    <x v="0"/>
    <x v="0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  <x v="1"/>
    <x v="0"/>
    <x v="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  <x v="31"/>
    <x v="0"/>
    <x v="0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  <x v="20"/>
    <x v="0"/>
    <x v="0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  <x v="1"/>
    <x v="0"/>
    <x v="0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  <x v="4"/>
    <x v="0"/>
    <x v="0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  <x v="1"/>
    <x v="1"/>
    <x v="1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  <x v="1"/>
    <x v="1"/>
    <x v="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  <x v="42"/>
    <x v="1"/>
    <x v="1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  <x v="1"/>
    <x v="1"/>
    <x v="1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  <x v="1"/>
    <x v="1"/>
    <x v="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  <x v="1"/>
    <x v="1"/>
    <x v="1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  <x v="1"/>
    <x v="1"/>
    <x v="1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  <x v="1"/>
    <x v="1"/>
    <x v="1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  <x v="1"/>
    <x v="1"/>
    <x v="1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  <x v="1"/>
    <x v="1"/>
    <x v="1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  <x v="4"/>
    <x v="1"/>
    <x v="1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  <x v="38"/>
    <x v="1"/>
    <x v="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  <x v="38"/>
    <x v="1"/>
    <x v="1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  <x v="35"/>
    <x v="1"/>
    <x v="1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  <x v="1"/>
    <x v="1"/>
    <x v="1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  <x v="1"/>
    <x v="1"/>
    <x v="1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  <x v="52"/>
    <x v="1"/>
    <x v="1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  <x v="1"/>
    <x v="1"/>
    <x v="1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  <x v="1"/>
    <x v="1"/>
    <x v="1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  <x v="41"/>
    <x v="1"/>
    <x v="1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  <x v="1"/>
    <x v="0"/>
    <x v="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  <x v="1"/>
    <x v="0"/>
    <x v="0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  <x v="1"/>
    <x v="0"/>
    <x v="0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  <x v="19"/>
    <x v="0"/>
    <x v="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  <x v="4"/>
    <x v="0"/>
    <x v="0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  <x v="1"/>
    <x v="0"/>
    <x v="0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  <x v="44"/>
    <x v="0"/>
    <x v="0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  <x v="1"/>
    <x v="0"/>
    <x v="0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  <x v="52"/>
    <x v="0"/>
    <x v="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  <x v="10"/>
    <x v="0"/>
    <x v="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  <x v="1"/>
    <x v="0"/>
    <x v="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  <x v="15"/>
    <x v="0"/>
    <x v="0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  <x v="1"/>
    <x v="0"/>
    <x v="0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  <x v="13"/>
    <x v="0"/>
    <x v="0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  <x v="53"/>
    <x v="0"/>
    <x v="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  <x v="40"/>
    <x v="0"/>
    <x v="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  <x v="1"/>
    <x v="0"/>
    <x v="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  <x v="0"/>
    <x v="0"/>
    <x v="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  <x v="1"/>
    <x v="0"/>
    <x v="0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  <x v="1"/>
    <x v="0"/>
    <x v="0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  <x v="1"/>
    <x v="0"/>
    <x v="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  <x v="1"/>
    <x v="0"/>
    <x v="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  <x v="32"/>
    <x v="0"/>
    <x v="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  <x v="9"/>
    <x v="0"/>
    <x v="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  <x v="42"/>
    <x v="0"/>
    <x v="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  <x v="38"/>
    <x v="0"/>
    <x v="0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  <x v="1"/>
    <x v="0"/>
    <x v="0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  <x v="6"/>
    <x v="0"/>
    <x v="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  <x v="15"/>
    <x v="0"/>
    <x v="0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  <x v="1"/>
    <x v="0"/>
    <x v="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  <x v="1"/>
    <x v="0"/>
    <x v="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  <x v="24"/>
    <x v="0"/>
    <x v="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  <x v="28"/>
    <x v="0"/>
    <x v="0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  <x v="1"/>
    <x v="0"/>
    <x v="0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  <x v="13"/>
    <x v="0"/>
    <x v="0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  <x v="1"/>
    <x v="0"/>
    <x v="0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  <x v="0"/>
    <x v="0"/>
    <x v="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  <x v="59"/>
    <x v="0"/>
    <x v="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  <x v="36"/>
    <x v="0"/>
    <x v="0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  <x v="60"/>
    <x v="0"/>
    <x v="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  <x v="1"/>
    <x v="0"/>
    <x v="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  <x v="35"/>
    <x v="0"/>
    <x v="0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  <x v="1"/>
    <x v="0"/>
    <x v="0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  <x v="1"/>
    <x v="0"/>
    <x v="0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  <x v="8"/>
    <x v="0"/>
    <x v="0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  <x v="25"/>
    <x v="0"/>
    <x v="0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  <x v="21"/>
    <x v="0"/>
    <x v="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  <x v="9"/>
    <x v="0"/>
    <x v="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  <x v="58"/>
    <x v="0"/>
    <x v="0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  <x v="12"/>
    <x v="0"/>
    <x v="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  <x v="1"/>
    <x v="0"/>
    <x v="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  <x v="1"/>
    <x v="0"/>
    <x v="0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  <x v="12"/>
    <x v="0"/>
    <x v="0"/>
    <x v="832"/>
  </r>
  <r>
    <n v="833"/>
    <s v="Ragman Rolls"/>
    <s v="This is an American rock album."/>
    <x v="12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  <x v="1"/>
    <x v="0"/>
    <x v="0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  <x v="15"/>
    <x v="0"/>
    <x v="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  <x v="40"/>
    <x v="0"/>
    <x v="0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  <x v="1"/>
    <x v="0"/>
    <x v="0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  <x v="1"/>
    <x v="0"/>
    <x v="0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  <x v="1"/>
    <x v="0"/>
    <x v="0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  <x v="1"/>
    <x v="0"/>
    <x v="0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  <x v="1"/>
    <x v="0"/>
    <x v="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  <x v="1"/>
    <x v="0"/>
    <x v="0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  <x v="6"/>
    <x v="0"/>
    <x v="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  <x v="42"/>
    <x v="0"/>
    <x v="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  <x v="19"/>
    <x v="0"/>
    <x v="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  <x v="4"/>
    <x v="0"/>
    <x v="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  <x v="20"/>
    <x v="0"/>
    <x v="0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  <x v="1"/>
    <x v="0"/>
    <x v="0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  <x v="1"/>
    <x v="0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  <x v="33"/>
    <x v="0"/>
    <x v="0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  <x v="22"/>
    <x v="0"/>
    <x v="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  <x v="12"/>
    <x v="0"/>
    <x v="0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  <x v="55"/>
    <x v="0"/>
    <x v="0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  <x v="1"/>
    <x v="0"/>
    <x v="0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  <x v="1"/>
    <x v="0"/>
    <x v="0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  <x v="1"/>
    <x v="0"/>
    <x v="0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  <x v="50"/>
    <x v="0"/>
    <x v="0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  <x v="16"/>
    <x v="0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  <x v="1"/>
    <x v="0"/>
    <x v="0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  <x v="1"/>
    <x v="0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  <x v="1"/>
    <x v="1"/>
    <x v="1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  <x v="1"/>
    <x v="1"/>
    <x v="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  <x v="1"/>
    <x v="1"/>
    <x v="1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  <x v="1"/>
    <x v="1"/>
    <x v="1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  <x v="24"/>
    <x v="1"/>
    <x v="1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  <x v="12"/>
    <x v="1"/>
    <x v="1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  <x v="52"/>
    <x v="1"/>
    <x v="1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  <x v="12"/>
    <x v="1"/>
    <x v="1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  <x v="1"/>
    <x v="1"/>
    <x v="1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  <x v="1"/>
    <x v="1"/>
    <x v="1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  <x v="1"/>
    <x v="1"/>
    <x v="1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  <x v="1"/>
    <x v="1"/>
    <x v="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  <x v="11"/>
    <x v="1"/>
    <x v="1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  <x v="4"/>
    <x v="1"/>
    <x v="1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  <x v="1"/>
    <x v="1"/>
    <x v="1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  <x v="18"/>
    <x v="1"/>
    <x v="1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  <x v="15"/>
    <x v="1"/>
    <x v="1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  <x v="1"/>
    <x v="1"/>
    <x v="1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  <x v="1"/>
    <x v="1"/>
    <x v="1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  <x v="21"/>
    <x v="1"/>
    <x v="1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  <x v="15"/>
    <x v="1"/>
    <x v="1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  <x v="11"/>
    <x v="1"/>
    <x v="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  <x v="15"/>
    <x v="1"/>
    <x v="1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  <x v="12"/>
    <x v="1"/>
    <x v="1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  <x v="50"/>
    <x v="1"/>
    <x v="1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  <x v="21"/>
    <x v="1"/>
    <x v="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  <x v="25"/>
    <x v="1"/>
    <x v="1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  <x v="1"/>
    <x v="1"/>
    <x v="1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  <x v="6"/>
    <x v="1"/>
    <x v="1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  <x v="1"/>
    <x v="1"/>
    <x v="1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  <x v="1"/>
    <x v="1"/>
    <x v="1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  <x v="1"/>
    <x v="1"/>
    <x v="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  <x v="51"/>
    <x v="1"/>
    <x v="1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  <x v="1"/>
    <x v="1"/>
    <x v="1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  <x v="1"/>
    <x v="1"/>
    <x v="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  <x v="11"/>
    <x v="1"/>
    <x v="1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  <x v="25"/>
    <x v="1"/>
    <x v="1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  <x v="1"/>
    <x v="1"/>
    <x v="1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  <x v="11"/>
    <x v="1"/>
    <x v="1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  <x v="11"/>
    <x v="1"/>
    <x v="1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  <x v="1"/>
    <x v="1"/>
    <x v="1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  <x v="32"/>
    <x v="1"/>
    <x v="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  <x v="61"/>
    <x v="1"/>
    <x v="1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  <x v="25"/>
    <x v="1"/>
    <x v="1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  <x v="1"/>
    <x v="1"/>
    <x v="1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  <x v="12"/>
    <x v="1"/>
    <x v="1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  <x v="1"/>
    <x v="1"/>
    <x v="1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  <x v="1"/>
    <x v="1"/>
    <x v="1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  <x v="11"/>
    <x v="1"/>
    <x v="1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  <x v="0"/>
    <x v="1"/>
    <x v="1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  <x v="12"/>
    <x v="1"/>
    <x v="1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  <x v="21"/>
    <x v="1"/>
    <x v="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  <x v="12"/>
    <x v="1"/>
    <x v="1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  <x v="1"/>
    <x v="1"/>
    <x v="1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  <x v="1"/>
    <x v="1"/>
    <x v="1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  <x v="22"/>
    <x v="1"/>
    <x v="1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  <x v="52"/>
    <x v="1"/>
    <x v="1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  <x v="0"/>
    <x v="1"/>
    <x v="1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  <x v="1"/>
    <x v="1"/>
    <x v="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  <x v="6"/>
    <x v="1"/>
    <x v="1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  <x v="1"/>
    <x v="1"/>
    <x v="1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  <x v="16"/>
    <x v="1"/>
    <x v="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  <x v="6"/>
    <x v="1"/>
    <x v="1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  <x v="1"/>
    <x v="1"/>
    <x v="1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  <x v="1"/>
    <x v="1"/>
    <x v="1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  <x v="1"/>
    <x v="1"/>
    <x v="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  <x v="1"/>
    <x v="1"/>
    <x v="1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  <x v="1"/>
    <x v="1"/>
    <x v="1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  <x v="38"/>
    <x v="1"/>
    <x v="1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  <x v="1"/>
    <x v="1"/>
    <x v="1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  <x v="16"/>
    <x v="1"/>
    <x v="1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  <x v="6"/>
    <x v="1"/>
    <x v="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  <x v="11"/>
    <x v="1"/>
    <x v="1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  <x v="12"/>
    <x v="1"/>
    <x v="1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  <x v="1"/>
    <x v="1"/>
    <x v="1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  <x v="1"/>
    <x v="1"/>
    <x v="1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  <x v="7"/>
    <x v="1"/>
    <x v="1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  <x v="1"/>
    <x v="1"/>
    <x v="1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  <x v="1"/>
    <x v="1"/>
    <x v="1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  <x v="19"/>
    <x v="1"/>
    <x v="1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  <x v="11"/>
    <x v="1"/>
    <x v="1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  <x v="1"/>
    <x v="1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  <x v="8"/>
    <x v="1"/>
    <x v="1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  <x v="1"/>
    <x v="1"/>
    <x v="1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  <x v="35"/>
    <x v="1"/>
    <x v="1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  <x v="61"/>
    <x v="1"/>
    <x v="1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  <x v="1"/>
    <x v="1"/>
    <x v="1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  <x v="12"/>
    <x v="1"/>
    <x v="1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  <x v="1"/>
    <x v="1"/>
    <x v="1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  <x v="12"/>
    <x v="1"/>
    <x v="1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  <x v="1"/>
    <x v="1"/>
    <x v="1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  <x v="11"/>
    <x v="1"/>
    <x v="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  <x v="1"/>
    <x v="1"/>
    <x v="1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  <x v="1"/>
    <x v="1"/>
    <x v="1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  <x v="16"/>
    <x v="1"/>
    <x v="1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  <x v="4"/>
    <x v="1"/>
    <x v="1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  <x v="12"/>
    <x v="1"/>
    <x v="1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  <x v="0"/>
    <x v="1"/>
    <x v="1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  <x v="21"/>
    <x v="1"/>
    <x v="1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  <x v="1"/>
    <x v="1"/>
    <x v="1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  <x v="16"/>
    <x v="1"/>
    <x v="1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  <x v="32"/>
    <x v="1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  <x v="52"/>
    <x v="1"/>
    <x v="1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  <x v="6"/>
    <x v="1"/>
    <x v="1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  <x v="4"/>
    <x v="1"/>
    <x v="1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  <x v="22"/>
    <x v="1"/>
    <x v="1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  <x v="1"/>
    <x v="1"/>
    <x v="1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  <x v="12"/>
    <x v="1"/>
    <x v="1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  <x v="1"/>
    <x v="1"/>
    <x v="1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  <x v="15"/>
    <x v="1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  <x v="46"/>
    <x v="1"/>
    <x v="1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  <x v="11"/>
    <x v="1"/>
    <x v="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  <x v="41"/>
    <x v="1"/>
    <x v="1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  <x v="12"/>
    <x v="1"/>
    <x v="1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  <x v="1"/>
    <x v="1"/>
    <x v="1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  <x v="12"/>
    <x v="1"/>
    <x v="1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  <x v="11"/>
    <x v="1"/>
    <x v="1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  <x v="1"/>
    <x v="1"/>
    <x v="1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  <x v="1"/>
    <x v="1"/>
    <x v="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  <x v="6"/>
    <x v="1"/>
    <x v="1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  <x v="11"/>
    <x v="1"/>
    <x v="1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  <x v="1"/>
    <x v="1"/>
    <x v="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  <x v="1"/>
    <x v="1"/>
    <x v="1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  <x v="0"/>
    <x v="1"/>
    <x v="1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  <x v="1"/>
    <x v="1"/>
    <x v="1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  <x v="1"/>
    <x v="1"/>
    <x v="1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  <x v="59"/>
    <x v="1"/>
    <x v="1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  <x v="4"/>
    <x v="1"/>
    <x v="1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  <x v="1"/>
    <x v="1"/>
    <x v="1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  <x v="1"/>
    <x v="1"/>
    <x v="1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  <x v="1"/>
    <x v="1"/>
    <x v="1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  <x v="25"/>
    <x v="1"/>
    <x v="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  <x v="12"/>
    <x v="1"/>
    <x v="1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  <x v="15"/>
    <x v="1"/>
    <x v="1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  <x v="28"/>
    <x v="1"/>
    <x v="1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  <x v="25"/>
    <x v="1"/>
    <x v="1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  <x v="1"/>
    <x v="1"/>
    <x v="1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  <x v="1"/>
    <x v="1"/>
    <x v="1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  <x v="11"/>
    <x v="1"/>
    <x v="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  <x v="1"/>
    <x v="1"/>
    <x v="1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  <x v="12"/>
    <x v="1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  <x v="11"/>
    <x v="0"/>
    <x v="0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  <x v="1"/>
    <x v="1"/>
    <x v="1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  <x v="1"/>
    <x v="1"/>
    <x v="1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  <x v="1"/>
    <x v="1"/>
    <x v="1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  <x v="0"/>
    <x v="1"/>
    <x v="1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  <x v="36"/>
    <x v="1"/>
    <x v="1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  <x v="16"/>
    <x v="1"/>
    <x v="1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  <x v="1"/>
    <x v="1"/>
    <x v="1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  <x v="1"/>
    <x v="1"/>
    <x v="1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  <x v="53"/>
    <x v="1"/>
    <x v="1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  <x v="11"/>
    <x v="1"/>
    <x v="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  <x v="11"/>
    <x v="0"/>
    <x v="0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  <x v="33"/>
    <x v="1"/>
    <x v="1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  <x v="38"/>
    <x v="1"/>
    <x v="1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  <x v="1"/>
    <x v="1"/>
    <x v="1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  <x v="11"/>
    <x v="1"/>
    <x v="1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  <x v="4"/>
    <x v="1"/>
    <x v="1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  <x v="1"/>
    <x v="1"/>
    <x v="1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  <x v="1"/>
    <x v="1"/>
    <x v="1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  <x v="1"/>
    <x v="0"/>
    <x v="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  <x v="26"/>
    <x v="0"/>
    <x v="0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  <x v="1"/>
    <x v="0"/>
    <x v="0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  <x v="1"/>
    <x v="0"/>
    <x v="0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  <x v="1"/>
    <x v="0"/>
    <x v="0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  <x v="1"/>
    <x v="0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  <x v="35"/>
    <x v="0"/>
    <x v="0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  <x v="1"/>
    <x v="0"/>
    <x v="0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  <x v="11"/>
    <x v="0"/>
    <x v="0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  <x v="59"/>
    <x v="0"/>
    <x v="0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  <x v="20"/>
    <x v="0"/>
    <x v="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  <x v="1"/>
    <x v="0"/>
    <x v="0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  <x v="1"/>
    <x v="0"/>
    <x v="0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  <x v="33"/>
    <x v="0"/>
    <x v="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  <x v="22"/>
    <x v="0"/>
    <x v="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  <x v="1"/>
    <x v="0"/>
    <x v="0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  <x v="22"/>
    <x v="0"/>
    <x v="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  <x v="24"/>
    <x v="0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  <x v="1"/>
    <x v="0"/>
    <x v="0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  <x v="25"/>
    <x v="0"/>
    <x v="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  <x v="1"/>
    <x v="1"/>
    <x v="1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  <x v="18"/>
    <x v="1"/>
    <x v="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  <x v="40"/>
    <x v="1"/>
    <x v="1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  <x v="1"/>
    <x v="1"/>
    <x v="1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  <x v="39"/>
    <x v="1"/>
    <x v="1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  <x v="1"/>
    <x v="1"/>
    <x v="1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  <x v="11"/>
    <x v="1"/>
    <x v="1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  <x v="1"/>
    <x v="1"/>
    <x v="1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  <x v="4"/>
    <x v="1"/>
    <x v="1"/>
    <x v="1048"/>
  </r>
  <r>
    <n v="1049"/>
    <s v="J1 (Canceled)"/>
    <s v="------"/>
    <x v="14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  <x v="1"/>
    <x v="1"/>
    <x v="1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  <x v="1"/>
    <x v="1"/>
    <x v="1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  <x v="33"/>
    <x v="1"/>
    <x v="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  <x v="7"/>
    <x v="1"/>
    <x v="1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  <x v="25"/>
    <x v="1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  <x v="1"/>
    <x v="1"/>
    <x v="1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  <x v="1"/>
    <x v="1"/>
    <x v="1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  <x v="12"/>
    <x v="1"/>
    <x v="1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  <x v="1"/>
    <x v="1"/>
    <x v="1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  <x v="43"/>
    <x v="1"/>
    <x v="1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  <x v="1"/>
    <x v="1"/>
    <x v="1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  <x v="1"/>
    <x v="1"/>
    <x v="1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  <x v="12"/>
    <x v="1"/>
    <x v="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  <x v="5"/>
    <x v="1"/>
    <x v="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  <x v="1"/>
    <x v="1"/>
    <x v="1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  <x v="11"/>
    <x v="1"/>
    <x v="1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  <x v="33"/>
    <x v="1"/>
    <x v="1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  <x v="11"/>
    <x v="1"/>
    <x v="1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  <x v="1"/>
    <x v="1"/>
    <x v="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  <x v="1"/>
    <x v="1"/>
    <x v="1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  <x v="22"/>
    <x v="1"/>
    <x v="1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  <x v="18"/>
    <x v="1"/>
    <x v="1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  <x v="1"/>
    <x v="1"/>
    <x v="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  <x v="1"/>
    <x v="1"/>
    <x v="1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  <x v="1"/>
    <x v="1"/>
    <x v="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  <x v="1"/>
    <x v="1"/>
    <x v="1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  <x v="1"/>
    <x v="1"/>
    <x v="1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  <x v="57"/>
    <x v="1"/>
    <x v="1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  <x v="1"/>
    <x v="1"/>
    <x v="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  <x v="11"/>
    <x v="1"/>
    <x v="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  <x v="25"/>
    <x v="1"/>
    <x v="1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  <x v="1"/>
    <x v="1"/>
    <x v="1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  <x v="1"/>
    <x v="1"/>
    <x v="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  <x v="1"/>
    <x v="1"/>
    <x v="1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  <x v="12"/>
    <x v="1"/>
    <x v="1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  <x v="1"/>
    <x v="1"/>
    <x v="1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  <x v="1"/>
    <x v="1"/>
    <x v="1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  <x v="1"/>
    <x v="1"/>
    <x v="1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  <x v="1"/>
    <x v="1"/>
    <x v="1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  <x v="1"/>
    <x v="1"/>
    <x v="1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  <x v="1"/>
    <x v="1"/>
    <x v="1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  <x v="1"/>
    <x v="1"/>
    <x v="1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  <x v="1"/>
    <x v="1"/>
    <x v="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  <x v="1"/>
    <x v="1"/>
    <x v="1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  <x v="13"/>
    <x v="1"/>
    <x v="1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  <x v="1"/>
    <x v="1"/>
    <x v="1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  <x v="1"/>
    <x v="1"/>
    <x v="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  <x v="0"/>
    <x v="1"/>
    <x v="1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  <x v="4"/>
    <x v="1"/>
    <x v="1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  <x v="1"/>
    <x v="1"/>
    <x v="1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  <x v="1"/>
    <x v="1"/>
    <x v="1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  <x v="1"/>
    <x v="1"/>
    <x v="1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  <x v="14"/>
    <x v="1"/>
    <x v="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  <x v="4"/>
    <x v="1"/>
    <x v="1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  <x v="12"/>
    <x v="1"/>
    <x v="1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  <x v="1"/>
    <x v="1"/>
    <x v="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  <x v="1"/>
    <x v="1"/>
    <x v="1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  <x v="1"/>
    <x v="1"/>
    <x v="1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  <x v="1"/>
    <x v="1"/>
    <x v="1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  <x v="12"/>
    <x v="1"/>
    <x v="1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  <x v="1"/>
    <x v="1"/>
    <x v="1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  <x v="1"/>
    <x v="1"/>
    <x v="1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  <x v="1"/>
    <x v="1"/>
    <x v="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  <x v="12"/>
    <x v="1"/>
    <x v="1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  <x v="1"/>
    <x v="1"/>
    <x v="1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  <x v="1"/>
    <x v="1"/>
    <x v="1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  <x v="1"/>
    <x v="1"/>
    <x v="1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  <x v="12"/>
    <x v="1"/>
    <x v="1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  <x v="1"/>
    <x v="1"/>
    <x v="1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  <x v="1"/>
    <x v="1"/>
    <x v="1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  <x v="58"/>
    <x v="1"/>
    <x v="1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  <x v="11"/>
    <x v="1"/>
    <x v="1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  <x v="1"/>
    <x v="1"/>
    <x v="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  <x v="20"/>
    <x v="1"/>
    <x v="1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  <x v="1"/>
    <x v="1"/>
    <x v="1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  <x v="1"/>
    <x v="1"/>
    <x v="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  <x v="12"/>
    <x v="1"/>
    <x v="1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  <x v="1"/>
    <x v="1"/>
    <x v="1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  <x v="0"/>
    <x v="1"/>
    <x v="1"/>
    <x v="1127"/>
  </r>
  <r>
    <n v="1128"/>
    <s v="Flying Turds"/>
    <s v="#havingfunFTW"/>
    <x v="28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  <x v="1"/>
    <x v="1"/>
    <x v="1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  <x v="1"/>
    <x v="1"/>
    <x v="1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  <x v="12"/>
    <x v="1"/>
    <x v="1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  <x v="1"/>
    <x v="1"/>
    <x v="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  <x v="1"/>
    <x v="1"/>
    <x v="1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  <x v="1"/>
    <x v="1"/>
    <x v="1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  <x v="20"/>
    <x v="1"/>
    <x v="1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  <x v="1"/>
    <x v="1"/>
    <x v="1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  <x v="1"/>
    <x v="1"/>
    <x v="1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  <x v="1"/>
    <x v="1"/>
    <x v="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  <x v="18"/>
    <x v="1"/>
    <x v="1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  <x v="1"/>
    <x v="1"/>
    <x v="1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  <x v="1"/>
    <x v="1"/>
    <x v="1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  <x v="1"/>
    <x v="1"/>
    <x v="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  <x v="1"/>
    <x v="1"/>
    <x v="1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  <x v="1"/>
    <x v="1"/>
    <x v="1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  <x v="1"/>
    <x v="1"/>
    <x v="1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  <x v="12"/>
    <x v="1"/>
    <x v="1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  <x v="52"/>
    <x v="1"/>
    <x v="1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  <x v="12"/>
    <x v="1"/>
    <x v="1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  <x v="1"/>
    <x v="1"/>
    <x v="1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  <x v="1"/>
    <x v="1"/>
    <x v="1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  <x v="12"/>
    <x v="1"/>
    <x v="1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  <x v="1"/>
    <x v="1"/>
    <x v="1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  <x v="1"/>
    <x v="1"/>
    <x v="1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  <x v="1"/>
    <x v="1"/>
    <x v="1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  <x v="1"/>
    <x v="1"/>
    <x v="1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  <x v="1"/>
    <x v="1"/>
    <x v="1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  <x v="1"/>
    <x v="1"/>
    <x v="1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  <x v="12"/>
    <x v="1"/>
    <x v="1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  <x v="1"/>
    <x v="1"/>
    <x v="1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  <x v="0"/>
    <x v="1"/>
    <x v="1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  <x v="1"/>
    <x v="1"/>
    <x v="1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  <x v="21"/>
    <x v="1"/>
    <x v="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  <x v="0"/>
    <x v="1"/>
    <x v="1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  <x v="1"/>
    <x v="1"/>
    <x v="1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  <x v="1"/>
    <x v="1"/>
    <x v="1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  <x v="35"/>
    <x v="1"/>
    <x v="1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  <x v="0"/>
    <x v="1"/>
    <x v="1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  <x v="0"/>
    <x v="1"/>
    <x v="1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  <x v="1"/>
    <x v="1"/>
    <x v="1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  <x v="1"/>
    <x v="1"/>
    <x v="1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  <x v="1"/>
    <x v="1"/>
    <x v="1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  <x v="10"/>
    <x v="1"/>
    <x v="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  <x v="1"/>
    <x v="1"/>
    <x v="1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  <x v="6"/>
    <x v="1"/>
    <x v="1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  <x v="1"/>
    <x v="1"/>
    <x v="1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  <x v="1"/>
    <x v="1"/>
    <x v="1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  <x v="57"/>
    <x v="1"/>
    <x v="1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  <x v="1"/>
    <x v="1"/>
    <x v="1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  <x v="1"/>
    <x v="1"/>
    <x v="1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  <x v="1"/>
    <x v="1"/>
    <x v="1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  <x v="46"/>
    <x v="1"/>
    <x v="1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  <x v="1"/>
    <x v="1"/>
    <x v="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  <x v="23"/>
    <x v="1"/>
    <x v="1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  <x v="23"/>
    <x v="1"/>
    <x v="1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  <x v="0"/>
    <x v="0"/>
    <x v="0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  <x v="22"/>
    <x v="0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  <x v="15"/>
    <x v="0"/>
    <x v="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  <x v="22"/>
    <x v="0"/>
    <x v="0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  <x v="21"/>
    <x v="0"/>
    <x v="0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  <x v="21"/>
    <x v="0"/>
    <x v="0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  <x v="1"/>
    <x v="0"/>
    <x v="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  <x v="1"/>
    <x v="0"/>
    <x v="0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  <x v="1"/>
    <x v="0"/>
    <x v="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  <x v="12"/>
    <x v="0"/>
    <x v="0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  <x v="1"/>
    <x v="0"/>
    <x v="0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  <x v="12"/>
    <x v="0"/>
    <x v="0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  <x v="1"/>
    <x v="0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  <x v="0"/>
    <x v="0"/>
    <x v="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  <x v="8"/>
    <x v="0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  <x v="22"/>
    <x v="0"/>
    <x v="0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  <x v="21"/>
    <x v="0"/>
    <x v="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  <x v="1"/>
    <x v="0"/>
    <x v="0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  <x v="1"/>
    <x v="0"/>
    <x v="0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  <x v="1"/>
    <x v="0"/>
    <x v="0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  <x v="7"/>
    <x v="0"/>
    <x v="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  <x v="1"/>
    <x v="0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  <x v="15"/>
    <x v="0"/>
    <x v="0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  <x v="1"/>
    <x v="0"/>
    <x v="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  <x v="1"/>
    <x v="0"/>
    <x v="0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  <x v="1"/>
    <x v="0"/>
    <x v="0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  <x v="26"/>
    <x v="0"/>
    <x v="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  <x v="13"/>
    <x v="0"/>
    <x v="0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  <x v="3"/>
    <x v="0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  <x v="6"/>
    <x v="0"/>
    <x v="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  <x v="12"/>
    <x v="0"/>
    <x v="0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  <x v="1"/>
    <x v="0"/>
    <x v="0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  <x v="22"/>
    <x v="0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  <x v="1"/>
    <x v="0"/>
    <x v="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  <x v="1"/>
    <x v="0"/>
    <x v="0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  <x v="1"/>
    <x v="0"/>
    <x v="0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  <x v="1"/>
    <x v="0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  <x v="33"/>
    <x v="0"/>
    <x v="0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  <x v="1"/>
    <x v="0"/>
    <x v="0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  <x v="1"/>
    <x v="0"/>
    <x v="0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  <x v="12"/>
    <x v="1"/>
    <x v="1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  <x v="12"/>
    <x v="1"/>
    <x v="1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  <x v="35"/>
    <x v="1"/>
    <x v="1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  <x v="1"/>
    <x v="1"/>
    <x v="1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  <x v="12"/>
    <x v="1"/>
    <x v="1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  <x v="1"/>
    <x v="1"/>
    <x v="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  <x v="1"/>
    <x v="1"/>
    <x v="1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  <x v="38"/>
    <x v="1"/>
    <x v="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  <x v="54"/>
    <x v="1"/>
    <x v="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  <x v="21"/>
    <x v="1"/>
    <x v="1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  <x v="1"/>
    <x v="1"/>
    <x v="1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  <x v="4"/>
    <x v="1"/>
    <x v="1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  <x v="36"/>
    <x v="1"/>
    <x v="1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  <x v="18"/>
    <x v="1"/>
    <x v="1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  <x v="1"/>
    <x v="1"/>
    <x v="1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  <x v="1"/>
    <x v="1"/>
    <x v="1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  <x v="50"/>
    <x v="1"/>
    <x v="1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  <x v="24"/>
    <x v="1"/>
    <x v="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  <x v="13"/>
    <x v="1"/>
    <x v="1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  <x v="31"/>
    <x v="1"/>
    <x v="1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  <x v="0"/>
    <x v="0"/>
    <x v="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  <x v="1"/>
    <x v="0"/>
    <x v="0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  <x v="11"/>
    <x v="0"/>
    <x v="0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  <x v="1"/>
    <x v="0"/>
    <x v="0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  <x v="8"/>
    <x v="0"/>
    <x v="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  <x v="1"/>
    <x v="0"/>
    <x v="0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  <x v="11"/>
    <x v="0"/>
    <x v="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  <x v="12"/>
    <x v="0"/>
    <x v="0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  <x v="33"/>
    <x v="0"/>
    <x v="0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  <x v="1"/>
    <x v="0"/>
    <x v="0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  <x v="39"/>
    <x v="0"/>
    <x v="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  <x v="1"/>
    <x v="0"/>
    <x v="0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  <x v="1"/>
    <x v="0"/>
    <x v="0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  <x v="45"/>
    <x v="0"/>
    <x v="0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  <x v="1"/>
    <x v="0"/>
    <x v="0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  <x v="22"/>
    <x v="0"/>
    <x v="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  <x v="1"/>
    <x v="0"/>
    <x v="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  <x v="1"/>
    <x v="0"/>
    <x v="0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  <x v="1"/>
    <x v="0"/>
    <x v="0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  <x v="6"/>
    <x v="0"/>
    <x v="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  <x v="41"/>
    <x v="0"/>
    <x v="0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  <x v="54"/>
    <x v="0"/>
    <x v="0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  <x v="1"/>
    <x v="0"/>
    <x v="0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  <x v="1"/>
    <x v="0"/>
    <x v="0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  <x v="1"/>
    <x v="0"/>
    <x v="0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  <x v="1"/>
    <x v="0"/>
    <x v="0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  <x v="12"/>
    <x v="0"/>
    <x v="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  <x v="1"/>
    <x v="0"/>
    <x v="0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  <x v="62"/>
    <x v="0"/>
    <x v="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  <x v="1"/>
    <x v="0"/>
    <x v="0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  <x v="6"/>
    <x v="0"/>
    <x v="0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  <x v="6"/>
    <x v="0"/>
    <x v="0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  <x v="45"/>
    <x v="0"/>
    <x v="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  <x v="6"/>
    <x v="0"/>
    <x v="0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  <x v="41"/>
    <x v="0"/>
    <x v="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  <x v="4"/>
    <x v="0"/>
    <x v="0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  <x v="37"/>
    <x v="0"/>
    <x v="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  <x v="18"/>
    <x v="0"/>
    <x v="0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  <x v="0"/>
    <x v="0"/>
    <x v="0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  <x v="26"/>
    <x v="0"/>
    <x v="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  <x v="26"/>
    <x v="0"/>
    <x v="0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  <x v="13"/>
    <x v="0"/>
    <x v="0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  <x v="58"/>
    <x v="0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  <x v="12"/>
    <x v="0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  <x v="0"/>
    <x v="0"/>
    <x v="0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  <x v="1"/>
    <x v="0"/>
    <x v="0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  <x v="0"/>
    <x v="0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  <x v="46"/>
    <x v="0"/>
    <x v="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  <x v="14"/>
    <x v="0"/>
    <x v="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  <x v="1"/>
    <x v="0"/>
    <x v="0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  <x v="10"/>
    <x v="0"/>
    <x v="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  <x v="1"/>
    <x v="0"/>
    <x v="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  <x v="18"/>
    <x v="0"/>
    <x v="0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  <x v="1"/>
    <x v="0"/>
    <x v="0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  <x v="1"/>
    <x v="0"/>
    <x v="0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  <x v="1"/>
    <x v="0"/>
    <x v="0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  <x v="19"/>
    <x v="0"/>
    <x v="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  <x v="2"/>
    <x v="0"/>
    <x v="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  <x v="1"/>
    <x v="0"/>
    <x v="0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  <x v="3"/>
    <x v="0"/>
    <x v="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  <x v="12"/>
    <x v="1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  <x v="41"/>
    <x v="1"/>
    <x v="1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  <x v="1"/>
    <x v="1"/>
    <x v="1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  <x v="1"/>
    <x v="1"/>
    <x v="1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  <x v="4"/>
    <x v="1"/>
    <x v="1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  <x v="6"/>
    <x v="0"/>
    <x v="0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  <x v="11"/>
    <x v="1"/>
    <x v="1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  <x v="6"/>
    <x v="1"/>
    <x v="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  <x v="1"/>
    <x v="1"/>
    <x v="1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  <x v="1"/>
    <x v="1"/>
    <x v="1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  <x v="12"/>
    <x v="1"/>
    <x v="1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  <x v="8"/>
    <x v="1"/>
    <x v="1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  <x v="6"/>
    <x v="1"/>
    <x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  <x v="61"/>
    <x v="1"/>
    <x v="1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  <x v="1"/>
    <x v="1"/>
    <x v="1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  <x v="13"/>
    <x v="1"/>
    <x v="1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  <x v="41"/>
    <x v="1"/>
    <x v="1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  <x v="1"/>
    <x v="1"/>
    <x v="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  <x v="1"/>
    <x v="1"/>
    <x v="1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  <x v="6"/>
    <x v="1"/>
    <x v="1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  <x v="1"/>
    <x v="1"/>
    <x v="1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  <x v="1"/>
    <x v="1"/>
    <x v="1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  <x v="11"/>
    <x v="1"/>
    <x v="1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  <x v="1"/>
    <x v="1"/>
    <x v="1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  <x v="11"/>
    <x v="1"/>
    <x v="1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  <x v="4"/>
    <x v="1"/>
    <x v="1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  <x v="0"/>
    <x v="1"/>
    <x v="1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  <x v="1"/>
    <x v="1"/>
    <x v="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  <x v="1"/>
    <x v="1"/>
    <x v="1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  <x v="1"/>
    <x v="1"/>
    <x v="1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  <x v="1"/>
    <x v="1"/>
    <x v="1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  <x v="1"/>
    <x v="1"/>
    <x v="1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  <x v="6"/>
    <x v="1"/>
    <x v="1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  <x v="1"/>
    <x v="1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  <x v="1"/>
    <x v="1"/>
    <x v="1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  <x v="11"/>
    <x v="1"/>
    <x v="1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  <x v="1"/>
    <x v="1"/>
    <x v="1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  <x v="22"/>
    <x v="1"/>
    <x v="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  <x v="1"/>
    <x v="1"/>
    <x v="1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  <x v="50"/>
    <x v="0"/>
    <x v="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  <x v="41"/>
    <x v="0"/>
    <x v="0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  <x v="6"/>
    <x v="0"/>
    <x v="0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  <x v="1"/>
    <x v="0"/>
    <x v="0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  <x v="1"/>
    <x v="0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  <x v="33"/>
    <x v="0"/>
    <x v="0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  <x v="46"/>
    <x v="0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  <x v="1"/>
    <x v="0"/>
    <x v="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  <x v="1"/>
    <x v="0"/>
    <x v="0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  <x v="61"/>
    <x v="0"/>
    <x v="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  <x v="6"/>
    <x v="0"/>
    <x v="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  <x v="1"/>
    <x v="0"/>
    <x v="0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  <x v="1"/>
    <x v="0"/>
    <x v="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  <x v="1"/>
    <x v="0"/>
    <x v="0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  <x v="41"/>
    <x v="0"/>
    <x v="0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  <x v="1"/>
    <x v="0"/>
    <x v="0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  <x v="63"/>
    <x v="0"/>
    <x v="0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  <x v="33"/>
    <x v="0"/>
    <x v="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  <x v="1"/>
    <x v="0"/>
    <x v="0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  <x v="12"/>
    <x v="0"/>
    <x v="0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  <x v="10"/>
    <x v="0"/>
    <x v="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  <x v="12"/>
    <x v="0"/>
    <x v="0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  <x v="1"/>
    <x v="0"/>
    <x v="0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  <x v="11"/>
    <x v="0"/>
    <x v="0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  <x v="1"/>
    <x v="0"/>
    <x v="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  <x v="17"/>
    <x v="0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  <x v="1"/>
    <x v="0"/>
    <x v="0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  <x v="13"/>
    <x v="0"/>
    <x v="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  <x v="1"/>
    <x v="0"/>
    <x v="0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  <x v="1"/>
    <x v="0"/>
    <x v="0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  <x v="1"/>
    <x v="0"/>
    <x v="0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  <x v="1"/>
    <x v="0"/>
    <x v="0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  <x v="1"/>
    <x v="0"/>
    <x v="0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  <x v="1"/>
    <x v="0"/>
    <x v="0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  <x v="24"/>
    <x v="0"/>
    <x v="0"/>
    <x v="1377"/>
  </r>
  <r>
    <n v="1378"/>
    <s v="SIX BY SEVEN"/>
    <s v="A psychedelic post rock masterpiece!"/>
    <x v="13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  <x v="13"/>
    <x v="0"/>
    <x v="0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  <x v="1"/>
    <x v="0"/>
    <x v="0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  <x v="24"/>
    <x v="0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  <x v="1"/>
    <x v="0"/>
    <x v="0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  <x v="1"/>
    <x v="0"/>
    <x v="0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  <x v="18"/>
    <x v="0"/>
    <x v="0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  <x v="1"/>
    <x v="0"/>
    <x v="0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  <x v="53"/>
    <x v="0"/>
    <x v="0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  <x v="1"/>
    <x v="0"/>
    <x v="0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  <x v="0"/>
    <x v="0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  <x v="9"/>
    <x v="0"/>
    <x v="0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  <x v="1"/>
    <x v="0"/>
    <x v="0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  <x v="35"/>
    <x v="0"/>
    <x v="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  <x v="11"/>
    <x v="0"/>
    <x v="0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  <x v="0"/>
    <x v="0"/>
    <x v="0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  <x v="1"/>
    <x v="0"/>
    <x v="0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  <x v="40"/>
    <x v="0"/>
    <x v="0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  <x v="1"/>
    <x v="0"/>
    <x v="0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  <x v="1"/>
    <x v="0"/>
    <x v="0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  <x v="1"/>
    <x v="0"/>
    <x v="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  <x v="1"/>
    <x v="0"/>
    <x v="0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  <x v="1"/>
    <x v="0"/>
    <x v="0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  <x v="6"/>
    <x v="0"/>
    <x v="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  <x v="21"/>
    <x v="0"/>
    <x v="0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  <x v="12"/>
    <x v="0"/>
    <x v="0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  <x v="1"/>
    <x v="0"/>
    <x v="0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  <x v="25"/>
    <x v="1"/>
    <x v="1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  <x v="1"/>
    <x v="1"/>
    <x v="1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  <x v="28"/>
    <x v="1"/>
    <x v="1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  <x v="25"/>
    <x v="1"/>
    <x v="1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  <x v="1"/>
    <x v="1"/>
    <x v="1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  <x v="12"/>
    <x v="1"/>
    <x v="1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  <x v="11"/>
    <x v="1"/>
    <x v="1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  <x v="33"/>
    <x v="1"/>
    <x v="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  <x v="1"/>
    <x v="1"/>
    <x v="1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  <x v="12"/>
    <x v="1"/>
    <x v="1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  <x v="1"/>
    <x v="1"/>
    <x v="1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  <x v="4"/>
    <x v="1"/>
    <x v="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  <x v="1"/>
    <x v="1"/>
    <x v="1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  <x v="1"/>
    <x v="1"/>
    <x v="1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  <x v="1"/>
    <x v="1"/>
    <x v="1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  <x v="1"/>
    <x v="1"/>
    <x v="1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  <x v="25"/>
    <x v="1"/>
    <x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  <x v="1"/>
    <x v="1"/>
    <x v="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  <x v="1"/>
    <x v="1"/>
    <x v="1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  <x v="1"/>
    <x v="1"/>
    <x v="1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  <x v="58"/>
    <x v="1"/>
    <x v="1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  <x v="1"/>
    <x v="1"/>
    <x v="1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  <x v="12"/>
    <x v="1"/>
    <x v="1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  <x v="1"/>
    <x v="1"/>
    <x v="1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  <x v="1"/>
    <x v="1"/>
    <x v="1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  <x v="1"/>
    <x v="1"/>
    <x v="1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  <x v="0"/>
    <x v="1"/>
    <x v="1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  <x v="1"/>
    <x v="1"/>
    <x v="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  <x v="1"/>
    <x v="1"/>
    <x v="1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  <x v="43"/>
    <x v="1"/>
    <x v="1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  <x v="21"/>
    <x v="1"/>
    <x v="1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  <x v="1"/>
    <x v="1"/>
    <x v="1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  <x v="1"/>
    <x v="1"/>
    <x v="1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  <x v="46"/>
    <x v="1"/>
    <x v="1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  <x v="1"/>
    <x v="1"/>
    <x v="1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  <x v="1"/>
    <x v="1"/>
    <x v="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  <x v="1"/>
    <x v="1"/>
    <x v="1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  <x v="12"/>
    <x v="1"/>
    <x v="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  <x v="1"/>
    <x v="1"/>
    <x v="1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  <x v="1"/>
    <x v="1"/>
    <x v="1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  <x v="12"/>
    <x v="1"/>
    <x v="1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  <x v="1"/>
    <x v="1"/>
    <x v="1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  <x v="18"/>
    <x v="1"/>
    <x v="1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  <x v="1"/>
    <x v="1"/>
    <x v="1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  <x v="1"/>
    <x v="1"/>
    <x v="1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  <x v="64"/>
    <x v="1"/>
    <x v="1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  <x v="1"/>
    <x v="1"/>
    <x v="1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  <x v="1"/>
    <x v="1"/>
    <x v="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  <x v="1"/>
    <x v="1"/>
    <x v="1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  <x v="11"/>
    <x v="1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  <x v="21"/>
    <x v="1"/>
    <x v="1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  <x v="57"/>
    <x v="1"/>
    <x v="1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  <x v="1"/>
    <x v="1"/>
    <x v="1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  <x v="1"/>
    <x v="1"/>
    <x v="1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  <x v="1"/>
    <x v="1"/>
    <x v="1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  <x v="41"/>
    <x v="1"/>
    <x v="1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  <x v="44"/>
    <x v="1"/>
    <x v="1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  <x v="15"/>
    <x v="0"/>
    <x v="0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  <x v="1"/>
    <x v="0"/>
    <x v="0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  <x v="11"/>
    <x v="0"/>
    <x v="0"/>
    <x v="1463"/>
  </r>
  <r>
    <n v="1464"/>
    <s v="Science Studio"/>
    <s v="The Best Science Media on the Web"/>
    <x v="1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  <x v="1"/>
    <x v="0"/>
    <x v="0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  <x v="1"/>
    <x v="0"/>
    <x v="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  <x v="43"/>
    <x v="0"/>
    <x v="0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  <x v="12"/>
    <x v="0"/>
    <x v="0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  <x v="12"/>
    <x v="0"/>
    <x v="0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  <x v="1"/>
    <x v="0"/>
    <x v="0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  <x v="21"/>
    <x v="0"/>
    <x v="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  <x v="1"/>
    <x v="0"/>
    <x v="0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  <x v="1"/>
    <x v="0"/>
    <x v="0"/>
    <x v="1472"/>
  </r>
  <r>
    <n v="1473"/>
    <s v="ONE LOVES ONLY FORM"/>
    <s v="Public Radio Project"/>
    <x v="15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  <x v="1"/>
    <x v="0"/>
    <x v="0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  <x v="1"/>
    <x v="0"/>
    <x v="0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  <x v="22"/>
    <x v="0"/>
    <x v="0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  <x v="1"/>
    <x v="0"/>
    <x v="0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  <x v="12"/>
    <x v="0"/>
    <x v="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  <x v="20"/>
    <x v="0"/>
    <x v="0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  <x v="20"/>
    <x v="0"/>
    <x v="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  <x v="42"/>
    <x v="0"/>
    <x v="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  <x v="1"/>
    <x v="1"/>
    <x v="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  <x v="24"/>
    <x v="1"/>
    <x v="1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  <x v="25"/>
    <x v="1"/>
    <x v="1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  <x v="44"/>
    <x v="1"/>
    <x v="1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  <x v="11"/>
    <x v="1"/>
    <x v="1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  <x v="1"/>
    <x v="1"/>
    <x v="1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  <x v="1"/>
    <x v="1"/>
    <x v="1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  <x v="1"/>
    <x v="1"/>
    <x v="1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  <x v="1"/>
    <x v="1"/>
    <x v="1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  <x v="41"/>
    <x v="1"/>
    <x v="1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  <x v="50"/>
    <x v="1"/>
    <x v="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  <x v="1"/>
    <x v="1"/>
    <x v="1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  <x v="1"/>
    <x v="1"/>
    <x v="1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  <x v="1"/>
    <x v="1"/>
    <x v="1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  <x v="1"/>
    <x v="1"/>
    <x v="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  <x v="12"/>
    <x v="1"/>
    <x v="1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  <x v="16"/>
    <x v="1"/>
    <x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  <x v="11"/>
    <x v="1"/>
    <x v="1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  <x v="12"/>
    <x v="1"/>
    <x v="1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  <x v="1"/>
    <x v="1"/>
    <x v="1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  <x v="1"/>
    <x v="0"/>
    <x v="0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  <x v="33"/>
    <x v="0"/>
    <x v="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  <x v="12"/>
    <x v="0"/>
    <x v="0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  <x v="33"/>
    <x v="0"/>
    <x v="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  <x v="46"/>
    <x v="0"/>
    <x v="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  <x v="1"/>
    <x v="0"/>
    <x v="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  <x v="50"/>
    <x v="0"/>
    <x v="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  <x v="0"/>
    <x v="0"/>
    <x v="0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  <x v="41"/>
    <x v="0"/>
    <x v="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  <x v="1"/>
    <x v="0"/>
    <x v="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  <x v="1"/>
    <x v="0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  <x v="1"/>
    <x v="0"/>
    <x v="0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  <x v="1"/>
    <x v="0"/>
    <x v="0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  <x v="4"/>
    <x v="0"/>
    <x v="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  <x v="1"/>
    <x v="0"/>
    <x v="0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  <x v="1"/>
    <x v="0"/>
    <x v="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  <x v="0"/>
    <x v="0"/>
    <x v="0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  <x v="1"/>
    <x v="0"/>
    <x v="0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  <x v="33"/>
    <x v="0"/>
    <x v="0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  <x v="8"/>
    <x v="0"/>
    <x v="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  <x v="6"/>
    <x v="0"/>
    <x v="0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  <x v="1"/>
    <x v="0"/>
    <x v="0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  <x v="0"/>
    <x v="0"/>
    <x v="0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  <x v="1"/>
    <x v="0"/>
    <x v="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  <x v="1"/>
    <x v="0"/>
    <x v="0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  <x v="45"/>
    <x v="0"/>
    <x v="0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  <x v="33"/>
    <x v="0"/>
    <x v="0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  <x v="1"/>
    <x v="0"/>
    <x v="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  <x v="1"/>
    <x v="0"/>
    <x v="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  <x v="25"/>
    <x v="0"/>
    <x v="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  <x v="22"/>
    <x v="0"/>
    <x v="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  <x v="17"/>
    <x v="0"/>
    <x v="0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  <x v="45"/>
    <x v="0"/>
    <x v="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  <x v="1"/>
    <x v="0"/>
    <x v="0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  <x v="41"/>
    <x v="0"/>
    <x v="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  <x v="1"/>
    <x v="0"/>
    <x v="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  <x v="8"/>
    <x v="0"/>
    <x v="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  <x v="11"/>
    <x v="0"/>
    <x v="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  <x v="15"/>
    <x v="0"/>
    <x v="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  <x v="1"/>
    <x v="0"/>
    <x v="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  <x v="1"/>
    <x v="1"/>
    <x v="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  <x v="13"/>
    <x v="1"/>
    <x v="1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  <x v="1"/>
    <x v="1"/>
    <x v="1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  <x v="16"/>
    <x v="1"/>
    <x v="1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  <x v="35"/>
    <x v="1"/>
    <x v="1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  <x v="12"/>
    <x v="1"/>
    <x v="1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  <x v="5"/>
    <x v="1"/>
    <x v="1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  <x v="1"/>
    <x v="1"/>
    <x v="1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  <x v="1"/>
    <x v="1"/>
    <x v="1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  <x v="1"/>
    <x v="1"/>
    <x v="1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  <x v="1"/>
    <x v="1"/>
    <x v="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  <x v="18"/>
    <x v="1"/>
    <x v="1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  <x v="1"/>
    <x v="1"/>
    <x v="1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  <x v="1"/>
    <x v="1"/>
    <x v="1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  <x v="26"/>
    <x v="1"/>
    <x v="1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  <x v="1"/>
    <x v="1"/>
    <x v="1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  <x v="0"/>
    <x v="1"/>
    <x v="1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  <x v="50"/>
    <x v="1"/>
    <x v="1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  <x v="13"/>
    <x v="1"/>
    <x v="1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  <x v="18"/>
    <x v="1"/>
    <x v="1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  <x v="1"/>
    <x v="1"/>
    <x v="1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  <x v="62"/>
    <x v="1"/>
    <x v="1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  <x v="12"/>
    <x v="1"/>
    <x v="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  <x v="0"/>
    <x v="1"/>
    <x v="1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  <x v="1"/>
    <x v="1"/>
    <x v="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  <x v="41"/>
    <x v="1"/>
    <x v="1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  <x v="13"/>
    <x v="1"/>
    <x v="1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  <x v="6"/>
    <x v="1"/>
    <x v="1"/>
    <x v="1568"/>
  </r>
  <r>
    <n v="1569"/>
    <s v="to be removed (Canceled)"/>
    <s v="to be removed"/>
    <x v="11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  <x v="1"/>
    <x v="1"/>
    <x v="1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  <x v="1"/>
    <x v="1"/>
    <x v="1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  <x v="1"/>
    <x v="1"/>
    <x v="1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  <x v="25"/>
    <x v="1"/>
    <x v="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  <x v="4"/>
    <x v="1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  <x v="6"/>
    <x v="1"/>
    <x v="1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  <x v="1"/>
    <x v="1"/>
    <x v="1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  <x v="11"/>
    <x v="1"/>
    <x v="1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  <x v="12"/>
    <x v="1"/>
    <x v="1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  <x v="17"/>
    <x v="1"/>
    <x v="1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  <x v="15"/>
    <x v="1"/>
    <x v="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  <x v="12"/>
    <x v="1"/>
    <x v="1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  <x v="22"/>
    <x v="1"/>
    <x v="1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  <x v="39"/>
    <x v="1"/>
    <x v="1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  <x v="1"/>
    <x v="1"/>
    <x v="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  <x v="2"/>
    <x v="1"/>
    <x v="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  <x v="24"/>
    <x v="1"/>
    <x v="1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  <x v="1"/>
    <x v="1"/>
    <x v="1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  <x v="1"/>
    <x v="1"/>
    <x v="1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  <x v="0"/>
    <x v="1"/>
    <x v="1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  <x v="1"/>
    <x v="1"/>
    <x v="1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  <x v="1"/>
    <x v="1"/>
    <x v="1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  <x v="1"/>
    <x v="1"/>
    <x v="1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  <x v="11"/>
    <x v="1"/>
    <x v="1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  <x v="1"/>
    <x v="1"/>
    <x v="1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  <x v="12"/>
    <x v="1"/>
    <x v="1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  <x v="41"/>
    <x v="1"/>
    <x v="1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  <x v="11"/>
    <x v="1"/>
    <x v="1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  <x v="1"/>
    <x v="1"/>
    <x v="1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  <x v="12"/>
    <x v="1"/>
    <x v="1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  <x v="1"/>
    <x v="1"/>
    <x v="1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  <x v="7"/>
    <x v="1"/>
    <x v="1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  <x v="1"/>
    <x v="0"/>
    <x v="0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  <x v="40"/>
    <x v="0"/>
    <x v="0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  <x v="12"/>
    <x v="0"/>
    <x v="0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  <x v="4"/>
    <x v="0"/>
    <x v="0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  <x v="60"/>
    <x v="0"/>
    <x v="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  <x v="37"/>
    <x v="0"/>
    <x v="0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  <x v="21"/>
    <x v="0"/>
    <x v="0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  <x v="22"/>
    <x v="0"/>
    <x v="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  <x v="28"/>
    <x v="0"/>
    <x v="0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  <x v="1"/>
    <x v="0"/>
    <x v="0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  <x v="21"/>
    <x v="0"/>
    <x v="0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  <x v="1"/>
    <x v="0"/>
    <x v="0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  <x v="1"/>
    <x v="0"/>
    <x v="0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  <x v="12"/>
    <x v="0"/>
    <x v="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  <x v="11"/>
    <x v="0"/>
    <x v="0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  <x v="43"/>
    <x v="0"/>
    <x v="0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  <x v="15"/>
    <x v="0"/>
    <x v="0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  <x v="4"/>
    <x v="0"/>
    <x v="0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  <x v="21"/>
    <x v="0"/>
    <x v="0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  <x v="5"/>
    <x v="0"/>
    <x v="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  <x v="59"/>
    <x v="0"/>
    <x v="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  <x v="4"/>
    <x v="0"/>
    <x v="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  <x v="12"/>
    <x v="0"/>
    <x v="0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  <x v="4"/>
    <x v="0"/>
    <x v="0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  <x v="33"/>
    <x v="0"/>
    <x v="0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  <x v="1"/>
    <x v="0"/>
    <x v="0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  <x v="35"/>
    <x v="0"/>
    <x v="0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  <x v="15"/>
    <x v="0"/>
    <x v="0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  <x v="11"/>
    <x v="0"/>
    <x v="0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  <x v="1"/>
    <x v="0"/>
    <x v="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  <x v="1"/>
    <x v="0"/>
    <x v="0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  <x v="12"/>
    <x v="0"/>
    <x v="0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  <x v="14"/>
    <x v="0"/>
    <x v="0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  <x v="52"/>
    <x v="0"/>
    <x v="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  <x v="12"/>
    <x v="0"/>
    <x v="0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  <x v="40"/>
    <x v="0"/>
    <x v="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  <x v="53"/>
    <x v="0"/>
    <x v="0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  <x v="11"/>
    <x v="0"/>
    <x v="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  <x v="1"/>
    <x v="0"/>
    <x v="0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  <x v="20"/>
    <x v="0"/>
    <x v="0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  <x v="1"/>
    <x v="0"/>
    <x v="0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  <x v="18"/>
    <x v="0"/>
    <x v="0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  <x v="1"/>
    <x v="0"/>
    <x v="0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  <x v="12"/>
    <x v="0"/>
    <x v="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  <x v="20"/>
    <x v="0"/>
    <x v="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  <x v="22"/>
    <x v="0"/>
    <x v="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  <x v="1"/>
    <x v="0"/>
    <x v="0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  <x v="1"/>
    <x v="0"/>
    <x v="0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  <x v="11"/>
    <x v="0"/>
    <x v="0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  <x v="1"/>
    <x v="0"/>
    <x v="0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  <x v="15"/>
    <x v="0"/>
    <x v="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  <x v="1"/>
    <x v="0"/>
    <x v="0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  <x v="0"/>
    <x v="0"/>
    <x v="0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  <x v="1"/>
    <x v="0"/>
    <x v="0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  <x v="1"/>
    <x v="0"/>
    <x v="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  <x v="1"/>
    <x v="0"/>
    <x v="0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  <x v="1"/>
    <x v="0"/>
    <x v="0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  <x v="52"/>
    <x v="0"/>
    <x v="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  <x v="41"/>
    <x v="0"/>
    <x v="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  <x v="0"/>
    <x v="0"/>
    <x v="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  <x v="40"/>
    <x v="0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  <x v="12"/>
    <x v="0"/>
    <x v="0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  <x v="1"/>
    <x v="0"/>
    <x v="0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  <x v="7"/>
    <x v="0"/>
    <x v="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  <x v="0"/>
    <x v="0"/>
    <x v="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  <x v="1"/>
    <x v="0"/>
    <x v="0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  <x v="14"/>
    <x v="0"/>
    <x v="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  <x v="1"/>
    <x v="0"/>
    <x v="0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  <x v="12"/>
    <x v="0"/>
    <x v="0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  <x v="38"/>
    <x v="0"/>
    <x v="0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  <x v="1"/>
    <x v="0"/>
    <x v="0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  <x v="1"/>
    <x v="0"/>
    <x v="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  <x v="1"/>
    <x v="0"/>
    <x v="0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  <x v="0"/>
    <x v="0"/>
    <x v="0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  <x v="1"/>
    <x v="0"/>
    <x v="0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  <x v="32"/>
    <x v="0"/>
    <x v="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  <x v="12"/>
    <x v="0"/>
    <x v="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  <x v="20"/>
    <x v="0"/>
    <x v="0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  <x v="26"/>
    <x v="0"/>
    <x v="0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  <x v="1"/>
    <x v="0"/>
    <x v="0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  <x v="45"/>
    <x v="0"/>
    <x v="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  <x v="12"/>
    <x v="1"/>
    <x v="1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  <x v="17"/>
    <x v="1"/>
    <x v="1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  <x v="33"/>
    <x v="0"/>
    <x v="0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  <x v="1"/>
    <x v="0"/>
    <x v="0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  <x v="12"/>
    <x v="1"/>
    <x v="1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  <x v="35"/>
    <x v="1"/>
    <x v="1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  <x v="1"/>
    <x v="1"/>
    <x v="1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  <x v="1"/>
    <x v="0"/>
    <x v="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  <x v="1"/>
    <x v="1"/>
    <x v="1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  <x v="22"/>
    <x v="1"/>
    <x v="1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  <x v="15"/>
    <x v="1"/>
    <x v="1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  <x v="0"/>
    <x v="1"/>
    <x v="1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  <x v="1"/>
    <x v="1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  <x v="35"/>
    <x v="1"/>
    <x v="1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  <x v="1"/>
    <x v="1"/>
    <x v="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  <x v="1"/>
    <x v="1"/>
    <x v="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  <x v="17"/>
    <x v="1"/>
    <x v="1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  <x v="1"/>
    <x v="1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  <x v="1"/>
    <x v="1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  <x v="1"/>
    <x v="1"/>
    <x v="1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  <x v="1"/>
    <x v="1"/>
    <x v="1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  <x v="12"/>
    <x v="1"/>
    <x v="1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  <x v="1"/>
    <x v="1"/>
    <x v="1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  <x v="65"/>
    <x v="1"/>
    <x v="1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  <x v="12"/>
    <x v="1"/>
    <x v="1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  <x v="1"/>
    <x v="1"/>
    <x v="1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  <x v="4"/>
    <x v="1"/>
    <x v="1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  <x v="43"/>
    <x v="1"/>
    <x v="1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  <x v="32"/>
    <x v="1"/>
    <x v="1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  <x v="0"/>
    <x v="1"/>
    <x v="1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  <x v="12"/>
    <x v="1"/>
    <x v="1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  <x v="1"/>
    <x v="1"/>
    <x v="1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  <x v="1"/>
    <x v="1"/>
    <x v="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  <x v="1"/>
    <x v="1"/>
    <x v="1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  <x v="4"/>
    <x v="1"/>
    <x v="1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  <x v="18"/>
    <x v="1"/>
    <x v="1"/>
    <x v="1717"/>
  </r>
  <r>
    <n v="1718"/>
    <s v="The Prodigal Son"/>
    <s v="A melody for the galaxy."/>
    <x v="19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  <x v="7"/>
    <x v="1"/>
    <x v="1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  <x v="1"/>
    <x v="1"/>
    <x v="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  <x v="1"/>
    <x v="1"/>
    <x v="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  <x v="1"/>
    <x v="1"/>
    <x v="1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  <x v="46"/>
    <x v="1"/>
    <x v="1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  <x v="53"/>
    <x v="1"/>
    <x v="1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  <x v="1"/>
    <x v="1"/>
    <x v="1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  <x v="1"/>
    <x v="1"/>
    <x v="1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  <x v="41"/>
    <x v="1"/>
    <x v="1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  <x v="57"/>
    <x v="1"/>
    <x v="1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  <x v="1"/>
    <x v="1"/>
    <x v="1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  <x v="12"/>
    <x v="1"/>
    <x v="1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  <x v="1"/>
    <x v="1"/>
    <x v="1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  <x v="20"/>
    <x v="1"/>
    <x v="1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  <x v="12"/>
    <x v="1"/>
    <x v="1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  <x v="65"/>
    <x v="1"/>
    <x v="1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  <x v="1"/>
    <x v="1"/>
    <x v="1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  <x v="1"/>
    <x v="1"/>
    <x v="1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  <x v="1"/>
    <x v="1"/>
    <x v="1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  <x v="1"/>
    <x v="1"/>
    <x v="1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  <x v="1"/>
    <x v="1"/>
    <x v="1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  <x v="50"/>
    <x v="1"/>
    <x v="1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  <x v="1"/>
    <x v="1"/>
    <x v="1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  <x v="11"/>
    <x v="0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  <x v="22"/>
    <x v="0"/>
    <x v="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  <x v="24"/>
    <x v="0"/>
    <x v="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  <x v="11"/>
    <x v="0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  <x v="8"/>
    <x v="0"/>
    <x v="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  <x v="1"/>
    <x v="0"/>
    <x v="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  <x v="41"/>
    <x v="0"/>
    <x v="0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  <x v="1"/>
    <x v="0"/>
    <x v="0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  <x v="46"/>
    <x v="0"/>
    <x v="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  <x v="25"/>
    <x v="0"/>
    <x v="0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  <x v="1"/>
    <x v="0"/>
    <x v="0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  <x v="1"/>
    <x v="0"/>
    <x v="0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  <x v="1"/>
    <x v="0"/>
    <x v="0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  <x v="1"/>
    <x v="0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  <x v="1"/>
    <x v="0"/>
    <x v="0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  <x v="4"/>
    <x v="0"/>
    <x v="0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  <x v="1"/>
    <x v="0"/>
    <x v="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  <x v="12"/>
    <x v="0"/>
    <x v="0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  <x v="18"/>
    <x v="0"/>
    <x v="0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  <x v="18"/>
    <x v="0"/>
    <x v="0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  <x v="38"/>
    <x v="0"/>
    <x v="0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  <x v="1"/>
    <x v="0"/>
    <x v="0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  <x v="1"/>
    <x v="0"/>
    <x v="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  <x v="41"/>
    <x v="1"/>
    <x v="1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  <x v="1"/>
    <x v="1"/>
    <x v="1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  <x v="21"/>
    <x v="1"/>
    <x v="1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  <x v="1"/>
    <x v="1"/>
    <x v="1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  <x v="12"/>
    <x v="1"/>
    <x v="1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  <x v="1"/>
    <x v="1"/>
    <x v="1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  <x v="6"/>
    <x v="1"/>
    <x v="1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  <x v="1"/>
    <x v="1"/>
    <x v="1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  <x v="12"/>
    <x v="1"/>
    <x v="1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  <x v="11"/>
    <x v="1"/>
    <x v="1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  <x v="16"/>
    <x v="1"/>
    <x v="1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  <x v="11"/>
    <x v="1"/>
    <x v="1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  <x v="8"/>
    <x v="1"/>
    <x v="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  <x v="1"/>
    <x v="1"/>
    <x v="1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  <x v="11"/>
    <x v="1"/>
    <x v="1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  <x v="1"/>
    <x v="1"/>
    <x v="1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  <x v="12"/>
    <x v="1"/>
    <x v="1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  <x v="0"/>
    <x v="1"/>
    <x v="1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  <x v="15"/>
    <x v="1"/>
    <x v="1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  <x v="1"/>
    <x v="1"/>
    <x v="1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  <x v="0"/>
    <x v="1"/>
    <x v="1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  <x v="0"/>
    <x v="1"/>
    <x v="1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  <x v="1"/>
    <x v="1"/>
    <x v="1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  <x v="1"/>
    <x v="1"/>
    <x v="1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  <x v="1"/>
    <x v="1"/>
    <x v="1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  <x v="12"/>
    <x v="1"/>
    <x v="1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  <x v="1"/>
    <x v="1"/>
    <x v="1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  <x v="12"/>
    <x v="1"/>
    <x v="1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  <x v="46"/>
    <x v="1"/>
    <x v="1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  <x v="1"/>
    <x v="1"/>
    <x v="1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  <x v="6"/>
    <x v="1"/>
    <x v="1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  <x v="41"/>
    <x v="1"/>
    <x v="1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  <x v="12"/>
    <x v="1"/>
    <x v="1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  <x v="1"/>
    <x v="1"/>
    <x v="1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  <x v="12"/>
    <x v="1"/>
    <x v="1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  <x v="18"/>
    <x v="1"/>
    <x v="1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  <x v="1"/>
    <x v="1"/>
    <x v="1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  <x v="22"/>
    <x v="1"/>
    <x v="1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  <x v="26"/>
    <x v="1"/>
    <x v="1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  <x v="0"/>
    <x v="1"/>
    <x v="1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  <x v="4"/>
    <x v="1"/>
    <x v="1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  <x v="22"/>
    <x v="1"/>
    <x v="1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  <x v="6"/>
    <x v="1"/>
    <x v="1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  <x v="1"/>
    <x v="1"/>
    <x v="1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  <x v="6"/>
    <x v="1"/>
    <x v="1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  <x v="6"/>
    <x v="1"/>
    <x v="1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  <x v="65"/>
    <x v="1"/>
    <x v="1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  <x v="12"/>
    <x v="1"/>
    <x v="1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  <x v="1"/>
    <x v="1"/>
    <x v="1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  <x v="1"/>
    <x v="1"/>
    <x v="1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  <x v="1"/>
    <x v="1"/>
    <x v="1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  <x v="20"/>
    <x v="1"/>
    <x v="1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  <x v="33"/>
    <x v="1"/>
    <x v="1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  <x v="12"/>
    <x v="1"/>
    <x v="1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  <x v="1"/>
    <x v="1"/>
    <x v="1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  <x v="1"/>
    <x v="1"/>
    <x v="1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  <x v="1"/>
    <x v="1"/>
    <x v="1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  <x v="11"/>
    <x v="0"/>
    <x v="0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  <x v="8"/>
    <x v="0"/>
    <x v="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  <x v="1"/>
    <x v="0"/>
    <x v="0"/>
    <x v="1823"/>
  </r>
  <r>
    <n v="1824"/>
    <s v="Tin Man's Broken Wisdom Fund"/>
    <s v="cd fund raiser"/>
    <x v="9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  <x v="18"/>
    <x v="0"/>
    <x v="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  <x v="26"/>
    <x v="0"/>
    <x v="0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  <x v="1"/>
    <x v="0"/>
    <x v="0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  <x v="38"/>
    <x v="0"/>
    <x v="0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  <x v="22"/>
    <x v="0"/>
    <x v="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  <x v="45"/>
    <x v="0"/>
    <x v="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  <x v="1"/>
    <x v="0"/>
    <x v="0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  <x v="13"/>
    <x v="0"/>
    <x v="0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  <x v="1"/>
    <x v="0"/>
    <x v="0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  <x v="22"/>
    <x v="0"/>
    <x v="0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  <x v="4"/>
    <x v="0"/>
    <x v="0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  <x v="1"/>
    <x v="0"/>
    <x v="0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  <x v="42"/>
    <x v="0"/>
    <x v="0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  <x v="12"/>
    <x v="0"/>
    <x v="0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  <x v="33"/>
    <x v="0"/>
    <x v="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  <x v="1"/>
    <x v="0"/>
    <x v="0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  <x v="23"/>
    <x v="0"/>
    <x v="0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  <x v="15"/>
    <x v="0"/>
    <x v="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  <x v="35"/>
    <x v="0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  <x v="1"/>
    <x v="0"/>
    <x v="0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  <x v="52"/>
    <x v="0"/>
    <x v="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  <x v="13"/>
    <x v="0"/>
    <x v="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  <x v="1"/>
    <x v="0"/>
    <x v="0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  <x v="21"/>
    <x v="0"/>
    <x v="0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  <x v="48"/>
    <x v="0"/>
    <x v="0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  <x v="1"/>
    <x v="0"/>
    <x v="0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  <x v="1"/>
    <x v="0"/>
    <x v="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  <x v="18"/>
    <x v="0"/>
    <x v="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  <x v="46"/>
    <x v="0"/>
    <x v="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  <x v="38"/>
    <x v="0"/>
    <x v="0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  <x v="1"/>
    <x v="0"/>
    <x v="0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  <x v="11"/>
    <x v="0"/>
    <x v="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  <x v="21"/>
    <x v="0"/>
    <x v="0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  <x v="1"/>
    <x v="0"/>
    <x v="0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  <x v="12"/>
    <x v="0"/>
    <x v="0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  <x v="1"/>
    <x v="0"/>
    <x v="0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  <x v="21"/>
    <x v="0"/>
    <x v="0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  <x v="1"/>
    <x v="1"/>
    <x v="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  <x v="54"/>
    <x v="1"/>
    <x v="1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  <x v="1"/>
    <x v="1"/>
    <x v="1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  <x v="1"/>
    <x v="1"/>
    <x v="1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  <x v="6"/>
    <x v="1"/>
    <x v="1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  <x v="28"/>
    <x v="1"/>
    <x v="1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  <x v="1"/>
    <x v="1"/>
    <x v="1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  <x v="25"/>
    <x v="1"/>
    <x v="1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  <x v="1"/>
    <x v="1"/>
    <x v="1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  <x v="41"/>
    <x v="1"/>
    <x v="1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  <x v="4"/>
    <x v="1"/>
    <x v="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  <x v="1"/>
    <x v="1"/>
    <x v="1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  <x v="41"/>
    <x v="1"/>
    <x v="1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  <x v="18"/>
    <x v="1"/>
    <x v="1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  <x v="12"/>
    <x v="1"/>
    <x v="1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  <x v="1"/>
    <x v="1"/>
    <x v="1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  <x v="41"/>
    <x v="1"/>
    <x v="1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  <x v="1"/>
    <x v="1"/>
    <x v="1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  <x v="1"/>
    <x v="1"/>
    <x v="1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  <x v="41"/>
    <x v="1"/>
    <x v="1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  <x v="1"/>
    <x v="0"/>
    <x v="0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  <x v="15"/>
    <x v="0"/>
    <x v="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  <x v="1"/>
    <x v="0"/>
    <x v="0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  <x v="6"/>
    <x v="0"/>
    <x v="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  <x v="15"/>
    <x v="0"/>
    <x v="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  <x v="1"/>
    <x v="0"/>
    <x v="0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  <x v="10"/>
    <x v="0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  <x v="0"/>
    <x v="0"/>
    <x v="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  <x v="11"/>
    <x v="0"/>
    <x v="0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  <x v="1"/>
    <x v="0"/>
    <x v="0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  <x v="11"/>
    <x v="0"/>
    <x v="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  <x v="1"/>
    <x v="0"/>
    <x v="0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  <x v="3"/>
    <x v="0"/>
    <x v="0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  <x v="0"/>
    <x v="0"/>
    <x v="0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  <x v="1"/>
    <x v="0"/>
    <x v="0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  <x v="1"/>
    <x v="0"/>
    <x v="0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  <x v="24"/>
    <x v="0"/>
    <x v="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  <x v="8"/>
    <x v="0"/>
    <x v="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  <x v="1"/>
    <x v="0"/>
    <x v="0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  <x v="33"/>
    <x v="0"/>
    <x v="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  <x v="1"/>
    <x v="1"/>
    <x v="1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  <x v="1"/>
    <x v="1"/>
    <x v="1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  <x v="12"/>
    <x v="1"/>
    <x v="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  <x v="11"/>
    <x v="1"/>
    <x v="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  <x v="1"/>
    <x v="1"/>
    <x v="1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  <x v="1"/>
    <x v="1"/>
    <x v="1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  <x v="13"/>
    <x v="1"/>
    <x v="1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  <x v="1"/>
    <x v="1"/>
    <x v="1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  <x v="1"/>
    <x v="1"/>
    <x v="1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  <x v="7"/>
    <x v="1"/>
    <x v="1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  <x v="1"/>
    <x v="1"/>
    <x v="1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  <x v="1"/>
    <x v="1"/>
    <x v="1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  <x v="1"/>
    <x v="1"/>
    <x v="1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  <x v="13"/>
    <x v="1"/>
    <x v="1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  <x v="18"/>
    <x v="1"/>
    <x v="1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  <x v="25"/>
    <x v="1"/>
    <x v="1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  <x v="1"/>
    <x v="1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  <x v="6"/>
    <x v="1"/>
    <x v="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  <x v="1"/>
    <x v="1"/>
    <x v="1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  <x v="33"/>
    <x v="1"/>
    <x v="1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  <x v="1"/>
    <x v="0"/>
    <x v="0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  <x v="1"/>
    <x v="0"/>
    <x v="0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  <x v="4"/>
    <x v="0"/>
    <x v="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  <x v="33"/>
    <x v="0"/>
    <x v="0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  <x v="24"/>
    <x v="0"/>
    <x v="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  <x v="14"/>
    <x v="0"/>
    <x v="0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  <x v="13"/>
    <x v="0"/>
    <x v="0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  <x v="1"/>
    <x v="0"/>
    <x v="0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  <x v="16"/>
    <x v="0"/>
    <x v="0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  <x v="12"/>
    <x v="0"/>
    <x v="0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  <x v="58"/>
    <x v="0"/>
    <x v="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  <x v="21"/>
    <x v="0"/>
    <x v="0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  <x v="1"/>
    <x v="0"/>
    <x v="0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  <x v="8"/>
    <x v="0"/>
    <x v="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  <x v="46"/>
    <x v="0"/>
    <x v="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  <x v="1"/>
    <x v="0"/>
    <x v="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  <x v="3"/>
    <x v="0"/>
    <x v="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  <x v="0"/>
    <x v="0"/>
    <x v="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  <x v="1"/>
    <x v="0"/>
    <x v="0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  <x v="19"/>
    <x v="0"/>
    <x v="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  <x v="1"/>
    <x v="0"/>
    <x v="0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  <x v="37"/>
    <x v="0"/>
    <x v="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  <x v="11"/>
    <x v="0"/>
    <x v="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  <x v="1"/>
    <x v="0"/>
    <x v="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  <x v="4"/>
    <x v="0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  <x v="12"/>
    <x v="0"/>
    <x v="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  <x v="46"/>
    <x v="0"/>
    <x v="0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  <x v="59"/>
    <x v="0"/>
    <x v="0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  <x v="1"/>
    <x v="0"/>
    <x v="0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  <x v="0"/>
    <x v="0"/>
    <x v="0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  <x v="1"/>
    <x v="0"/>
    <x v="0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  <x v="46"/>
    <x v="0"/>
    <x v="0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  <x v="41"/>
    <x v="0"/>
    <x v="0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  <x v="54"/>
    <x v="0"/>
    <x v="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  <x v="15"/>
    <x v="0"/>
    <x v="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  <x v="11"/>
    <x v="0"/>
    <x v="0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  <x v="1"/>
    <x v="0"/>
    <x v="0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  <x v="1"/>
    <x v="0"/>
    <x v="0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  <x v="43"/>
    <x v="0"/>
    <x v="0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  <x v="1"/>
    <x v="0"/>
    <x v="0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  <x v="4"/>
    <x v="0"/>
    <x v="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  <x v="1"/>
    <x v="0"/>
    <x v="0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  <x v="6"/>
    <x v="0"/>
    <x v="0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  <x v="1"/>
    <x v="0"/>
    <x v="0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  <x v="24"/>
    <x v="0"/>
    <x v="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  <x v="1"/>
    <x v="0"/>
    <x v="0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  <x v="1"/>
    <x v="0"/>
    <x v="0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  <x v="0"/>
    <x v="0"/>
    <x v="0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  <x v="1"/>
    <x v="0"/>
    <x v="0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  <x v="12"/>
    <x v="0"/>
    <x v="0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  <x v="22"/>
    <x v="0"/>
    <x v="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  <x v="1"/>
    <x v="0"/>
    <x v="0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  <x v="19"/>
    <x v="0"/>
    <x v="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  <x v="12"/>
    <x v="0"/>
    <x v="0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  <x v="1"/>
    <x v="0"/>
    <x v="0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  <x v="1"/>
    <x v="0"/>
    <x v="0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  <x v="32"/>
    <x v="0"/>
    <x v="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  <x v="15"/>
    <x v="0"/>
    <x v="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  <x v="46"/>
    <x v="0"/>
    <x v="0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  <x v="4"/>
    <x v="0"/>
    <x v="0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  <x v="1"/>
    <x v="1"/>
    <x v="1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  <x v="1"/>
    <x v="1"/>
    <x v="1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  <x v="24"/>
    <x v="1"/>
    <x v="1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  <x v="12"/>
    <x v="1"/>
    <x v="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  <x v="41"/>
    <x v="1"/>
    <x v="1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  <x v="1"/>
    <x v="1"/>
    <x v="1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  <x v="1"/>
    <x v="1"/>
    <x v="1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  <x v="1"/>
    <x v="1"/>
    <x v="1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  <x v="1"/>
    <x v="1"/>
    <x v="1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  <x v="13"/>
    <x v="1"/>
    <x v="1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  <x v="21"/>
    <x v="1"/>
    <x v="1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  <x v="1"/>
    <x v="1"/>
    <x v="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  <x v="1"/>
    <x v="1"/>
    <x v="1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  <x v="12"/>
    <x v="1"/>
    <x v="1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  <x v="18"/>
    <x v="1"/>
    <x v="1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  <x v="1"/>
    <x v="1"/>
    <x v="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  <x v="1"/>
    <x v="1"/>
    <x v="1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  <x v="11"/>
    <x v="1"/>
    <x v="1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  <x v="1"/>
    <x v="1"/>
    <x v="1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  <x v="1"/>
    <x v="1"/>
    <x v="1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  <x v="22"/>
    <x v="0"/>
    <x v="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  <x v="1"/>
    <x v="0"/>
    <x v="0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  <x v="13"/>
    <x v="0"/>
    <x v="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  <x v="1"/>
    <x v="0"/>
    <x v="0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  <x v="14"/>
    <x v="0"/>
    <x v="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  <x v="6"/>
    <x v="0"/>
    <x v="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  <x v="34"/>
    <x v="0"/>
    <x v="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  <x v="7"/>
    <x v="0"/>
    <x v="0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  <x v="8"/>
    <x v="0"/>
    <x v="0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  <x v="1"/>
    <x v="0"/>
    <x v="0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  <x v="35"/>
    <x v="0"/>
    <x v="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  <x v="1"/>
    <x v="0"/>
    <x v="0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  <x v="12"/>
    <x v="0"/>
    <x v="0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  <x v="35"/>
    <x v="0"/>
    <x v="0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  <x v="1"/>
    <x v="0"/>
    <x v="0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  <x v="1"/>
    <x v="0"/>
    <x v="0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  <x v="0"/>
    <x v="0"/>
    <x v="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  <x v="1"/>
    <x v="0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  <x v="1"/>
    <x v="0"/>
    <x v="0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  <x v="46"/>
    <x v="0"/>
    <x v="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  <x v="11"/>
    <x v="0"/>
    <x v="0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  <x v="1"/>
    <x v="0"/>
    <x v="0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  <x v="1"/>
    <x v="0"/>
    <x v="0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  <x v="35"/>
    <x v="0"/>
    <x v="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  <x v="1"/>
    <x v="0"/>
    <x v="0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  <x v="11"/>
    <x v="0"/>
    <x v="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  <x v="11"/>
    <x v="0"/>
    <x v="0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  <x v="46"/>
    <x v="0"/>
    <x v="0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  <x v="1"/>
    <x v="0"/>
    <x v="0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  <x v="1"/>
    <x v="0"/>
    <x v="0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  <x v="52"/>
    <x v="0"/>
    <x v="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  <x v="1"/>
    <x v="0"/>
    <x v="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  <x v="1"/>
    <x v="0"/>
    <x v="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  <x v="57"/>
    <x v="0"/>
    <x v="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  <x v="11"/>
    <x v="0"/>
    <x v="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  <x v="1"/>
    <x v="0"/>
    <x v="0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  <x v="12"/>
    <x v="0"/>
    <x v="0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  <x v="22"/>
    <x v="0"/>
    <x v="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  <x v="1"/>
    <x v="0"/>
    <x v="0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  <x v="13"/>
    <x v="0"/>
    <x v="0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  <x v="1"/>
    <x v="0"/>
    <x v="0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  <x v="12"/>
    <x v="0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  <x v="59"/>
    <x v="0"/>
    <x v="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  <x v="1"/>
    <x v="0"/>
    <x v="0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  <x v="1"/>
    <x v="0"/>
    <x v="0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  <x v="1"/>
    <x v="0"/>
    <x v="0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  <x v="41"/>
    <x v="0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  <x v="1"/>
    <x v="0"/>
    <x v="0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  <x v="6"/>
    <x v="0"/>
    <x v="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  <x v="4"/>
    <x v="0"/>
    <x v="0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  <x v="1"/>
    <x v="0"/>
    <x v="0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  <x v="11"/>
    <x v="0"/>
    <x v="0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  <x v="1"/>
    <x v="0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  <x v="1"/>
    <x v="0"/>
    <x v="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  <x v="41"/>
    <x v="0"/>
    <x v="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  <x v="1"/>
    <x v="0"/>
    <x v="0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  <x v="1"/>
    <x v="0"/>
    <x v="0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  <x v="19"/>
    <x v="0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  <x v="19"/>
    <x v="0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  <x v="12"/>
    <x v="0"/>
    <x v="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  <x v="1"/>
    <x v="0"/>
    <x v="0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  <x v="1"/>
    <x v="0"/>
    <x v="0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  <x v="15"/>
    <x v="0"/>
    <x v="0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  <x v="8"/>
    <x v="0"/>
    <x v="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  <x v="1"/>
    <x v="0"/>
    <x v="0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  <x v="1"/>
    <x v="0"/>
    <x v="0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  <x v="15"/>
    <x v="0"/>
    <x v="0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  <x v="1"/>
    <x v="0"/>
    <x v="0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  <x v="0"/>
    <x v="0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  <x v="1"/>
    <x v="0"/>
    <x v="0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  <x v="11"/>
    <x v="0"/>
    <x v="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  <x v="1"/>
    <x v="0"/>
    <x v="0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  <x v="11"/>
    <x v="0"/>
    <x v="0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  <x v="1"/>
    <x v="0"/>
    <x v="0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  <x v="1"/>
    <x v="0"/>
    <x v="0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  <x v="4"/>
    <x v="0"/>
    <x v="0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  <x v="44"/>
    <x v="0"/>
    <x v="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  <x v="1"/>
    <x v="0"/>
    <x v="0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  <x v="1"/>
    <x v="0"/>
    <x v="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  <x v="1"/>
    <x v="0"/>
    <x v="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  <x v="43"/>
    <x v="0"/>
    <x v="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  <x v="12"/>
    <x v="0"/>
    <x v="0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  <x v="1"/>
    <x v="0"/>
    <x v="0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  <x v="0"/>
    <x v="0"/>
    <x v="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  <x v="1"/>
    <x v="0"/>
    <x v="0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  <x v="0"/>
    <x v="0"/>
    <x v="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  <x v="1"/>
    <x v="0"/>
    <x v="0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  <x v="8"/>
    <x v="0"/>
    <x v="0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  <x v="6"/>
    <x v="0"/>
    <x v="0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  <x v="1"/>
    <x v="0"/>
    <x v="0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  <x v="45"/>
    <x v="0"/>
    <x v="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  <x v="12"/>
    <x v="0"/>
    <x v="0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  <x v="12"/>
    <x v="0"/>
    <x v="0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  <x v="35"/>
    <x v="0"/>
    <x v="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  <x v="12"/>
    <x v="0"/>
    <x v="0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  <x v="13"/>
    <x v="0"/>
    <x v="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  <x v="12"/>
    <x v="0"/>
    <x v="0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  <x v="1"/>
    <x v="0"/>
    <x v="0"/>
    <x v="2098"/>
  </r>
  <r>
    <n v="2099"/>
    <s v="Roosevelt Died."/>
    <s v="Our tour van died, we need help!"/>
    <x v="9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  <x v="58"/>
    <x v="0"/>
    <x v="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  <x v="13"/>
    <x v="0"/>
    <x v="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  <x v="12"/>
    <x v="0"/>
    <x v="0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  <x v="1"/>
    <x v="0"/>
    <x v="0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  <x v="1"/>
    <x v="0"/>
    <x v="0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  <x v="0"/>
    <x v="0"/>
    <x v="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  <x v="65"/>
    <x v="0"/>
    <x v="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  <x v="1"/>
    <x v="0"/>
    <x v="0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  <x v="21"/>
    <x v="0"/>
    <x v="0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  <x v="14"/>
    <x v="0"/>
    <x v="0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  <x v="1"/>
    <x v="0"/>
    <x v="0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  <x v="33"/>
    <x v="0"/>
    <x v="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  <x v="66"/>
    <x v="0"/>
    <x v="0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  <x v="20"/>
    <x v="0"/>
    <x v="0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  <x v="6"/>
    <x v="0"/>
    <x v="0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  <x v="63"/>
    <x v="0"/>
    <x v="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  <x v="1"/>
    <x v="0"/>
    <x v="0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  <x v="64"/>
    <x v="0"/>
    <x v="0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  <x v="20"/>
    <x v="0"/>
    <x v="0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  <x v="1"/>
    <x v="0"/>
    <x v="0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  <x v="1"/>
    <x v="0"/>
    <x v="0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  <x v="45"/>
    <x v="0"/>
    <x v="0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  <x v="1"/>
    <x v="1"/>
    <x v="1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  <x v="1"/>
    <x v="1"/>
    <x v="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  <x v="59"/>
    <x v="1"/>
    <x v="1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  <x v="64"/>
    <x v="1"/>
    <x v="1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  <x v="1"/>
    <x v="1"/>
    <x v="1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  <x v="1"/>
    <x v="1"/>
    <x v="1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  <x v="1"/>
    <x v="1"/>
    <x v="1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  <x v="12"/>
    <x v="1"/>
    <x v="1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  <x v="1"/>
    <x v="1"/>
    <x v="1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  <x v="6"/>
    <x v="1"/>
    <x v="1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  <x v="1"/>
    <x v="1"/>
    <x v="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  <x v="1"/>
    <x v="1"/>
    <x v="1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  <x v="52"/>
    <x v="1"/>
    <x v="1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  <x v="1"/>
    <x v="1"/>
    <x v="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  <x v="1"/>
    <x v="1"/>
    <x v="1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  <x v="1"/>
    <x v="1"/>
    <x v="1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  <x v="1"/>
    <x v="1"/>
    <x v="1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  <x v="1"/>
    <x v="1"/>
    <x v="1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  <x v="1"/>
    <x v="1"/>
    <x v="1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  <x v="1"/>
    <x v="1"/>
    <x v="1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  <x v="1"/>
    <x v="1"/>
    <x v="1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  <x v="33"/>
    <x v="1"/>
    <x v="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  <x v="64"/>
    <x v="1"/>
    <x v="1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  <x v="22"/>
    <x v="1"/>
    <x v="1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  <x v="1"/>
    <x v="1"/>
    <x v="1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  <x v="20"/>
    <x v="1"/>
    <x v="1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  <x v="22"/>
    <x v="1"/>
    <x v="1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  <x v="1"/>
    <x v="1"/>
    <x v="1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  <x v="6"/>
    <x v="1"/>
    <x v="1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  <x v="1"/>
    <x v="1"/>
    <x v="1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  <x v="1"/>
    <x v="1"/>
    <x v="1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  <x v="1"/>
    <x v="1"/>
    <x v="1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  <x v="19"/>
    <x v="1"/>
    <x v="1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  <x v="18"/>
    <x v="1"/>
    <x v="1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  <x v="1"/>
    <x v="1"/>
    <x v="1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  <x v="11"/>
    <x v="1"/>
    <x v="1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  <x v="22"/>
    <x v="1"/>
    <x v="1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  <x v="11"/>
    <x v="1"/>
    <x v="1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  <x v="1"/>
    <x v="1"/>
    <x v="1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  <x v="1"/>
    <x v="1"/>
    <x v="1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  <x v="1"/>
    <x v="0"/>
    <x v="0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  <x v="0"/>
    <x v="0"/>
    <x v="0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  <x v="67"/>
    <x v="0"/>
    <x v="0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  <x v="1"/>
    <x v="0"/>
    <x v="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  <x v="1"/>
    <x v="0"/>
    <x v="0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  <x v="11"/>
    <x v="0"/>
    <x v="0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  <x v="20"/>
    <x v="0"/>
    <x v="0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  <x v="0"/>
    <x v="0"/>
    <x v="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  <x v="68"/>
    <x v="0"/>
    <x v="0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  <x v="4"/>
    <x v="0"/>
    <x v="0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  <x v="6"/>
    <x v="0"/>
    <x v="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  <x v="1"/>
    <x v="0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  <x v="0"/>
    <x v="0"/>
    <x v="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  <x v="1"/>
    <x v="0"/>
    <x v="0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  <x v="5"/>
    <x v="0"/>
    <x v="0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  <x v="1"/>
    <x v="0"/>
    <x v="0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  <x v="25"/>
    <x v="0"/>
    <x v="0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  <x v="1"/>
    <x v="0"/>
    <x v="0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  <x v="1"/>
    <x v="0"/>
    <x v="0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  <x v="16"/>
    <x v="0"/>
    <x v="0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  <x v="20"/>
    <x v="0"/>
    <x v="0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  <x v="6"/>
    <x v="0"/>
    <x v="0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  <x v="1"/>
    <x v="0"/>
    <x v="0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  <x v="20"/>
    <x v="0"/>
    <x v="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  <x v="4"/>
    <x v="0"/>
    <x v="0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  <x v="8"/>
    <x v="0"/>
    <x v="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  <x v="41"/>
    <x v="0"/>
    <x v="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  <x v="6"/>
    <x v="0"/>
    <x v="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  <x v="20"/>
    <x v="0"/>
    <x v="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  <x v="6"/>
    <x v="0"/>
    <x v="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  <x v="65"/>
    <x v="0"/>
    <x v="0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  <x v="33"/>
    <x v="0"/>
    <x v="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  <x v="0"/>
    <x v="0"/>
    <x v="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  <x v="1"/>
    <x v="0"/>
    <x v="0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  <x v="1"/>
    <x v="0"/>
    <x v="0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  <x v="0"/>
    <x v="0"/>
    <x v="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  <x v="1"/>
    <x v="0"/>
    <x v="0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  <x v="1"/>
    <x v="0"/>
    <x v="0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  <x v="1"/>
    <x v="0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  <x v="14"/>
    <x v="0"/>
    <x v="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  <x v="20"/>
    <x v="0"/>
    <x v="0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  <x v="1"/>
    <x v="0"/>
    <x v="0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  <x v="1"/>
    <x v="0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  <x v="1"/>
    <x v="0"/>
    <x v="0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  <x v="1"/>
    <x v="0"/>
    <x v="0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  <x v="10"/>
    <x v="0"/>
    <x v="0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  <x v="1"/>
    <x v="0"/>
    <x v="0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  <x v="50"/>
    <x v="0"/>
    <x v="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  <x v="55"/>
    <x v="0"/>
    <x v="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  <x v="44"/>
    <x v="0"/>
    <x v="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  <x v="26"/>
    <x v="0"/>
    <x v="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  <x v="15"/>
    <x v="0"/>
    <x v="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  <x v="1"/>
    <x v="0"/>
    <x v="0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  <x v="1"/>
    <x v="0"/>
    <x v="0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  <x v="26"/>
    <x v="0"/>
    <x v="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  <x v="20"/>
    <x v="0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  <x v="55"/>
    <x v="0"/>
    <x v="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  <x v="24"/>
    <x v="0"/>
    <x v="0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  <x v="1"/>
    <x v="0"/>
    <x v="0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  <x v="1"/>
    <x v="0"/>
    <x v="0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  <x v="1"/>
    <x v="0"/>
    <x v="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  <x v="1"/>
    <x v="0"/>
    <x v="0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  <x v="1"/>
    <x v="0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  <x v="33"/>
    <x v="0"/>
    <x v="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  <x v="1"/>
    <x v="0"/>
    <x v="0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  <x v="1"/>
    <x v="0"/>
    <x v="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  <x v="1"/>
    <x v="0"/>
    <x v="0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  <x v="1"/>
    <x v="0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  <x v="8"/>
    <x v="0"/>
    <x v="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  <x v="1"/>
    <x v="0"/>
    <x v="0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  <x v="9"/>
    <x v="0"/>
    <x v="0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  <x v="22"/>
    <x v="0"/>
    <x v="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  <x v="21"/>
    <x v="0"/>
    <x v="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  <x v="1"/>
    <x v="0"/>
    <x v="0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  <x v="1"/>
    <x v="0"/>
    <x v="0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  <x v="1"/>
    <x v="0"/>
    <x v="0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  <x v="4"/>
    <x v="0"/>
    <x v="0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  <x v="1"/>
    <x v="0"/>
    <x v="0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  <x v="8"/>
    <x v="0"/>
    <x v="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  <x v="1"/>
    <x v="0"/>
    <x v="0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  <x v="1"/>
    <x v="0"/>
    <x v="0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  <x v="8"/>
    <x v="0"/>
    <x v="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  <x v="69"/>
    <x v="0"/>
    <x v="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  <x v="65"/>
    <x v="0"/>
    <x v="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  <x v="0"/>
    <x v="0"/>
    <x v="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  <x v="1"/>
    <x v="0"/>
    <x v="0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  <x v="20"/>
    <x v="0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  <x v="1"/>
    <x v="0"/>
    <x v="0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  <x v="1"/>
    <x v="0"/>
    <x v="0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  <x v="1"/>
    <x v="0"/>
    <x v="0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  <x v="21"/>
    <x v="0"/>
    <x v="0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  <x v="13"/>
    <x v="0"/>
    <x v="0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  <x v="1"/>
    <x v="0"/>
    <x v="0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  <x v="5"/>
    <x v="0"/>
    <x v="0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  <x v="1"/>
    <x v="0"/>
    <x v="0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  <x v="20"/>
    <x v="0"/>
    <x v="0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  <x v="6"/>
    <x v="0"/>
    <x v="0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  <x v="1"/>
    <x v="0"/>
    <x v="0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  <x v="2"/>
    <x v="0"/>
    <x v="0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  <x v="1"/>
    <x v="0"/>
    <x v="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  <x v="21"/>
    <x v="0"/>
    <x v="0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  <x v="35"/>
    <x v="0"/>
    <x v="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  <x v="21"/>
    <x v="0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  <x v="42"/>
    <x v="0"/>
    <x v="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  <x v="5"/>
    <x v="0"/>
    <x v="0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  <x v="42"/>
    <x v="0"/>
    <x v="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  <x v="25"/>
    <x v="0"/>
    <x v="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  <x v="1"/>
    <x v="0"/>
    <x v="0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  <x v="25"/>
    <x v="0"/>
    <x v="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  <x v="18"/>
    <x v="0"/>
    <x v="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  <x v="1"/>
    <x v="0"/>
    <x v="0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  <x v="1"/>
    <x v="0"/>
    <x v="0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  <x v="25"/>
    <x v="0"/>
    <x v="0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  <x v="1"/>
    <x v="0"/>
    <x v="0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  <x v="1"/>
    <x v="0"/>
    <x v="0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  <x v="1"/>
    <x v="0"/>
    <x v="0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  <x v="1"/>
    <x v="0"/>
    <x v="0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  <x v="35"/>
    <x v="0"/>
    <x v="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  <x v="10"/>
    <x v="0"/>
    <x v="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  <x v="1"/>
    <x v="0"/>
    <x v="0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  <x v="63"/>
    <x v="0"/>
    <x v="0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  <x v="12"/>
    <x v="0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  <x v="12"/>
    <x v="0"/>
    <x v="0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  <x v="33"/>
    <x v="0"/>
    <x v="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  <x v="1"/>
    <x v="0"/>
    <x v="0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  <x v="33"/>
    <x v="0"/>
    <x v="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  <x v="21"/>
    <x v="0"/>
    <x v="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  <x v="23"/>
    <x v="0"/>
    <x v="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  <x v="40"/>
    <x v="0"/>
    <x v="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  <x v="27"/>
    <x v="0"/>
    <x v="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  <x v="35"/>
    <x v="0"/>
    <x v="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  <x v="1"/>
    <x v="0"/>
    <x v="0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  <x v="25"/>
    <x v="0"/>
    <x v="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  <x v="1"/>
    <x v="0"/>
    <x v="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  <x v="1"/>
    <x v="0"/>
    <x v="0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  <x v="6"/>
    <x v="0"/>
    <x v="0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  <x v="35"/>
    <x v="0"/>
    <x v="0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  <x v="1"/>
    <x v="0"/>
    <x v="0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  <x v="13"/>
    <x v="0"/>
    <x v="0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  <x v="20"/>
    <x v="0"/>
    <x v="0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  <x v="1"/>
    <x v="0"/>
    <x v="0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  <x v="15"/>
    <x v="0"/>
    <x v="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  <x v="4"/>
    <x v="0"/>
    <x v="0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  <x v="43"/>
    <x v="0"/>
    <x v="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  <x v="25"/>
    <x v="0"/>
    <x v="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  <x v="1"/>
    <x v="0"/>
    <x v="0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  <x v="1"/>
    <x v="0"/>
    <x v="0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  <x v="33"/>
    <x v="0"/>
    <x v="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  <x v="6"/>
    <x v="0"/>
    <x v="0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  <x v="1"/>
    <x v="0"/>
    <x v="0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  <x v="1"/>
    <x v="0"/>
    <x v="0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  <x v="0"/>
    <x v="0"/>
    <x v="0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  <x v="1"/>
    <x v="0"/>
    <x v="0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  <x v="1"/>
    <x v="0"/>
    <x v="0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  <x v="1"/>
    <x v="0"/>
    <x v="0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  <x v="70"/>
    <x v="0"/>
    <x v="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  <x v="22"/>
    <x v="0"/>
    <x v="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  <x v="22"/>
    <x v="0"/>
    <x v="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  <x v="1"/>
    <x v="0"/>
    <x v="0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  <x v="6"/>
    <x v="0"/>
    <x v="0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  <x v="1"/>
    <x v="1"/>
    <x v="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  <x v="1"/>
    <x v="1"/>
    <x v="1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  <x v="5"/>
    <x v="1"/>
    <x v="1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  <x v="1"/>
    <x v="1"/>
    <x v="1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  <x v="1"/>
    <x v="1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  <x v="61"/>
    <x v="1"/>
    <x v="1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  <x v="6"/>
    <x v="0"/>
    <x v="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  <x v="1"/>
    <x v="0"/>
    <x v="0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  <x v="1"/>
    <x v="0"/>
    <x v="0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  <x v="1"/>
    <x v="0"/>
    <x v="0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  <x v="1"/>
    <x v="0"/>
    <x v="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  <x v="1"/>
    <x v="0"/>
    <x v="0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  <x v="21"/>
    <x v="0"/>
    <x v="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  <x v="1"/>
    <x v="0"/>
    <x v="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  <x v="1"/>
    <x v="0"/>
    <x v="0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  <x v="4"/>
    <x v="0"/>
    <x v="0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  <x v="1"/>
    <x v="0"/>
    <x v="0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  <x v="1"/>
    <x v="0"/>
    <x v="0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  <x v="0"/>
    <x v="0"/>
    <x v="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  <x v="1"/>
    <x v="0"/>
    <x v="0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  <x v="1"/>
    <x v="1"/>
    <x v="1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  <x v="21"/>
    <x v="1"/>
    <x v="1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  <x v="38"/>
    <x v="1"/>
    <x v="1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  <x v="1"/>
    <x v="1"/>
    <x v="1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  <x v="6"/>
    <x v="1"/>
    <x v="1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  <x v="11"/>
    <x v="1"/>
    <x v="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  <x v="1"/>
    <x v="1"/>
    <x v="1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  <x v="12"/>
    <x v="1"/>
    <x v="1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  <x v="41"/>
    <x v="1"/>
    <x v="1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  <x v="1"/>
    <x v="1"/>
    <x v="1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  <x v="1"/>
    <x v="1"/>
    <x v="1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  <x v="12"/>
    <x v="1"/>
    <x v="1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  <x v="65"/>
    <x v="1"/>
    <x v="1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  <x v="12"/>
    <x v="1"/>
    <x v="1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  <x v="1"/>
    <x v="1"/>
    <x v="1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  <x v="1"/>
    <x v="1"/>
    <x v="1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  <x v="1"/>
    <x v="1"/>
    <x v="1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  <x v="53"/>
    <x v="1"/>
    <x v="1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  <x v="12"/>
    <x v="1"/>
    <x v="1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  <x v="1"/>
    <x v="1"/>
    <x v="1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  <x v="17"/>
    <x v="1"/>
    <x v="1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  <x v="1"/>
    <x v="1"/>
    <x v="1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  <x v="11"/>
    <x v="1"/>
    <x v="1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  <x v="57"/>
    <x v="1"/>
    <x v="1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  <x v="4"/>
    <x v="1"/>
    <x v="1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  <x v="1"/>
    <x v="1"/>
    <x v="1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  <x v="12"/>
    <x v="1"/>
    <x v="1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  <x v="11"/>
    <x v="1"/>
    <x v="1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  <x v="1"/>
    <x v="1"/>
    <x v="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  <x v="1"/>
    <x v="1"/>
    <x v="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  <x v="1"/>
    <x v="1"/>
    <x v="1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  <x v="1"/>
    <x v="1"/>
    <x v="1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  <x v="1"/>
    <x v="1"/>
    <x v="1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  <x v="1"/>
    <x v="1"/>
    <x v="1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  <x v="1"/>
    <x v="1"/>
    <x v="1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  <x v="1"/>
    <x v="1"/>
    <x v="1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  <x v="1"/>
    <x v="1"/>
    <x v="1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  <x v="41"/>
    <x v="1"/>
    <x v="1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  <x v="11"/>
    <x v="1"/>
    <x v="1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  <x v="1"/>
    <x v="1"/>
    <x v="1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  <x v="1"/>
    <x v="1"/>
    <x v="1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  <x v="25"/>
    <x v="1"/>
    <x v="1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  <x v="1"/>
    <x v="1"/>
    <x v="1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  <x v="1"/>
    <x v="1"/>
    <x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  <x v="1"/>
    <x v="1"/>
    <x v="1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  <x v="12"/>
    <x v="1"/>
    <x v="1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  <x v="11"/>
    <x v="1"/>
    <x v="1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  <x v="1"/>
    <x v="1"/>
    <x v="1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  <x v="0"/>
    <x v="1"/>
    <x v="1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  <x v="4"/>
    <x v="1"/>
    <x v="1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  <x v="1"/>
    <x v="1"/>
    <x v="1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  <x v="1"/>
    <x v="1"/>
    <x v="1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  <x v="1"/>
    <x v="1"/>
    <x v="1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  <x v="1"/>
    <x v="1"/>
    <x v="1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  <x v="33"/>
    <x v="1"/>
    <x v="1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  <x v="1"/>
    <x v="1"/>
    <x v="1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  <x v="1"/>
    <x v="1"/>
    <x v="1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  <x v="1"/>
    <x v="1"/>
    <x v="1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  <x v="6"/>
    <x v="1"/>
    <x v="1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  <x v="1"/>
    <x v="1"/>
    <x v="1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  <x v="12"/>
    <x v="1"/>
    <x v="1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  <x v="1"/>
    <x v="1"/>
    <x v="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  <x v="12"/>
    <x v="1"/>
    <x v="1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  <x v="1"/>
    <x v="1"/>
    <x v="1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  <x v="21"/>
    <x v="1"/>
    <x v="1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  <x v="4"/>
    <x v="1"/>
    <x v="1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  <x v="26"/>
    <x v="1"/>
    <x v="1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  <x v="1"/>
    <x v="1"/>
    <x v="1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  <x v="1"/>
    <x v="1"/>
    <x v="1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  <x v="1"/>
    <x v="1"/>
    <x v="1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  <x v="1"/>
    <x v="1"/>
    <x v="1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  <x v="11"/>
    <x v="1"/>
    <x v="1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  <x v="0"/>
    <x v="1"/>
    <x v="1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  <x v="19"/>
    <x v="1"/>
    <x v="1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  <x v="1"/>
    <x v="1"/>
    <x v="1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  <x v="44"/>
    <x v="1"/>
    <x v="1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  <x v="1"/>
    <x v="1"/>
    <x v="1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  <x v="12"/>
    <x v="1"/>
    <x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  <x v="12"/>
    <x v="1"/>
    <x v="1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  <x v="12"/>
    <x v="1"/>
    <x v="1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  <x v="1"/>
    <x v="1"/>
    <x v="1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  <x v="1"/>
    <x v="1"/>
    <x v="1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  <x v="1"/>
    <x v="1"/>
    <x v="1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  <x v="1"/>
    <x v="1"/>
    <x v="1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  <x v="13"/>
    <x v="1"/>
    <x v="1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  <x v="12"/>
    <x v="1"/>
    <x v="1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  <x v="4"/>
    <x v="1"/>
    <x v="1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  <x v="1"/>
    <x v="1"/>
    <x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  <x v="46"/>
    <x v="1"/>
    <x v="1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  <x v="1"/>
    <x v="1"/>
    <x v="1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  <x v="12"/>
    <x v="1"/>
    <x v="1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  <x v="1"/>
    <x v="1"/>
    <x v="1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  <x v="1"/>
    <x v="1"/>
    <x v="1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  <x v="4"/>
    <x v="1"/>
    <x v="1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  <x v="1"/>
    <x v="1"/>
    <x v="1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  <x v="12"/>
    <x v="1"/>
    <x v="1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  <x v="45"/>
    <x v="1"/>
    <x v="1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  <x v="12"/>
    <x v="1"/>
    <x v="1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  <x v="1"/>
    <x v="1"/>
    <x v="1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  <x v="1"/>
    <x v="1"/>
    <x v="1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  <x v="21"/>
    <x v="0"/>
    <x v="0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  <x v="1"/>
    <x v="0"/>
    <x v="0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  <x v="1"/>
    <x v="0"/>
    <x v="0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  <x v="1"/>
    <x v="0"/>
    <x v="0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  <x v="1"/>
    <x v="0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  <x v="1"/>
    <x v="0"/>
    <x v="0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  <x v="22"/>
    <x v="0"/>
    <x v="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  <x v="69"/>
    <x v="0"/>
    <x v="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  <x v="1"/>
    <x v="0"/>
    <x v="0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  <x v="52"/>
    <x v="0"/>
    <x v="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  <x v="18"/>
    <x v="0"/>
    <x v="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  <x v="41"/>
    <x v="0"/>
    <x v="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  <x v="1"/>
    <x v="0"/>
    <x v="0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  <x v="6"/>
    <x v="0"/>
    <x v="0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  <x v="33"/>
    <x v="0"/>
    <x v="0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  <x v="1"/>
    <x v="0"/>
    <x v="0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  <x v="1"/>
    <x v="0"/>
    <x v="0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  <x v="6"/>
    <x v="0"/>
    <x v="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  <x v="11"/>
    <x v="0"/>
    <x v="0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  <x v="35"/>
    <x v="0"/>
    <x v="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  <x v="15"/>
    <x v="0"/>
    <x v="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  <x v="18"/>
    <x v="0"/>
    <x v="0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  <x v="4"/>
    <x v="0"/>
    <x v="0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  <x v="41"/>
    <x v="0"/>
    <x v="0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  <x v="1"/>
    <x v="0"/>
    <x v="0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  <x v="1"/>
    <x v="0"/>
    <x v="0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  <x v="20"/>
    <x v="0"/>
    <x v="0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  <x v="8"/>
    <x v="0"/>
    <x v="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  <x v="25"/>
    <x v="0"/>
    <x v="0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  <x v="1"/>
    <x v="0"/>
    <x v="0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  <x v="4"/>
    <x v="0"/>
    <x v="0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  <x v="71"/>
    <x v="0"/>
    <x v="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  <x v="1"/>
    <x v="0"/>
    <x v="0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  <x v="11"/>
    <x v="0"/>
    <x v="0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  <x v="12"/>
    <x v="0"/>
    <x v="0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  <x v="15"/>
    <x v="0"/>
    <x v="0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  <x v="11"/>
    <x v="0"/>
    <x v="0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  <x v="1"/>
    <x v="0"/>
    <x v="0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  <x v="2"/>
    <x v="0"/>
    <x v="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  <x v="12"/>
    <x v="0"/>
    <x v="0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  <x v="1"/>
    <x v="0"/>
    <x v="0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  <x v="11"/>
    <x v="0"/>
    <x v="0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  <x v="12"/>
    <x v="0"/>
    <x v="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  <x v="1"/>
    <x v="0"/>
    <x v="0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  <x v="6"/>
    <x v="0"/>
    <x v="0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  <x v="1"/>
    <x v="0"/>
    <x v="0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  <x v="1"/>
    <x v="0"/>
    <x v="0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  <x v="1"/>
    <x v="0"/>
    <x v="0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  <x v="1"/>
    <x v="0"/>
    <x v="0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  <x v="12"/>
    <x v="0"/>
    <x v="0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  <x v="3"/>
    <x v="0"/>
    <x v="0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  <x v="67"/>
    <x v="0"/>
    <x v="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  <x v="11"/>
    <x v="0"/>
    <x v="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  <x v="1"/>
    <x v="0"/>
    <x v="0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  <x v="1"/>
    <x v="0"/>
    <x v="0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  <x v="6"/>
    <x v="0"/>
    <x v="0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  <x v="1"/>
    <x v="0"/>
    <x v="0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  <x v="20"/>
    <x v="0"/>
    <x v="0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  <x v="64"/>
    <x v="0"/>
    <x v="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  <x v="1"/>
    <x v="0"/>
    <x v="0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  <x v="1"/>
    <x v="1"/>
    <x v="1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  <x v="11"/>
    <x v="1"/>
    <x v="1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  <x v="1"/>
    <x v="1"/>
    <x v="1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  <x v="1"/>
    <x v="1"/>
    <x v="1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  <x v="1"/>
    <x v="1"/>
    <x v="1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  <x v="26"/>
    <x v="1"/>
    <x v="1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  <x v="1"/>
    <x v="1"/>
    <x v="1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  <x v="1"/>
    <x v="1"/>
    <x v="1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  <x v="53"/>
    <x v="1"/>
    <x v="1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  <x v="12"/>
    <x v="1"/>
    <x v="1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  <x v="1"/>
    <x v="1"/>
    <x v="1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  <x v="13"/>
    <x v="1"/>
    <x v="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  <x v="12"/>
    <x v="1"/>
    <x v="1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  <x v="42"/>
    <x v="1"/>
    <x v="1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  <x v="1"/>
    <x v="1"/>
    <x v="1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  <x v="1"/>
    <x v="1"/>
    <x v="1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  <x v="1"/>
    <x v="1"/>
    <x v="1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  <x v="1"/>
    <x v="1"/>
    <x v="1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  <x v="1"/>
    <x v="1"/>
    <x v="1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  <x v="32"/>
    <x v="1"/>
    <x v="1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  <x v="21"/>
    <x v="0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  <x v="24"/>
    <x v="0"/>
    <x v="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  <x v="1"/>
    <x v="0"/>
    <x v="0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  <x v="22"/>
    <x v="0"/>
    <x v="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  <x v="1"/>
    <x v="0"/>
    <x v="0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  <x v="33"/>
    <x v="0"/>
    <x v="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  <x v="10"/>
    <x v="0"/>
    <x v="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  <x v="23"/>
    <x v="0"/>
    <x v="0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  <x v="11"/>
    <x v="0"/>
    <x v="0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  <x v="22"/>
    <x v="0"/>
    <x v="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  <x v="24"/>
    <x v="0"/>
    <x v="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  <x v="1"/>
    <x v="0"/>
    <x v="0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  <x v="1"/>
    <x v="0"/>
    <x v="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  <x v="61"/>
    <x v="0"/>
    <x v="0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  <x v="0"/>
    <x v="0"/>
    <x v="0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  <x v="21"/>
    <x v="0"/>
    <x v="0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  <x v="12"/>
    <x v="0"/>
    <x v="0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  <x v="0"/>
    <x v="0"/>
    <x v="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  <x v="12"/>
    <x v="0"/>
    <x v="0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  <x v="12"/>
    <x v="0"/>
    <x v="0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  <x v="12"/>
    <x v="0"/>
    <x v="0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  <x v="19"/>
    <x v="0"/>
    <x v="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  <x v="0"/>
    <x v="0"/>
    <x v="0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  <x v="1"/>
    <x v="0"/>
    <x v="0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  <x v="6"/>
    <x v="0"/>
    <x v="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  <x v="14"/>
    <x v="0"/>
    <x v="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  <x v="1"/>
    <x v="0"/>
    <x v="0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  <x v="25"/>
    <x v="0"/>
    <x v="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  <x v="6"/>
    <x v="0"/>
    <x v="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  <x v="39"/>
    <x v="0"/>
    <x v="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  <x v="41"/>
    <x v="0"/>
    <x v="0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  <x v="1"/>
    <x v="0"/>
    <x v="0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  <x v="12"/>
    <x v="0"/>
    <x v="0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  <x v="0"/>
    <x v="0"/>
    <x v="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  <x v="0"/>
    <x v="0"/>
    <x v="0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  <x v="11"/>
    <x v="0"/>
    <x v="0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  <x v="1"/>
    <x v="0"/>
    <x v="0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  <x v="22"/>
    <x v="0"/>
    <x v="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  <x v="15"/>
    <x v="0"/>
    <x v="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  <x v="1"/>
    <x v="0"/>
    <x v="0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  <x v="1"/>
    <x v="1"/>
    <x v="1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  <x v="12"/>
    <x v="1"/>
    <x v="1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  <x v="12"/>
    <x v="1"/>
    <x v="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  <x v="1"/>
    <x v="1"/>
    <x v="1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  <x v="50"/>
    <x v="1"/>
    <x v="1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  <x v="1"/>
    <x v="1"/>
    <x v="1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  <x v="1"/>
    <x v="1"/>
    <x v="1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  <x v="1"/>
    <x v="1"/>
    <x v="1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  <x v="1"/>
    <x v="1"/>
    <x v="1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  <x v="1"/>
    <x v="1"/>
    <x v="1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  <x v="12"/>
    <x v="1"/>
    <x v="1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  <x v="1"/>
    <x v="1"/>
    <x v="1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  <x v="11"/>
    <x v="1"/>
    <x v="1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  <x v="21"/>
    <x v="1"/>
    <x v="1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  <x v="1"/>
    <x v="1"/>
    <x v="1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  <x v="11"/>
    <x v="1"/>
    <x v="1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  <x v="25"/>
    <x v="1"/>
    <x v="1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  <x v="45"/>
    <x v="1"/>
    <x v="1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  <x v="12"/>
    <x v="1"/>
    <x v="1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  <x v="1"/>
    <x v="1"/>
    <x v="1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  <x v="1"/>
    <x v="1"/>
    <x v="1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  <x v="1"/>
    <x v="1"/>
    <x v="1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  <x v="12"/>
    <x v="1"/>
    <x v="1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  <x v="1"/>
    <x v="1"/>
    <x v="1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  <x v="1"/>
    <x v="1"/>
    <x v="1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  <x v="1"/>
    <x v="1"/>
    <x v="1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  <x v="1"/>
    <x v="1"/>
    <x v="1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  <x v="61"/>
    <x v="1"/>
    <x v="1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  <x v="1"/>
    <x v="1"/>
    <x v="1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  <x v="5"/>
    <x v="1"/>
    <x v="1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  <x v="12"/>
    <x v="1"/>
    <x v="1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  <x v="1"/>
    <x v="1"/>
    <x v="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  <x v="1"/>
    <x v="1"/>
    <x v="1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  <x v="1"/>
    <x v="1"/>
    <x v="1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  <x v="1"/>
    <x v="1"/>
    <x v="1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  <x v="1"/>
    <x v="1"/>
    <x v="1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  <x v="1"/>
    <x v="1"/>
    <x v="1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  <x v="1"/>
    <x v="1"/>
    <x v="1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  <x v="11"/>
    <x v="1"/>
    <x v="1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  <x v="12"/>
    <x v="1"/>
    <x v="1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  <x v="20"/>
    <x v="0"/>
    <x v="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  <x v="4"/>
    <x v="0"/>
    <x v="0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  <x v="20"/>
    <x v="0"/>
    <x v="0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  <x v="1"/>
    <x v="0"/>
    <x v="0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  <x v="1"/>
    <x v="0"/>
    <x v="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  <x v="22"/>
    <x v="0"/>
    <x v="0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  <x v="40"/>
    <x v="0"/>
    <x v="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  <x v="43"/>
    <x v="0"/>
    <x v="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  <x v="1"/>
    <x v="0"/>
    <x v="0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  <x v="19"/>
    <x v="0"/>
    <x v="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  <x v="35"/>
    <x v="0"/>
    <x v="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  <x v="0"/>
    <x v="0"/>
    <x v="0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  <x v="1"/>
    <x v="0"/>
    <x v="0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  <x v="33"/>
    <x v="0"/>
    <x v="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  <x v="46"/>
    <x v="0"/>
    <x v="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  <x v="1"/>
    <x v="0"/>
    <x v="0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  <x v="1"/>
    <x v="0"/>
    <x v="0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  <x v="12"/>
    <x v="0"/>
    <x v="0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  <x v="14"/>
    <x v="0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  <x v="46"/>
    <x v="0"/>
    <x v="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  <x v="1"/>
    <x v="0"/>
    <x v="0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  <x v="11"/>
    <x v="0"/>
    <x v="0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  <x v="20"/>
    <x v="0"/>
    <x v="0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  <x v="21"/>
    <x v="0"/>
    <x v="0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  <x v="25"/>
    <x v="0"/>
    <x v="0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  <x v="1"/>
    <x v="0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  <x v="1"/>
    <x v="0"/>
    <x v="0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  <x v="18"/>
    <x v="0"/>
    <x v="0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  <x v="1"/>
    <x v="0"/>
    <x v="0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  <x v="14"/>
    <x v="0"/>
    <x v="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  <x v="33"/>
    <x v="0"/>
    <x v="0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  <x v="25"/>
    <x v="0"/>
    <x v="0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  <x v="1"/>
    <x v="0"/>
    <x v="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  <x v="1"/>
    <x v="0"/>
    <x v="0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  <x v="6"/>
    <x v="0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  <x v="24"/>
    <x v="0"/>
    <x v="0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  <x v="3"/>
    <x v="0"/>
    <x v="0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  <x v="1"/>
    <x v="0"/>
    <x v="0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  <x v="1"/>
    <x v="0"/>
    <x v="0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  <x v="12"/>
    <x v="0"/>
    <x v="0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  <x v="42"/>
    <x v="1"/>
    <x v="1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  <x v="1"/>
    <x v="1"/>
    <x v="1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  <x v="8"/>
    <x v="1"/>
    <x v="1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  <x v="1"/>
    <x v="1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  <x v="1"/>
    <x v="1"/>
    <x v="1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  <x v="1"/>
    <x v="1"/>
    <x v="1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  <x v="1"/>
    <x v="1"/>
    <x v="1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  <x v="1"/>
    <x v="1"/>
    <x v="1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  <x v="12"/>
    <x v="1"/>
    <x v="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  <x v="1"/>
    <x v="1"/>
    <x v="1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  <x v="33"/>
    <x v="1"/>
    <x v="1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  <x v="1"/>
    <x v="1"/>
    <x v="1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  <x v="22"/>
    <x v="1"/>
    <x v="1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  <x v="12"/>
    <x v="1"/>
    <x v="1"/>
    <x v="2654"/>
  </r>
  <r>
    <n v="2655"/>
    <s v="Balloons (Canceled)"/>
    <s v="Thank you for your support!"/>
    <x v="36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  <x v="33"/>
    <x v="1"/>
    <x v="1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  <x v="19"/>
    <x v="1"/>
    <x v="1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  <x v="15"/>
    <x v="1"/>
    <x v="1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  <x v="1"/>
    <x v="1"/>
    <x v="1"/>
    <x v="2658"/>
  </r>
  <r>
    <n v="2659"/>
    <s v="test (Canceled)"/>
    <s v="test"/>
    <x v="197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  <x v="1"/>
    <x v="1"/>
    <x v="1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  <x v="12"/>
    <x v="1"/>
    <x v="1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  <x v="1"/>
    <x v="0"/>
    <x v="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  <x v="1"/>
    <x v="0"/>
    <x v="0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  <x v="41"/>
    <x v="0"/>
    <x v="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  <x v="35"/>
    <x v="0"/>
    <x v="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  <x v="11"/>
    <x v="0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  <x v="46"/>
    <x v="0"/>
    <x v="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  <x v="1"/>
    <x v="0"/>
    <x v="0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  <x v="16"/>
    <x v="0"/>
    <x v="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  <x v="12"/>
    <x v="0"/>
    <x v="0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  <x v="33"/>
    <x v="1"/>
    <x v="1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  <x v="1"/>
    <x v="1"/>
    <x v="1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  <x v="21"/>
    <x v="1"/>
    <x v="1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  <x v="41"/>
    <x v="1"/>
    <x v="1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  <x v="14"/>
    <x v="1"/>
    <x v="1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  <x v="1"/>
    <x v="1"/>
    <x v="1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  <x v="1"/>
    <x v="1"/>
    <x v="1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  <x v="1"/>
    <x v="1"/>
    <x v="1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  <x v="1"/>
    <x v="1"/>
    <x v="1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  <x v="1"/>
    <x v="1"/>
    <x v="1"/>
    <x v="2679"/>
  </r>
  <r>
    <n v="2680"/>
    <s v="iHeart Pillow"/>
    <s v="iHeartPillow, Connecting loved ones"/>
    <x v="261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  <x v="1"/>
    <x v="1"/>
    <x v="1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  <x v="25"/>
    <x v="1"/>
    <x v="1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  <x v="22"/>
    <x v="1"/>
    <x v="1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  <x v="1"/>
    <x v="1"/>
    <x v="1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  <x v="4"/>
    <x v="1"/>
    <x v="1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  <x v="12"/>
    <x v="1"/>
    <x v="1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  <x v="18"/>
    <x v="1"/>
    <x v="1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  <x v="1"/>
    <x v="1"/>
    <x v="1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  <x v="0"/>
    <x v="1"/>
    <x v="1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  <x v="1"/>
    <x v="1"/>
    <x v="1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  <x v="11"/>
    <x v="1"/>
    <x v="1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  <x v="11"/>
    <x v="1"/>
    <x v="1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  <x v="1"/>
    <x v="1"/>
    <x v="1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  <x v="1"/>
    <x v="1"/>
    <x v="1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  <x v="1"/>
    <x v="1"/>
    <x v="1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  <x v="12"/>
    <x v="1"/>
    <x v="1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  <x v="35"/>
    <x v="1"/>
    <x v="1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  <x v="0"/>
    <x v="1"/>
    <x v="1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  <x v="1"/>
    <x v="1"/>
    <x v="1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  <x v="1"/>
    <x v="1"/>
    <x v="1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  <x v="1"/>
    <x v="1"/>
    <x v="1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  <x v="0"/>
    <x v="1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  <x v="1"/>
    <x v="1"/>
    <x v="1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  <x v="12"/>
    <x v="0"/>
    <x v="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  <x v="40"/>
    <x v="1"/>
    <x v="1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  <x v="11"/>
    <x v="1"/>
    <x v="1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  <x v="41"/>
    <x v="0"/>
    <x v="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  <x v="1"/>
    <x v="0"/>
    <x v="0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  <x v="12"/>
    <x v="0"/>
    <x v="0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  <x v="6"/>
    <x v="0"/>
    <x v="0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  <x v="22"/>
    <x v="0"/>
    <x v="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  <x v="1"/>
    <x v="0"/>
    <x v="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  <x v="46"/>
    <x v="0"/>
    <x v="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  <x v="4"/>
    <x v="0"/>
    <x v="0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  <x v="33"/>
    <x v="0"/>
    <x v="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  <x v="35"/>
    <x v="0"/>
    <x v="0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  <x v="1"/>
    <x v="0"/>
    <x v="0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  <x v="11"/>
    <x v="0"/>
    <x v="0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  <x v="33"/>
    <x v="0"/>
    <x v="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  <x v="12"/>
    <x v="0"/>
    <x v="0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  <x v="1"/>
    <x v="0"/>
    <x v="0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  <x v="1"/>
    <x v="0"/>
    <x v="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  <x v="12"/>
    <x v="0"/>
    <x v="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  <x v="12"/>
    <x v="0"/>
    <x v="0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  <x v="22"/>
    <x v="0"/>
    <x v="0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  <x v="38"/>
    <x v="0"/>
    <x v="0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  <x v="1"/>
    <x v="0"/>
    <x v="0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  <x v="25"/>
    <x v="0"/>
    <x v="0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  <x v="6"/>
    <x v="0"/>
    <x v="0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  <x v="1"/>
    <x v="0"/>
    <x v="0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  <x v="6"/>
    <x v="0"/>
    <x v="0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  <x v="44"/>
    <x v="0"/>
    <x v="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  <x v="22"/>
    <x v="0"/>
    <x v="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  <x v="12"/>
    <x v="0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  <x v="1"/>
    <x v="0"/>
    <x v="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  <x v="0"/>
    <x v="0"/>
    <x v="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  <x v="1"/>
    <x v="0"/>
    <x v="0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  <x v="40"/>
    <x v="0"/>
    <x v="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  <x v="12"/>
    <x v="0"/>
    <x v="0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  <x v="11"/>
    <x v="0"/>
    <x v="0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  <x v="1"/>
    <x v="0"/>
    <x v="0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  <x v="18"/>
    <x v="1"/>
    <x v="1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  <x v="20"/>
    <x v="1"/>
    <x v="1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  <x v="1"/>
    <x v="1"/>
    <x v="1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  <x v="1"/>
    <x v="1"/>
    <x v="1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  <x v="12"/>
    <x v="1"/>
    <x v="1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  <x v="1"/>
    <x v="1"/>
    <x v="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  <x v="0"/>
    <x v="1"/>
    <x v="1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  <x v="1"/>
    <x v="1"/>
    <x v="1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  <x v="1"/>
    <x v="1"/>
    <x v="1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  <x v="65"/>
    <x v="1"/>
    <x v="1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  <x v="12"/>
    <x v="1"/>
    <x v="1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  <x v="4"/>
    <x v="1"/>
    <x v="1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  <x v="1"/>
    <x v="1"/>
    <x v="1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  <x v="1"/>
    <x v="1"/>
    <x v="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  <x v="1"/>
    <x v="1"/>
    <x v="1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  <x v="1"/>
    <x v="1"/>
    <x v="1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  <x v="13"/>
    <x v="1"/>
    <x v="1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  <x v="20"/>
    <x v="1"/>
    <x v="1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  <x v="40"/>
    <x v="1"/>
    <x v="1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  <x v="1"/>
    <x v="1"/>
    <x v="1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  <x v="1"/>
    <x v="1"/>
    <x v="1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  <x v="12"/>
    <x v="1"/>
    <x v="1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  <x v="11"/>
    <x v="1"/>
    <x v="1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  <x v="41"/>
    <x v="1"/>
    <x v="1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  <x v="3"/>
    <x v="1"/>
    <x v="1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  <x v="1"/>
    <x v="1"/>
    <x v="1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  <x v="12"/>
    <x v="1"/>
    <x v="1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  <x v="1"/>
    <x v="1"/>
    <x v="1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  <x v="38"/>
    <x v="1"/>
    <x v="1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  <x v="1"/>
    <x v="1"/>
    <x v="1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  <x v="45"/>
    <x v="1"/>
    <x v="1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  <x v="13"/>
    <x v="1"/>
    <x v="1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  <x v="2"/>
    <x v="1"/>
    <x v="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  <x v="1"/>
    <x v="1"/>
    <x v="1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  <x v="1"/>
    <x v="1"/>
    <x v="1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  <x v="0"/>
    <x v="1"/>
    <x v="1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  <x v="1"/>
    <x v="1"/>
    <x v="1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  <x v="1"/>
    <x v="1"/>
    <x v="1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  <x v="1"/>
    <x v="1"/>
    <x v="1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  <x v="1"/>
    <x v="1"/>
    <x v="1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  <x v="33"/>
    <x v="0"/>
    <x v="0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  <x v="25"/>
    <x v="0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  <x v="20"/>
    <x v="0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  <x v="21"/>
    <x v="0"/>
    <x v="0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  <x v="1"/>
    <x v="0"/>
    <x v="0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  <x v="20"/>
    <x v="0"/>
    <x v="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  <x v="1"/>
    <x v="0"/>
    <x v="0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  <x v="1"/>
    <x v="0"/>
    <x v="0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  <x v="23"/>
    <x v="0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  <x v="1"/>
    <x v="0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  <x v="1"/>
    <x v="0"/>
    <x v="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  <x v="11"/>
    <x v="0"/>
    <x v="0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  <x v="1"/>
    <x v="0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  <x v="3"/>
    <x v="0"/>
    <x v="0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  <x v="3"/>
    <x v="0"/>
    <x v="0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  <x v="1"/>
    <x v="0"/>
    <x v="0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  <x v="1"/>
    <x v="0"/>
    <x v="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  <x v="13"/>
    <x v="0"/>
    <x v="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  <x v="0"/>
    <x v="0"/>
    <x v="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  <x v="12"/>
    <x v="0"/>
    <x v="0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  <x v="24"/>
    <x v="0"/>
    <x v="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  <x v="1"/>
    <x v="0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  <x v="40"/>
    <x v="0"/>
    <x v="0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  <x v="1"/>
    <x v="0"/>
    <x v="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  <x v="25"/>
    <x v="0"/>
    <x v="0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  <x v="8"/>
    <x v="0"/>
    <x v="0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  <x v="1"/>
    <x v="0"/>
    <x v="0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  <x v="1"/>
    <x v="0"/>
    <x v="0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  <x v="36"/>
    <x v="0"/>
    <x v="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  <x v="22"/>
    <x v="0"/>
    <x v="0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  <x v="1"/>
    <x v="0"/>
    <x v="0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  <x v="11"/>
    <x v="0"/>
    <x v="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  <x v="25"/>
    <x v="0"/>
    <x v="0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  <x v="1"/>
    <x v="0"/>
    <x v="0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  <x v="1"/>
    <x v="0"/>
    <x v="0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  <x v="1"/>
    <x v="0"/>
    <x v="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  <x v="4"/>
    <x v="0"/>
    <x v="0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  <x v="18"/>
    <x v="0"/>
    <x v="0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  <x v="1"/>
    <x v="0"/>
    <x v="0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  <x v="17"/>
    <x v="0"/>
    <x v="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  <x v="1"/>
    <x v="0"/>
    <x v="0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  <x v="1"/>
    <x v="0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  <x v="33"/>
    <x v="0"/>
    <x v="0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  <x v="22"/>
    <x v="0"/>
    <x v="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  <x v="1"/>
    <x v="0"/>
    <x v="0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  <x v="17"/>
    <x v="0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  <x v="1"/>
    <x v="0"/>
    <x v="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  <x v="9"/>
    <x v="0"/>
    <x v="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  <x v="33"/>
    <x v="0"/>
    <x v="0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  <x v="65"/>
    <x v="0"/>
    <x v="0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  <x v="1"/>
    <x v="0"/>
    <x v="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  <x v="33"/>
    <x v="0"/>
    <x v="0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  <x v="18"/>
    <x v="0"/>
    <x v="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  <x v="13"/>
    <x v="0"/>
    <x v="0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  <x v="41"/>
    <x v="0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  <x v="52"/>
    <x v="0"/>
    <x v="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  <x v="4"/>
    <x v="0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  <x v="24"/>
    <x v="0"/>
    <x v="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  <x v="26"/>
    <x v="0"/>
    <x v="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  <x v="24"/>
    <x v="0"/>
    <x v="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  <x v="12"/>
    <x v="1"/>
    <x v="1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  <x v="14"/>
    <x v="1"/>
    <x v="1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  <x v="43"/>
    <x v="1"/>
    <x v="1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  <x v="1"/>
    <x v="1"/>
    <x v="1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  <x v="12"/>
    <x v="1"/>
    <x v="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  <x v="11"/>
    <x v="1"/>
    <x v="1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  <x v="12"/>
    <x v="1"/>
    <x v="1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  <x v="1"/>
    <x v="1"/>
    <x v="1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  <x v="1"/>
    <x v="1"/>
    <x v="1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  <x v="1"/>
    <x v="1"/>
    <x v="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  <x v="60"/>
    <x v="1"/>
    <x v="1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  <x v="1"/>
    <x v="1"/>
    <x v="1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  <x v="12"/>
    <x v="1"/>
    <x v="1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  <x v="18"/>
    <x v="1"/>
    <x v="1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  <x v="41"/>
    <x v="1"/>
    <x v="1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  <x v="12"/>
    <x v="1"/>
    <x v="1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  <x v="12"/>
    <x v="1"/>
    <x v="1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  <x v="17"/>
    <x v="1"/>
    <x v="1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  <x v="12"/>
    <x v="1"/>
    <x v="1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  <x v="12"/>
    <x v="1"/>
    <x v="1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  <x v="20"/>
    <x v="1"/>
    <x v="1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  <x v="1"/>
    <x v="1"/>
    <x v="1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  <x v="12"/>
    <x v="1"/>
    <x v="1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  <x v="1"/>
    <x v="1"/>
    <x v="1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  <x v="12"/>
    <x v="1"/>
    <x v="1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  <x v="1"/>
    <x v="1"/>
    <x v="1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  <x v="17"/>
    <x v="1"/>
    <x v="1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  <x v="1"/>
    <x v="1"/>
    <x v="1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  <x v="1"/>
    <x v="1"/>
    <x v="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  <x v="1"/>
    <x v="1"/>
    <x v="1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  <x v="18"/>
    <x v="1"/>
    <x v="1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  <x v="12"/>
    <x v="1"/>
    <x v="1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  <x v="1"/>
    <x v="1"/>
    <x v="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  <x v="1"/>
    <x v="1"/>
    <x v="1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  <x v="1"/>
    <x v="1"/>
    <x v="1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  <x v="1"/>
    <x v="1"/>
    <x v="1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  <x v="22"/>
    <x v="1"/>
    <x v="1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  <x v="12"/>
    <x v="1"/>
    <x v="1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  <x v="1"/>
    <x v="1"/>
    <x v="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  <x v="7"/>
    <x v="1"/>
    <x v="1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  <x v="12"/>
    <x v="1"/>
    <x v="1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  <x v="1"/>
    <x v="1"/>
    <x v="1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  <x v="6"/>
    <x v="1"/>
    <x v="1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  <x v="1"/>
    <x v="1"/>
    <x v="1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  <x v="1"/>
    <x v="1"/>
    <x v="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  <x v="72"/>
    <x v="1"/>
    <x v="1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  <x v="1"/>
    <x v="1"/>
    <x v="1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  <x v="36"/>
    <x v="1"/>
    <x v="1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  <x v="1"/>
    <x v="1"/>
    <x v="1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  <x v="33"/>
    <x v="1"/>
    <x v="1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  <x v="12"/>
    <x v="1"/>
    <x v="1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  <x v="5"/>
    <x v="1"/>
    <x v="1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  <x v="50"/>
    <x v="1"/>
    <x v="1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  <x v="12"/>
    <x v="1"/>
    <x v="1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  <x v="73"/>
    <x v="1"/>
    <x v="1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  <x v="20"/>
    <x v="1"/>
    <x v="1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  <x v="1"/>
    <x v="1"/>
    <x v="1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  <x v="1"/>
    <x v="1"/>
    <x v="1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  <x v="12"/>
    <x v="1"/>
    <x v="1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  <x v="1"/>
    <x v="1"/>
    <x v="1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  <x v="12"/>
    <x v="1"/>
    <x v="1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  <x v="1"/>
    <x v="1"/>
    <x v="1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  <x v="12"/>
    <x v="1"/>
    <x v="1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  <x v="65"/>
    <x v="1"/>
    <x v="1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  <x v="20"/>
    <x v="1"/>
    <x v="1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  <x v="42"/>
    <x v="1"/>
    <x v="1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  <x v="12"/>
    <x v="1"/>
    <x v="1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  <x v="1"/>
    <x v="1"/>
    <x v="1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  <x v="4"/>
    <x v="1"/>
    <x v="1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  <x v="12"/>
    <x v="1"/>
    <x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  <x v="4"/>
    <x v="1"/>
    <x v="1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  <x v="1"/>
    <x v="1"/>
    <x v="1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  <x v="12"/>
    <x v="1"/>
    <x v="1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  <x v="12"/>
    <x v="1"/>
    <x v="1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  <x v="1"/>
    <x v="1"/>
    <x v="1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  <x v="26"/>
    <x v="1"/>
    <x v="1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  <x v="10"/>
    <x v="1"/>
    <x v="1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  <x v="33"/>
    <x v="1"/>
    <x v="1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  <x v="1"/>
    <x v="1"/>
    <x v="1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  <x v="1"/>
    <x v="1"/>
    <x v="1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  <x v="1"/>
    <x v="0"/>
    <x v="0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  <x v="11"/>
    <x v="0"/>
    <x v="0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  <x v="13"/>
    <x v="0"/>
    <x v="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  <x v="1"/>
    <x v="0"/>
    <x v="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  <x v="1"/>
    <x v="0"/>
    <x v="0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  <x v="20"/>
    <x v="0"/>
    <x v="0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  <x v="41"/>
    <x v="0"/>
    <x v="0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  <x v="1"/>
    <x v="0"/>
    <x v="0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  <x v="1"/>
    <x v="0"/>
    <x v="0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  <x v="1"/>
    <x v="0"/>
    <x v="0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  <x v="25"/>
    <x v="0"/>
    <x v="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  <x v="0"/>
    <x v="0"/>
    <x v="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  <x v="1"/>
    <x v="0"/>
    <x v="0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  <x v="1"/>
    <x v="0"/>
    <x v="0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  <x v="44"/>
    <x v="0"/>
    <x v="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  <x v="58"/>
    <x v="0"/>
    <x v="0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  <x v="1"/>
    <x v="0"/>
    <x v="0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  <x v="1"/>
    <x v="0"/>
    <x v="0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  <x v="15"/>
    <x v="0"/>
    <x v="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  <x v="4"/>
    <x v="0"/>
    <x v="0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  <x v="1"/>
    <x v="1"/>
    <x v="1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  <x v="18"/>
    <x v="1"/>
    <x v="1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  <x v="1"/>
    <x v="1"/>
    <x v="1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  <x v="1"/>
    <x v="1"/>
    <x v="1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  <x v="1"/>
    <x v="1"/>
    <x v="1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  <x v="1"/>
    <x v="1"/>
    <x v="1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  <x v="45"/>
    <x v="1"/>
    <x v="1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  <x v="12"/>
    <x v="1"/>
    <x v="1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  <x v="1"/>
    <x v="1"/>
    <x v="1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  <x v="1"/>
    <x v="1"/>
    <x v="1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  <x v="11"/>
    <x v="1"/>
    <x v="1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  <x v="0"/>
    <x v="1"/>
    <x v="1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  <x v="1"/>
    <x v="1"/>
    <x v="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  <x v="18"/>
    <x v="1"/>
    <x v="1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  <x v="1"/>
    <x v="1"/>
    <x v="1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  <x v="1"/>
    <x v="1"/>
    <x v="1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  <x v="12"/>
    <x v="1"/>
    <x v="1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  <x v="12"/>
    <x v="1"/>
    <x v="1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  <x v="1"/>
    <x v="1"/>
    <x v="1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  <x v="1"/>
    <x v="1"/>
    <x v="1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  <x v="33"/>
    <x v="0"/>
    <x v="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  <x v="33"/>
    <x v="0"/>
    <x v="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  <x v="1"/>
    <x v="0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  <x v="1"/>
    <x v="0"/>
    <x v="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  <x v="1"/>
    <x v="0"/>
    <x v="0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  <x v="1"/>
    <x v="0"/>
    <x v="0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  <x v="1"/>
    <x v="0"/>
    <x v="0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  <x v="20"/>
    <x v="0"/>
    <x v="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  <x v="1"/>
    <x v="0"/>
    <x v="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  <x v="1"/>
    <x v="0"/>
    <x v="0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  <x v="1"/>
    <x v="0"/>
    <x v="0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  <x v="13"/>
    <x v="0"/>
    <x v="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  <x v="33"/>
    <x v="0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  <x v="33"/>
    <x v="0"/>
    <x v="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  <x v="33"/>
    <x v="0"/>
    <x v="0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  <x v="42"/>
    <x v="0"/>
    <x v="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  <x v="50"/>
    <x v="0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  <x v="2"/>
    <x v="0"/>
    <x v="0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  <x v="3"/>
    <x v="0"/>
    <x v="0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  <x v="18"/>
    <x v="0"/>
    <x v="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  <x v="11"/>
    <x v="0"/>
    <x v="0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  <x v="1"/>
    <x v="0"/>
    <x v="0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  <x v="12"/>
    <x v="0"/>
    <x v="0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  <x v="1"/>
    <x v="0"/>
    <x v="0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  <x v="23"/>
    <x v="0"/>
    <x v="0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  <x v="12"/>
    <x v="0"/>
    <x v="0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  <x v="41"/>
    <x v="0"/>
    <x v="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  <x v="1"/>
    <x v="0"/>
    <x v="0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  <x v="24"/>
    <x v="0"/>
    <x v="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  <x v="6"/>
    <x v="0"/>
    <x v="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  <x v="24"/>
    <x v="0"/>
    <x v="0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  <x v="1"/>
    <x v="0"/>
    <x v="0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  <x v="1"/>
    <x v="0"/>
    <x v="0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  <x v="1"/>
    <x v="0"/>
    <x v="0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  <x v="1"/>
    <x v="0"/>
    <x v="0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  <x v="12"/>
    <x v="0"/>
    <x v="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  <x v="42"/>
    <x v="0"/>
    <x v="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  <x v="33"/>
    <x v="0"/>
    <x v="0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  <x v="20"/>
    <x v="0"/>
    <x v="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  <x v="20"/>
    <x v="0"/>
    <x v="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  <x v="1"/>
    <x v="0"/>
    <x v="0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  <x v="1"/>
    <x v="0"/>
    <x v="0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  <x v="0"/>
    <x v="0"/>
    <x v="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  <x v="1"/>
    <x v="0"/>
    <x v="0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  <x v="1"/>
    <x v="0"/>
    <x v="0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  <x v="1"/>
    <x v="0"/>
    <x v="0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  <x v="21"/>
    <x v="0"/>
    <x v="0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  <x v="1"/>
    <x v="0"/>
    <x v="0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  <x v="1"/>
    <x v="0"/>
    <x v="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  <x v="12"/>
    <x v="0"/>
    <x v="0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  <x v="14"/>
    <x v="0"/>
    <x v="0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  <x v="21"/>
    <x v="0"/>
    <x v="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  <x v="1"/>
    <x v="0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  <x v="33"/>
    <x v="0"/>
    <x v="0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  <x v="13"/>
    <x v="0"/>
    <x v="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  <x v="12"/>
    <x v="0"/>
    <x v="0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  <x v="1"/>
    <x v="0"/>
    <x v="0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  <x v="40"/>
    <x v="0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  <x v="14"/>
    <x v="0"/>
    <x v="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  <x v="12"/>
    <x v="0"/>
    <x v="0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  <x v="8"/>
    <x v="0"/>
    <x v="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  <x v="11"/>
    <x v="0"/>
    <x v="0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  <x v="11"/>
    <x v="0"/>
    <x v="0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  <x v="1"/>
    <x v="0"/>
    <x v="0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  <x v="33"/>
    <x v="0"/>
    <x v="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  <x v="20"/>
    <x v="0"/>
    <x v="0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  <x v="1"/>
    <x v="0"/>
    <x v="0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  <x v="1"/>
    <x v="0"/>
    <x v="0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  <x v="33"/>
    <x v="0"/>
    <x v="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  <x v="1"/>
    <x v="0"/>
    <x v="0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  <x v="12"/>
    <x v="0"/>
    <x v="0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  <x v="1"/>
    <x v="0"/>
    <x v="0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  <x v="1"/>
    <x v="0"/>
    <x v="0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  <x v="0"/>
    <x v="0"/>
    <x v="0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  <x v="1"/>
    <x v="0"/>
    <x v="0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  <x v="8"/>
    <x v="0"/>
    <x v="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  <x v="30"/>
    <x v="0"/>
    <x v="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  <x v="12"/>
    <x v="0"/>
    <x v="0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  <x v="14"/>
    <x v="0"/>
    <x v="0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  <x v="29"/>
    <x v="0"/>
    <x v="0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  <x v="1"/>
    <x v="0"/>
    <x v="0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  <x v="1"/>
    <x v="0"/>
    <x v="0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  <x v="14"/>
    <x v="0"/>
    <x v="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  <x v="13"/>
    <x v="0"/>
    <x v="0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  <x v="1"/>
    <x v="0"/>
    <x v="0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  <x v="41"/>
    <x v="0"/>
    <x v="0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  <x v="7"/>
    <x v="0"/>
    <x v="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  <x v="41"/>
    <x v="0"/>
    <x v="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  <x v="1"/>
    <x v="0"/>
    <x v="0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  <x v="1"/>
    <x v="0"/>
    <x v="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  <x v="1"/>
    <x v="1"/>
    <x v="1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  <x v="1"/>
    <x v="1"/>
    <x v="1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  <x v="67"/>
    <x v="1"/>
    <x v="1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  <x v="46"/>
    <x v="1"/>
    <x v="1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  <x v="12"/>
    <x v="1"/>
    <x v="1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  <x v="12"/>
    <x v="1"/>
    <x v="1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  <x v="1"/>
    <x v="1"/>
    <x v="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  <x v="38"/>
    <x v="1"/>
    <x v="1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  <x v="1"/>
    <x v="1"/>
    <x v="1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  <x v="1"/>
    <x v="1"/>
    <x v="1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  <x v="1"/>
    <x v="1"/>
    <x v="1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  <x v="41"/>
    <x v="1"/>
    <x v="1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  <x v="6"/>
    <x v="1"/>
    <x v="1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  <x v="0"/>
    <x v="1"/>
    <x v="1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  <x v="25"/>
    <x v="1"/>
    <x v="1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  <x v="1"/>
    <x v="1"/>
    <x v="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  <x v="1"/>
    <x v="1"/>
    <x v="1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  <x v="1"/>
    <x v="1"/>
    <x v="1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  <x v="1"/>
    <x v="1"/>
    <x v="1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  <x v="21"/>
    <x v="1"/>
    <x v="1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  <x v="10"/>
    <x v="1"/>
    <x v="1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  <x v="20"/>
    <x v="1"/>
    <x v="1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  <x v="44"/>
    <x v="1"/>
    <x v="1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  <x v="1"/>
    <x v="1"/>
    <x v="1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  <x v="38"/>
    <x v="1"/>
    <x v="1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  <x v="12"/>
    <x v="1"/>
    <x v="1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  <x v="1"/>
    <x v="1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  <x v="1"/>
    <x v="1"/>
    <x v="1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  <x v="1"/>
    <x v="1"/>
    <x v="1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  <x v="12"/>
    <x v="1"/>
    <x v="1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  <x v="1"/>
    <x v="1"/>
    <x v="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  <x v="1"/>
    <x v="1"/>
    <x v="1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  <x v="1"/>
    <x v="1"/>
    <x v="1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  <x v="41"/>
    <x v="1"/>
    <x v="1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  <x v="1"/>
    <x v="1"/>
    <x v="1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  <x v="12"/>
    <x v="1"/>
    <x v="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  <x v="12"/>
    <x v="1"/>
    <x v="1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  <x v="0"/>
    <x v="1"/>
    <x v="1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  <x v="22"/>
    <x v="1"/>
    <x v="1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  <x v="12"/>
    <x v="1"/>
    <x v="1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  <x v="1"/>
    <x v="1"/>
    <x v="1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  <x v="46"/>
    <x v="1"/>
    <x v="1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  <x v="1"/>
    <x v="1"/>
    <x v="1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  <x v="12"/>
    <x v="1"/>
    <x v="1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  <x v="12"/>
    <x v="1"/>
    <x v="1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  <x v="1"/>
    <x v="1"/>
    <x v="1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  <x v="21"/>
    <x v="1"/>
    <x v="1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  <x v="64"/>
    <x v="1"/>
    <x v="1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  <x v="1"/>
    <x v="1"/>
    <x v="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  <x v="1"/>
    <x v="1"/>
    <x v="1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  <x v="1"/>
    <x v="1"/>
    <x v="1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  <x v="38"/>
    <x v="1"/>
    <x v="1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  <x v="12"/>
    <x v="1"/>
    <x v="1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  <x v="0"/>
    <x v="1"/>
    <x v="1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  <x v="59"/>
    <x v="1"/>
    <x v="1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  <x v="24"/>
    <x v="1"/>
    <x v="1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  <x v="5"/>
    <x v="1"/>
    <x v="1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  <x v="12"/>
    <x v="1"/>
    <x v="1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  <x v="6"/>
    <x v="1"/>
    <x v="1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  <x v="4"/>
    <x v="1"/>
    <x v="1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  <x v="0"/>
    <x v="1"/>
    <x v="1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  <x v="12"/>
    <x v="1"/>
    <x v="1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  <x v="1"/>
    <x v="1"/>
    <x v="1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  <x v="12"/>
    <x v="1"/>
    <x v="1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  <x v="1"/>
    <x v="1"/>
    <x v="1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  <x v="20"/>
    <x v="1"/>
    <x v="1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  <x v="36"/>
    <x v="1"/>
    <x v="1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  <x v="23"/>
    <x v="1"/>
    <x v="1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  <x v="1"/>
    <x v="1"/>
    <x v="1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  <x v="12"/>
    <x v="1"/>
    <x v="1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  <x v="12"/>
    <x v="1"/>
    <x v="1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  <x v="72"/>
    <x v="1"/>
    <x v="1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  <x v="1"/>
    <x v="1"/>
    <x v="1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  <x v="12"/>
    <x v="1"/>
    <x v="1"/>
    <x v="3124"/>
  </r>
  <r>
    <n v="3125"/>
    <s v="N/A (Canceled)"/>
    <s v="N/A"/>
    <x v="86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  <x v="1"/>
    <x v="1"/>
    <x v="1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  <x v="1"/>
    <x v="1"/>
    <x v="1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  <x v="1"/>
    <x v="1"/>
    <x v="1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  <x v="1"/>
    <x v="0"/>
    <x v="0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  <x v="4"/>
    <x v="1"/>
    <x v="1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  <x v="0"/>
    <x v="1"/>
    <x v="1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  <x v="1"/>
    <x v="1"/>
    <x v="1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  <x v="12"/>
    <x v="1"/>
    <x v="1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  <x v="1"/>
    <x v="0"/>
    <x v="0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  <x v="21"/>
    <x v="1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  <x v="24"/>
    <x v="1"/>
    <x v="1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  <x v="8"/>
    <x v="0"/>
    <x v="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  <x v="67"/>
    <x v="1"/>
    <x v="1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  <x v="23"/>
    <x v="1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  <x v="35"/>
    <x v="1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  <x v="1"/>
    <x v="1"/>
    <x v="1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  <x v="43"/>
    <x v="1"/>
    <x v="1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  <x v="1"/>
    <x v="1"/>
    <x v="1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  <x v="9"/>
    <x v="1"/>
    <x v="1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  <x v="42"/>
    <x v="1"/>
    <x v="1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  <x v="12"/>
    <x v="1"/>
    <x v="1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  <x v="11"/>
    <x v="1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  <x v="4"/>
    <x v="0"/>
    <x v="0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  <x v="24"/>
    <x v="0"/>
    <x v="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  <x v="17"/>
    <x v="0"/>
    <x v="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  <x v="37"/>
    <x v="0"/>
    <x v="0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  <x v="1"/>
    <x v="0"/>
    <x v="0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  <x v="1"/>
    <x v="0"/>
    <x v="0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  <x v="0"/>
    <x v="0"/>
    <x v="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  <x v="1"/>
    <x v="0"/>
    <x v="0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  <x v="1"/>
    <x v="0"/>
    <x v="0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  <x v="6"/>
    <x v="0"/>
    <x v="0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  <x v="60"/>
    <x v="0"/>
    <x v="0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  <x v="1"/>
    <x v="0"/>
    <x v="0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  <x v="40"/>
    <x v="0"/>
    <x v="0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  <x v="26"/>
    <x v="0"/>
    <x v="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  <x v="1"/>
    <x v="0"/>
    <x v="0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  <x v="14"/>
    <x v="0"/>
    <x v="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  <x v="1"/>
    <x v="0"/>
    <x v="0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  <x v="15"/>
    <x v="0"/>
    <x v="0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  <x v="24"/>
    <x v="0"/>
    <x v="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  <x v="41"/>
    <x v="0"/>
    <x v="0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  <x v="20"/>
    <x v="0"/>
    <x v="0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  <x v="22"/>
    <x v="0"/>
    <x v="0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  <x v="41"/>
    <x v="0"/>
    <x v="0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  <x v="15"/>
    <x v="0"/>
    <x v="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  <x v="1"/>
    <x v="0"/>
    <x v="0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  <x v="1"/>
    <x v="0"/>
    <x v="0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  <x v="1"/>
    <x v="0"/>
    <x v="0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  <x v="20"/>
    <x v="0"/>
    <x v="0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  <x v="12"/>
    <x v="0"/>
    <x v="0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  <x v="14"/>
    <x v="0"/>
    <x v="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  <x v="1"/>
    <x v="0"/>
    <x v="0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  <x v="1"/>
    <x v="0"/>
    <x v="0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  <x v="25"/>
    <x v="0"/>
    <x v="0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  <x v="1"/>
    <x v="0"/>
    <x v="0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  <x v="9"/>
    <x v="0"/>
    <x v="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  <x v="53"/>
    <x v="0"/>
    <x v="0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  <x v="10"/>
    <x v="0"/>
    <x v="0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  <x v="1"/>
    <x v="0"/>
    <x v="0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  <x v="5"/>
    <x v="0"/>
    <x v="0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  <x v="1"/>
    <x v="0"/>
    <x v="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  <x v="18"/>
    <x v="0"/>
    <x v="0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  <x v="21"/>
    <x v="1"/>
    <x v="1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  <x v="1"/>
    <x v="1"/>
    <x v="1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  <x v="1"/>
    <x v="1"/>
    <x v="1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  <x v="12"/>
    <x v="1"/>
    <x v="1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  <x v="11"/>
    <x v="1"/>
    <x v="1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  <x v="11"/>
    <x v="1"/>
    <x v="1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  <x v="1"/>
    <x v="1"/>
    <x v="1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  <x v="1"/>
    <x v="1"/>
    <x v="1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  <x v="12"/>
    <x v="1"/>
    <x v="1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  <x v="1"/>
    <x v="1"/>
    <x v="1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  <x v="52"/>
    <x v="1"/>
    <x v="1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  <x v="1"/>
    <x v="1"/>
    <x v="1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  <x v="1"/>
    <x v="1"/>
    <x v="1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  <x v="21"/>
    <x v="1"/>
    <x v="1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  <x v="44"/>
    <x v="1"/>
    <x v="1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  <x v="1"/>
    <x v="1"/>
    <x v="1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  <x v="1"/>
    <x v="1"/>
    <x v="1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  <x v="1"/>
    <x v="1"/>
    <x v="1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  <x v="1"/>
    <x v="1"/>
    <x v="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  <x v="12"/>
    <x v="1"/>
    <x v="1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  <x v="21"/>
    <x v="0"/>
    <x v="0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  <x v="22"/>
    <x v="0"/>
    <x v="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  <x v="54"/>
    <x v="0"/>
    <x v="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  <x v="0"/>
    <x v="0"/>
    <x v="0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  <x v="1"/>
    <x v="0"/>
    <x v="0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  <x v="4"/>
    <x v="0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  <x v="46"/>
    <x v="0"/>
    <x v="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  <x v="52"/>
    <x v="0"/>
    <x v="0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  <x v="0"/>
    <x v="0"/>
    <x v="0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  <x v="1"/>
    <x v="0"/>
    <x v="0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  <x v="15"/>
    <x v="0"/>
    <x v="0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  <x v="6"/>
    <x v="0"/>
    <x v="0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  <x v="35"/>
    <x v="0"/>
    <x v="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  <x v="6"/>
    <x v="0"/>
    <x v="0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  <x v="0"/>
    <x v="0"/>
    <x v="0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  <x v="1"/>
    <x v="0"/>
    <x v="0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  <x v="54"/>
    <x v="0"/>
    <x v="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  <x v="21"/>
    <x v="0"/>
    <x v="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  <x v="1"/>
    <x v="0"/>
    <x v="0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  <x v="1"/>
    <x v="0"/>
    <x v="0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  <x v="0"/>
    <x v="0"/>
    <x v="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  <x v="1"/>
    <x v="0"/>
    <x v="0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  <x v="13"/>
    <x v="0"/>
    <x v="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  <x v="1"/>
    <x v="0"/>
    <x v="0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  <x v="1"/>
    <x v="0"/>
    <x v="0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  <x v="1"/>
    <x v="0"/>
    <x v="0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  <x v="15"/>
    <x v="0"/>
    <x v="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  <x v="1"/>
    <x v="0"/>
    <x v="0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  <x v="1"/>
    <x v="0"/>
    <x v="0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  <x v="17"/>
    <x v="0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  <x v="1"/>
    <x v="0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  <x v="25"/>
    <x v="0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  <x v="33"/>
    <x v="0"/>
    <x v="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  <x v="15"/>
    <x v="0"/>
    <x v="0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  <x v="1"/>
    <x v="0"/>
    <x v="0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  <x v="17"/>
    <x v="0"/>
    <x v="0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  <x v="1"/>
    <x v="0"/>
    <x v="0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  <x v="0"/>
    <x v="0"/>
    <x v="0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  <x v="41"/>
    <x v="0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  <x v="1"/>
    <x v="0"/>
    <x v="0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  <x v="1"/>
    <x v="0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  <x v="1"/>
    <x v="0"/>
    <x v="0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  <x v="1"/>
    <x v="0"/>
    <x v="0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  <x v="1"/>
    <x v="0"/>
    <x v="0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  <x v="1"/>
    <x v="0"/>
    <x v="0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  <x v="23"/>
    <x v="0"/>
    <x v="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  <x v="1"/>
    <x v="0"/>
    <x v="0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  <x v="1"/>
    <x v="0"/>
    <x v="0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  <x v="24"/>
    <x v="0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  <x v="1"/>
    <x v="0"/>
    <x v="0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  <x v="1"/>
    <x v="0"/>
    <x v="0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  <x v="41"/>
    <x v="0"/>
    <x v="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  <x v="6"/>
    <x v="0"/>
    <x v="0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  <x v="1"/>
    <x v="0"/>
    <x v="0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  <x v="0"/>
    <x v="0"/>
    <x v="0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  <x v="26"/>
    <x v="0"/>
    <x v="0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  <x v="3"/>
    <x v="0"/>
    <x v="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  <x v="1"/>
    <x v="0"/>
    <x v="0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  <x v="0"/>
    <x v="0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  <x v="1"/>
    <x v="0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  <x v="3"/>
    <x v="0"/>
    <x v="0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  <x v="35"/>
    <x v="0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  <x v="1"/>
    <x v="0"/>
    <x v="0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  <x v="1"/>
    <x v="0"/>
    <x v="0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  <x v="1"/>
    <x v="0"/>
    <x v="0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  <x v="3"/>
    <x v="0"/>
    <x v="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  <x v="7"/>
    <x v="0"/>
    <x v="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  <x v="9"/>
    <x v="0"/>
    <x v="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  <x v="35"/>
    <x v="0"/>
    <x v="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  <x v="1"/>
    <x v="0"/>
    <x v="0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  <x v="1"/>
    <x v="0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  <x v="1"/>
    <x v="0"/>
    <x v="0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  <x v="35"/>
    <x v="0"/>
    <x v="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  <x v="1"/>
    <x v="0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  <x v="7"/>
    <x v="0"/>
    <x v="0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  <x v="0"/>
    <x v="0"/>
    <x v="0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  <x v="42"/>
    <x v="0"/>
    <x v="0"/>
    <x v="3284"/>
  </r>
  <r>
    <n v="3285"/>
    <s v="By Morning"/>
    <s v="A new play by Matthew Gasda"/>
    <x v="402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  <x v="0"/>
    <x v="0"/>
    <x v="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  <x v="1"/>
    <x v="0"/>
    <x v="0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  <x v="25"/>
    <x v="0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  <x v="8"/>
    <x v="0"/>
    <x v="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  <x v="33"/>
    <x v="0"/>
    <x v="0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  <x v="1"/>
    <x v="0"/>
    <x v="0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  <x v="0"/>
    <x v="0"/>
    <x v="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  <x v="12"/>
    <x v="0"/>
    <x v="0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  <x v="1"/>
    <x v="0"/>
    <x v="0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  <x v="1"/>
    <x v="0"/>
    <x v="0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  <x v="1"/>
    <x v="0"/>
    <x v="0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  <x v="21"/>
    <x v="0"/>
    <x v="0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  <x v="23"/>
    <x v="0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  <x v="18"/>
    <x v="0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  <x v="1"/>
    <x v="0"/>
    <x v="0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  <x v="21"/>
    <x v="0"/>
    <x v="0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  <x v="11"/>
    <x v="0"/>
    <x v="0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  <x v="1"/>
    <x v="0"/>
    <x v="0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  <x v="6"/>
    <x v="0"/>
    <x v="0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  <x v="1"/>
    <x v="0"/>
    <x v="0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  <x v="1"/>
    <x v="0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  <x v="52"/>
    <x v="0"/>
    <x v="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  <x v="1"/>
    <x v="0"/>
    <x v="0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  <x v="21"/>
    <x v="0"/>
    <x v="0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  <x v="0"/>
    <x v="0"/>
    <x v="0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  <x v="1"/>
    <x v="0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  <x v="1"/>
    <x v="0"/>
    <x v="0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  <x v="21"/>
    <x v="0"/>
    <x v="0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  <x v="20"/>
    <x v="0"/>
    <x v="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  <x v="33"/>
    <x v="0"/>
    <x v="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  <x v="1"/>
    <x v="0"/>
    <x v="0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  <x v="15"/>
    <x v="0"/>
    <x v="0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  <x v="1"/>
    <x v="0"/>
    <x v="0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  <x v="4"/>
    <x v="0"/>
    <x v="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  <x v="11"/>
    <x v="0"/>
    <x v="0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  <x v="1"/>
    <x v="0"/>
    <x v="0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  <x v="20"/>
    <x v="0"/>
    <x v="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  <x v="24"/>
    <x v="0"/>
    <x v="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  <x v="1"/>
    <x v="0"/>
    <x v="0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  <x v="20"/>
    <x v="0"/>
    <x v="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  <x v="6"/>
    <x v="0"/>
    <x v="0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  <x v="1"/>
    <x v="0"/>
    <x v="0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  <x v="1"/>
    <x v="0"/>
    <x v="0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  <x v="74"/>
    <x v="0"/>
    <x v="0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  <x v="55"/>
    <x v="0"/>
    <x v="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  <x v="1"/>
    <x v="0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  <x v="6"/>
    <x v="0"/>
    <x v="0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  <x v="1"/>
    <x v="0"/>
    <x v="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  <x v="24"/>
    <x v="0"/>
    <x v="0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  <x v="1"/>
    <x v="0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  <x v="14"/>
    <x v="0"/>
    <x v="0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  <x v="33"/>
    <x v="0"/>
    <x v="0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  <x v="24"/>
    <x v="0"/>
    <x v="0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  <x v="21"/>
    <x v="0"/>
    <x v="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  <x v="1"/>
    <x v="0"/>
    <x v="0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  <x v="25"/>
    <x v="0"/>
    <x v="0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  <x v="26"/>
    <x v="0"/>
    <x v="0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  <x v="15"/>
    <x v="0"/>
    <x v="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  <x v="21"/>
    <x v="0"/>
    <x v="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  <x v="1"/>
    <x v="0"/>
    <x v="0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  <x v="50"/>
    <x v="0"/>
    <x v="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  <x v="5"/>
    <x v="0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  <x v="20"/>
    <x v="0"/>
    <x v="0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  <x v="17"/>
    <x v="0"/>
    <x v="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  <x v="24"/>
    <x v="0"/>
    <x v="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  <x v="6"/>
    <x v="0"/>
    <x v="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  <x v="46"/>
    <x v="0"/>
    <x v="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  <x v="39"/>
    <x v="0"/>
    <x v="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  <x v="20"/>
    <x v="0"/>
    <x v="0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  <x v="6"/>
    <x v="0"/>
    <x v="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  <x v="55"/>
    <x v="0"/>
    <x v="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  <x v="1"/>
    <x v="0"/>
    <x v="0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  <x v="1"/>
    <x v="0"/>
    <x v="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  <x v="1"/>
    <x v="0"/>
    <x v="0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  <x v="11"/>
    <x v="0"/>
    <x v="0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  <x v="24"/>
    <x v="0"/>
    <x v="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  <x v="10"/>
    <x v="0"/>
    <x v="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  <x v="20"/>
    <x v="0"/>
    <x v="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  <x v="23"/>
    <x v="0"/>
    <x v="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  <x v="24"/>
    <x v="0"/>
    <x v="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  <x v="1"/>
    <x v="0"/>
    <x v="0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  <x v="1"/>
    <x v="0"/>
    <x v="0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  <x v="25"/>
    <x v="0"/>
    <x v="0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  <x v="8"/>
    <x v="0"/>
    <x v="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  <x v="12"/>
    <x v="0"/>
    <x v="0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  <x v="0"/>
    <x v="0"/>
    <x v="0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  <x v="33"/>
    <x v="0"/>
    <x v="0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  <x v="21"/>
    <x v="0"/>
    <x v="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  <x v="17"/>
    <x v="0"/>
    <x v="0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  <x v="1"/>
    <x v="0"/>
    <x v="0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  <x v="65"/>
    <x v="0"/>
    <x v="0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  <x v="12"/>
    <x v="0"/>
    <x v="0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  <x v="1"/>
    <x v="0"/>
    <x v="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  <x v="17"/>
    <x v="0"/>
    <x v="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  <x v="42"/>
    <x v="0"/>
    <x v="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  <x v="6"/>
    <x v="0"/>
    <x v="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  <x v="1"/>
    <x v="0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  <x v="25"/>
    <x v="0"/>
    <x v="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  <x v="18"/>
    <x v="0"/>
    <x v="0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  <x v="46"/>
    <x v="0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  <x v="1"/>
    <x v="0"/>
    <x v="0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  <x v="1"/>
    <x v="0"/>
    <x v="0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  <x v="4"/>
    <x v="0"/>
    <x v="0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  <x v="1"/>
    <x v="0"/>
    <x v="0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  <x v="1"/>
    <x v="0"/>
    <x v="0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  <x v="13"/>
    <x v="0"/>
    <x v="0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  <x v="41"/>
    <x v="0"/>
    <x v="0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  <x v="38"/>
    <x v="0"/>
    <x v="0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  <x v="25"/>
    <x v="0"/>
    <x v="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  <x v="1"/>
    <x v="0"/>
    <x v="0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  <x v="20"/>
    <x v="0"/>
    <x v="0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  <x v="14"/>
    <x v="0"/>
    <x v="0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  <x v="4"/>
    <x v="0"/>
    <x v="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  <x v="26"/>
    <x v="0"/>
    <x v="0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  <x v="1"/>
    <x v="0"/>
    <x v="0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  <x v="11"/>
    <x v="0"/>
    <x v="0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  <x v="1"/>
    <x v="0"/>
    <x v="0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  <x v="41"/>
    <x v="0"/>
    <x v="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  <x v="1"/>
    <x v="0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  <x v="18"/>
    <x v="0"/>
    <x v="0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  <x v="21"/>
    <x v="0"/>
    <x v="0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  <x v="11"/>
    <x v="0"/>
    <x v="0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  <x v="1"/>
    <x v="0"/>
    <x v="0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  <x v="1"/>
    <x v="0"/>
    <x v="0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  <x v="52"/>
    <x v="0"/>
    <x v="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  <x v="14"/>
    <x v="0"/>
    <x v="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  <x v="18"/>
    <x v="0"/>
    <x v="0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  <x v="1"/>
    <x v="0"/>
    <x v="0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  <x v="60"/>
    <x v="0"/>
    <x v="0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  <x v="1"/>
    <x v="0"/>
    <x v="0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  <x v="55"/>
    <x v="0"/>
    <x v="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  <x v="33"/>
    <x v="0"/>
    <x v="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  <x v="40"/>
    <x v="0"/>
    <x v="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  <x v="1"/>
    <x v="0"/>
    <x v="0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  <x v="10"/>
    <x v="0"/>
    <x v="0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  <x v="60"/>
    <x v="0"/>
    <x v="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  <x v="1"/>
    <x v="0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  <x v="33"/>
    <x v="0"/>
    <x v="0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  <x v="1"/>
    <x v="0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  <x v="24"/>
    <x v="0"/>
    <x v="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  <x v="22"/>
    <x v="0"/>
    <x v="0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  <x v="23"/>
    <x v="0"/>
    <x v="0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  <x v="1"/>
    <x v="0"/>
    <x v="0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  <x v="25"/>
    <x v="0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  <x v="20"/>
    <x v="0"/>
    <x v="0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  <x v="1"/>
    <x v="0"/>
    <x v="0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  <x v="1"/>
    <x v="0"/>
    <x v="0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  <x v="25"/>
    <x v="0"/>
    <x v="0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  <x v="0"/>
    <x v="0"/>
    <x v="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  <x v="1"/>
    <x v="0"/>
    <x v="0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  <x v="42"/>
    <x v="0"/>
    <x v="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  <x v="21"/>
    <x v="0"/>
    <x v="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  <x v="1"/>
    <x v="0"/>
    <x v="0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  <x v="9"/>
    <x v="0"/>
    <x v="0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  <x v="58"/>
    <x v="0"/>
    <x v="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  <x v="26"/>
    <x v="0"/>
    <x v="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  <x v="14"/>
    <x v="0"/>
    <x v="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  <x v="1"/>
    <x v="0"/>
    <x v="0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  <x v="1"/>
    <x v="0"/>
    <x v="0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  <x v="36"/>
    <x v="0"/>
    <x v="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  <x v="33"/>
    <x v="0"/>
    <x v="0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  <x v="17"/>
    <x v="0"/>
    <x v="0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  <x v="11"/>
    <x v="0"/>
    <x v="0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  <x v="1"/>
    <x v="0"/>
    <x v="0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  <x v="33"/>
    <x v="0"/>
    <x v="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  <x v="12"/>
    <x v="0"/>
    <x v="0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  <x v="14"/>
    <x v="0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  <x v="26"/>
    <x v="0"/>
    <x v="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  <x v="12"/>
    <x v="0"/>
    <x v="0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  <x v="1"/>
    <x v="0"/>
    <x v="0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  <x v="1"/>
    <x v="0"/>
    <x v="0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  <x v="0"/>
    <x v="0"/>
    <x v="0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  <x v="0"/>
    <x v="0"/>
    <x v="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  <x v="14"/>
    <x v="0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  <x v="1"/>
    <x v="0"/>
    <x v="0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  <x v="20"/>
    <x v="0"/>
    <x v="0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  <x v="33"/>
    <x v="0"/>
    <x v="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  <x v="3"/>
    <x v="0"/>
    <x v="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  <x v="43"/>
    <x v="0"/>
    <x v="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  <x v="1"/>
    <x v="0"/>
    <x v="0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  <x v="25"/>
    <x v="0"/>
    <x v="0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  <x v="12"/>
    <x v="0"/>
    <x v="0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  <x v="1"/>
    <x v="0"/>
    <x v="0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  <x v="33"/>
    <x v="0"/>
    <x v="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  <x v="1"/>
    <x v="0"/>
    <x v="0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  <x v="52"/>
    <x v="0"/>
    <x v="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  <x v="43"/>
    <x v="0"/>
    <x v="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  <x v="21"/>
    <x v="0"/>
    <x v="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  <x v="21"/>
    <x v="0"/>
    <x v="0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  <x v="1"/>
    <x v="0"/>
    <x v="0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  <x v="14"/>
    <x v="0"/>
    <x v="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  <x v="10"/>
    <x v="0"/>
    <x v="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  <x v="65"/>
    <x v="0"/>
    <x v="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  <x v="9"/>
    <x v="0"/>
    <x v="0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  <x v="1"/>
    <x v="0"/>
    <x v="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  <x v="25"/>
    <x v="0"/>
    <x v="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  <x v="42"/>
    <x v="0"/>
    <x v="0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  <x v="1"/>
    <x v="0"/>
    <x v="0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  <x v="1"/>
    <x v="0"/>
    <x v="0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  <x v="1"/>
    <x v="0"/>
    <x v="0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  <x v="1"/>
    <x v="0"/>
    <x v="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  <x v="0"/>
    <x v="0"/>
    <x v="0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  <x v="1"/>
    <x v="0"/>
    <x v="0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  <x v="17"/>
    <x v="0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  <x v="1"/>
    <x v="0"/>
    <x v="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  <x v="1"/>
    <x v="0"/>
    <x v="0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  <x v="21"/>
    <x v="0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  <x v="6"/>
    <x v="0"/>
    <x v="0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  <x v="23"/>
    <x v="0"/>
    <x v="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  <x v="55"/>
    <x v="0"/>
    <x v="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  <x v="41"/>
    <x v="0"/>
    <x v="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  <x v="4"/>
    <x v="0"/>
    <x v="0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  <x v="65"/>
    <x v="0"/>
    <x v="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  <x v="12"/>
    <x v="0"/>
    <x v="0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  <x v="59"/>
    <x v="0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  <x v="3"/>
    <x v="0"/>
    <x v="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  <x v="25"/>
    <x v="0"/>
    <x v="0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  <x v="20"/>
    <x v="0"/>
    <x v="0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  <x v="1"/>
    <x v="0"/>
    <x v="0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  <x v="1"/>
    <x v="0"/>
    <x v="0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  <x v="55"/>
    <x v="0"/>
    <x v="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  <x v="11"/>
    <x v="0"/>
    <x v="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  <x v="1"/>
    <x v="0"/>
    <x v="0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  <x v="26"/>
    <x v="0"/>
    <x v="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  <x v="58"/>
    <x v="0"/>
    <x v="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  <x v="18"/>
    <x v="0"/>
    <x v="0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  <x v="26"/>
    <x v="0"/>
    <x v="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  <x v="12"/>
    <x v="0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  <x v="58"/>
    <x v="0"/>
    <x v="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  <x v="3"/>
    <x v="0"/>
    <x v="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  <x v="1"/>
    <x v="0"/>
    <x v="0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  <x v="35"/>
    <x v="0"/>
    <x v="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  <x v="1"/>
    <x v="0"/>
    <x v="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  <x v="21"/>
    <x v="0"/>
    <x v="0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  <x v="1"/>
    <x v="0"/>
    <x v="0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  <x v="9"/>
    <x v="0"/>
    <x v="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  <x v="1"/>
    <x v="0"/>
    <x v="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  <x v="33"/>
    <x v="0"/>
    <x v="0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  <x v="44"/>
    <x v="0"/>
    <x v="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  <x v="20"/>
    <x v="0"/>
    <x v="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  <x v="55"/>
    <x v="0"/>
    <x v="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  <x v="33"/>
    <x v="0"/>
    <x v="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  <x v="41"/>
    <x v="0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  <x v="18"/>
    <x v="0"/>
    <x v="0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  <x v="18"/>
    <x v="0"/>
    <x v="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  <x v="33"/>
    <x v="0"/>
    <x v="0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  <x v="1"/>
    <x v="0"/>
    <x v="0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  <x v="3"/>
    <x v="0"/>
    <x v="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  <x v="1"/>
    <x v="0"/>
    <x v="0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  <x v="6"/>
    <x v="0"/>
    <x v="0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  <x v="0"/>
    <x v="0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  <x v="1"/>
    <x v="0"/>
    <x v="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  <x v="46"/>
    <x v="0"/>
    <x v="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  <x v="33"/>
    <x v="0"/>
    <x v="0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  <x v="21"/>
    <x v="0"/>
    <x v="0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  <x v="1"/>
    <x v="0"/>
    <x v="0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  <x v="25"/>
    <x v="0"/>
    <x v="0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  <x v="12"/>
    <x v="0"/>
    <x v="0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  <x v="1"/>
    <x v="0"/>
    <x v="0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  <x v="1"/>
    <x v="0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  <x v="1"/>
    <x v="0"/>
    <x v="0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  <x v="24"/>
    <x v="0"/>
    <x v="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  <x v="17"/>
    <x v="0"/>
    <x v="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  <x v="24"/>
    <x v="0"/>
    <x v="0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  <x v="33"/>
    <x v="0"/>
    <x v="0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  <x v="1"/>
    <x v="0"/>
    <x v="0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  <x v="33"/>
    <x v="0"/>
    <x v="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  <x v="1"/>
    <x v="0"/>
    <x v="0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  <x v="22"/>
    <x v="0"/>
    <x v="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  <x v="0"/>
    <x v="0"/>
    <x v="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  <x v="1"/>
    <x v="0"/>
    <x v="0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  <x v="12"/>
    <x v="0"/>
    <x v="0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  <x v="35"/>
    <x v="0"/>
    <x v="0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  <x v="16"/>
    <x v="0"/>
    <x v="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  <x v="24"/>
    <x v="0"/>
    <x v="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  <x v="6"/>
    <x v="0"/>
    <x v="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  <x v="10"/>
    <x v="0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  <x v="60"/>
    <x v="0"/>
    <x v="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  <x v="33"/>
    <x v="0"/>
    <x v="0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  <x v="32"/>
    <x v="0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  <x v="1"/>
    <x v="0"/>
    <x v="0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  <x v="1"/>
    <x v="0"/>
    <x v="0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  <x v="1"/>
    <x v="0"/>
    <x v="0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  <x v="1"/>
    <x v="0"/>
    <x v="0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  <x v="1"/>
    <x v="0"/>
    <x v="0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  <x v="33"/>
    <x v="0"/>
    <x v="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  <x v="1"/>
    <x v="0"/>
    <x v="0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  <x v="1"/>
    <x v="0"/>
    <x v="0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  <x v="1"/>
    <x v="0"/>
    <x v="0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  <x v="1"/>
    <x v="0"/>
    <x v="0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  <x v="0"/>
    <x v="0"/>
    <x v="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  <x v="12"/>
    <x v="0"/>
    <x v="0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  <x v="9"/>
    <x v="0"/>
    <x v="0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  <x v="1"/>
    <x v="0"/>
    <x v="0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  <x v="1"/>
    <x v="0"/>
    <x v="0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  <x v="52"/>
    <x v="0"/>
    <x v="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  <x v="20"/>
    <x v="0"/>
    <x v="0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  <x v="20"/>
    <x v="0"/>
    <x v="0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  <x v="12"/>
    <x v="0"/>
    <x v="0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  <x v="1"/>
    <x v="0"/>
    <x v="0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  <x v="1"/>
    <x v="0"/>
    <x v="0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  <x v="12"/>
    <x v="0"/>
    <x v="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  <x v="11"/>
    <x v="0"/>
    <x v="0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  <x v="24"/>
    <x v="0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  <x v="25"/>
    <x v="0"/>
    <x v="0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  <x v="1"/>
    <x v="0"/>
    <x v="0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  <x v="17"/>
    <x v="0"/>
    <x v="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  <x v="39"/>
    <x v="0"/>
    <x v="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  <x v="6"/>
    <x v="0"/>
    <x v="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  <x v="25"/>
    <x v="0"/>
    <x v="0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  <x v="9"/>
    <x v="0"/>
    <x v="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  <x v="21"/>
    <x v="0"/>
    <x v="0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  <x v="13"/>
    <x v="0"/>
    <x v="0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  <x v="10"/>
    <x v="0"/>
    <x v="0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  <x v="25"/>
    <x v="0"/>
    <x v="0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  <x v="33"/>
    <x v="0"/>
    <x v="0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  <x v="1"/>
    <x v="0"/>
    <x v="0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  <x v="12"/>
    <x v="0"/>
    <x v="0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  <x v="1"/>
    <x v="0"/>
    <x v="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  <x v="69"/>
    <x v="0"/>
    <x v="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  <x v="1"/>
    <x v="0"/>
    <x v="0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  <x v="1"/>
    <x v="0"/>
    <x v="0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  <x v="20"/>
    <x v="0"/>
    <x v="0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  <x v="22"/>
    <x v="0"/>
    <x v="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  <x v="1"/>
    <x v="0"/>
    <x v="0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  <x v="1"/>
    <x v="0"/>
    <x v="0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  <x v="1"/>
    <x v="0"/>
    <x v="0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  <x v="2"/>
    <x v="0"/>
    <x v="0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  <x v="1"/>
    <x v="0"/>
    <x v="0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  <x v="1"/>
    <x v="0"/>
    <x v="0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  <x v="1"/>
    <x v="0"/>
    <x v="0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  <x v="1"/>
    <x v="0"/>
    <x v="0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  <x v="20"/>
    <x v="0"/>
    <x v="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  <x v="1"/>
    <x v="0"/>
    <x v="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  <x v="15"/>
    <x v="0"/>
    <x v="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  <x v="1"/>
    <x v="0"/>
    <x v="0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  <x v="17"/>
    <x v="0"/>
    <x v="0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  <x v="15"/>
    <x v="0"/>
    <x v="0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  <x v="10"/>
    <x v="0"/>
    <x v="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  <x v="12"/>
    <x v="0"/>
    <x v="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  <x v="1"/>
    <x v="0"/>
    <x v="0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  <x v="21"/>
    <x v="0"/>
    <x v="0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  <x v="38"/>
    <x v="0"/>
    <x v="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  <x v="12"/>
    <x v="1"/>
    <x v="1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  <x v="50"/>
    <x v="1"/>
    <x v="1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  <x v="1"/>
    <x v="1"/>
    <x v="1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  <x v="17"/>
    <x v="1"/>
    <x v="1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  <x v="18"/>
    <x v="1"/>
    <x v="1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  <x v="40"/>
    <x v="1"/>
    <x v="1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  <x v="64"/>
    <x v="1"/>
    <x v="1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  <x v="1"/>
    <x v="1"/>
    <x v="1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  <x v="6"/>
    <x v="1"/>
    <x v="1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  <x v="1"/>
    <x v="1"/>
    <x v="1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  <x v="12"/>
    <x v="1"/>
    <x v="1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  <x v="12"/>
    <x v="1"/>
    <x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  <x v="1"/>
    <x v="1"/>
    <x v="1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  <x v="10"/>
    <x v="1"/>
    <x v="1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  <x v="43"/>
    <x v="1"/>
    <x v="1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  <x v="4"/>
    <x v="1"/>
    <x v="1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  <x v="33"/>
    <x v="1"/>
    <x v="1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  <x v="1"/>
    <x v="1"/>
    <x v="1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  <x v="22"/>
    <x v="1"/>
    <x v="1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  <x v="11"/>
    <x v="1"/>
    <x v="1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  <x v="1"/>
    <x v="0"/>
    <x v="0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  <x v="9"/>
    <x v="0"/>
    <x v="0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  <x v="21"/>
    <x v="0"/>
    <x v="0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  <x v="15"/>
    <x v="0"/>
    <x v="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  <x v="55"/>
    <x v="0"/>
    <x v="0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  <x v="1"/>
    <x v="0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  <x v="26"/>
    <x v="0"/>
    <x v="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  <x v="41"/>
    <x v="0"/>
    <x v="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  <x v="1"/>
    <x v="0"/>
    <x v="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  <x v="26"/>
    <x v="0"/>
    <x v="0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  <x v="32"/>
    <x v="0"/>
    <x v="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  <x v="14"/>
    <x v="0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  <x v="25"/>
    <x v="0"/>
    <x v="0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  <x v="24"/>
    <x v="0"/>
    <x v="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  <x v="1"/>
    <x v="0"/>
    <x v="0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  <x v="12"/>
    <x v="0"/>
    <x v="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  <x v="20"/>
    <x v="0"/>
    <x v="0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  <x v="55"/>
    <x v="0"/>
    <x v="0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  <x v="21"/>
    <x v="0"/>
    <x v="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  <x v="1"/>
    <x v="0"/>
    <x v="0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  <x v="26"/>
    <x v="0"/>
    <x v="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  <x v="1"/>
    <x v="0"/>
    <x v="0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  <x v="58"/>
    <x v="0"/>
    <x v="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  <x v="21"/>
    <x v="0"/>
    <x v="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  <x v="1"/>
    <x v="0"/>
    <x v="0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  <x v="35"/>
    <x v="0"/>
    <x v="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  <x v="12"/>
    <x v="0"/>
    <x v="0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  <x v="65"/>
    <x v="0"/>
    <x v="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  <x v="10"/>
    <x v="0"/>
    <x v="0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  <x v="21"/>
    <x v="0"/>
    <x v="0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  <x v="6"/>
    <x v="0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  <x v="35"/>
    <x v="0"/>
    <x v="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  <x v="21"/>
    <x v="0"/>
    <x v="0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  <x v="2"/>
    <x v="0"/>
    <x v="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  <x v="35"/>
    <x v="0"/>
    <x v="0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  <x v="1"/>
    <x v="0"/>
    <x v="0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  <x v="1"/>
    <x v="0"/>
    <x v="0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  <x v="25"/>
    <x v="0"/>
    <x v="0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  <x v="13"/>
    <x v="0"/>
    <x v="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  <x v="1"/>
    <x v="0"/>
    <x v="0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  <x v="1"/>
    <x v="0"/>
    <x v="0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  <x v="41"/>
    <x v="0"/>
    <x v="0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  <x v="1"/>
    <x v="0"/>
    <x v="0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  <x v="11"/>
    <x v="0"/>
    <x v="0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  <x v="60"/>
    <x v="0"/>
    <x v="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  <x v="1"/>
    <x v="0"/>
    <x v="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  <x v="46"/>
    <x v="0"/>
    <x v="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  <x v="18"/>
    <x v="0"/>
    <x v="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  <x v="12"/>
    <x v="0"/>
    <x v="0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  <x v="21"/>
    <x v="0"/>
    <x v="0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  <x v="1"/>
    <x v="0"/>
    <x v="0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  <x v="1"/>
    <x v="0"/>
    <x v="0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  <x v="1"/>
    <x v="0"/>
    <x v="0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  <x v="1"/>
    <x v="0"/>
    <x v="0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  <x v="46"/>
    <x v="0"/>
    <x v="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  <x v="19"/>
    <x v="0"/>
    <x v="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  <x v="12"/>
    <x v="0"/>
    <x v="0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  <x v="21"/>
    <x v="0"/>
    <x v="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  <x v="13"/>
    <x v="0"/>
    <x v="0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  <x v="21"/>
    <x v="0"/>
    <x v="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  <x v="20"/>
    <x v="0"/>
    <x v="0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  <x v="1"/>
    <x v="0"/>
    <x v="0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  <x v="25"/>
    <x v="0"/>
    <x v="0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  <x v="9"/>
    <x v="0"/>
    <x v="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  <x v="21"/>
    <x v="0"/>
    <x v="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  <x v="18"/>
    <x v="0"/>
    <x v="0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  <x v="22"/>
    <x v="0"/>
    <x v="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  <x v="44"/>
    <x v="0"/>
    <x v="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  <x v="1"/>
    <x v="0"/>
    <x v="0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  <x v="0"/>
    <x v="0"/>
    <x v="0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  <x v="1"/>
    <x v="0"/>
    <x v="0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  <x v="1"/>
    <x v="0"/>
    <x v="0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  <x v="24"/>
    <x v="0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  <x v="21"/>
    <x v="0"/>
    <x v="0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  <x v="1"/>
    <x v="0"/>
    <x v="0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  <x v="1"/>
    <x v="0"/>
    <x v="0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  <x v="41"/>
    <x v="0"/>
    <x v="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  <x v="42"/>
    <x v="0"/>
    <x v="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  <x v="33"/>
    <x v="0"/>
    <x v="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  <x v="0"/>
    <x v="0"/>
    <x v="0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  <x v="1"/>
    <x v="1"/>
    <x v="1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  <x v="11"/>
    <x v="1"/>
    <x v="1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  <x v="1"/>
    <x v="1"/>
    <x v="1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  <x v="1"/>
    <x v="1"/>
    <x v="1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  <x v="12"/>
    <x v="1"/>
    <x v="1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  <x v="2"/>
    <x v="1"/>
    <x v="1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  <x v="12"/>
    <x v="1"/>
    <x v="1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  <x v="1"/>
    <x v="1"/>
    <x v="1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  <x v="52"/>
    <x v="1"/>
    <x v="1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  <x v="26"/>
    <x v="1"/>
    <x v="1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  <x v="24"/>
    <x v="1"/>
    <x v="1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  <x v="18"/>
    <x v="1"/>
    <x v="1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  <x v="1"/>
    <x v="1"/>
    <x v="1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  <x v="1"/>
    <x v="1"/>
    <x v="1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  <x v="1"/>
    <x v="1"/>
    <x v="1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  <x v="1"/>
    <x v="1"/>
    <x v="1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  <x v="0"/>
    <x v="1"/>
    <x v="1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  <x v="1"/>
    <x v="1"/>
    <x v="1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  <x v="1"/>
    <x v="1"/>
    <x v="1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  <x v="14"/>
    <x v="1"/>
    <x v="1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  <x v="21"/>
    <x v="0"/>
    <x v="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  <x v="0"/>
    <x v="0"/>
    <x v="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  <x v="33"/>
    <x v="0"/>
    <x v="0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  <x v="12"/>
    <x v="0"/>
    <x v="0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  <x v="4"/>
    <x v="0"/>
    <x v="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  <x v="41"/>
    <x v="0"/>
    <x v="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  <x v="46"/>
    <x v="0"/>
    <x v="0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  <x v="1"/>
    <x v="0"/>
    <x v="0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  <x v="1"/>
    <x v="0"/>
    <x v="0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  <x v="18"/>
    <x v="0"/>
    <x v="0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  <x v="0"/>
    <x v="0"/>
    <x v="0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  <x v="12"/>
    <x v="0"/>
    <x v="0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  <x v="25"/>
    <x v="0"/>
    <x v="0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  <x v="28"/>
    <x v="0"/>
    <x v="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  <x v="25"/>
    <x v="0"/>
    <x v="0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  <x v="1"/>
    <x v="0"/>
    <x v="0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  <x v="23"/>
    <x v="0"/>
    <x v="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  <x v="1"/>
    <x v="0"/>
    <x v="0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  <x v="6"/>
    <x v="0"/>
    <x v="0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  <x v="20"/>
    <x v="0"/>
    <x v="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  <x v="1"/>
    <x v="0"/>
    <x v="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  <x v="1"/>
    <x v="0"/>
    <x v="0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  <x v="1"/>
    <x v="0"/>
    <x v="0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  <x v="20"/>
    <x v="0"/>
    <x v="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  <x v="21"/>
    <x v="0"/>
    <x v="0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  <x v="15"/>
    <x v="0"/>
    <x v="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  <x v="3"/>
    <x v="0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  <x v="14"/>
    <x v="0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  <x v="52"/>
    <x v="0"/>
    <x v="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  <x v="24"/>
    <x v="0"/>
    <x v="0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  <x v="12"/>
    <x v="0"/>
    <x v="0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  <x v="1"/>
    <x v="0"/>
    <x v="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  <x v="15"/>
    <x v="0"/>
    <x v="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  <x v="25"/>
    <x v="0"/>
    <x v="0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  <x v="41"/>
    <x v="0"/>
    <x v="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  <x v="25"/>
    <x v="0"/>
    <x v="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  <x v="1"/>
    <x v="0"/>
    <x v="0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  <x v="8"/>
    <x v="0"/>
    <x v="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  <x v="1"/>
    <x v="0"/>
    <x v="0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  <x v="41"/>
    <x v="0"/>
    <x v="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  <x v="33"/>
    <x v="1"/>
    <x v="1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  <x v="22"/>
    <x v="1"/>
    <x v="1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  <x v="1"/>
    <x v="1"/>
    <x v="1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  <x v="12"/>
    <x v="1"/>
    <x v="1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  <x v="1"/>
    <x v="1"/>
    <x v="1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  <x v="21"/>
    <x v="1"/>
    <x v="1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  <x v="1"/>
    <x v="1"/>
    <x v="1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  <x v="7"/>
    <x v="1"/>
    <x v="1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  <x v="12"/>
    <x v="1"/>
    <x v="1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  <x v="1"/>
    <x v="1"/>
    <x v="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  <x v="1"/>
    <x v="1"/>
    <x v="1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  <x v="1"/>
    <x v="1"/>
    <x v="1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  <x v="22"/>
    <x v="1"/>
    <x v="1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  <x v="0"/>
    <x v="1"/>
    <x v="1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  <x v="1"/>
    <x v="1"/>
    <x v="1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  <x v="1"/>
    <x v="1"/>
    <x v="1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  <x v="57"/>
    <x v="1"/>
    <x v="1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  <x v="12"/>
    <x v="1"/>
    <x v="1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  <x v="18"/>
    <x v="1"/>
    <x v="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  <x v="5"/>
    <x v="1"/>
    <x v="1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  <x v="12"/>
    <x v="0"/>
    <x v="0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  <x v="38"/>
    <x v="0"/>
    <x v="0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  <x v="1"/>
    <x v="0"/>
    <x v="0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  <x v="35"/>
    <x v="0"/>
    <x v="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  <x v="32"/>
    <x v="0"/>
    <x v="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  <x v="19"/>
    <x v="0"/>
    <x v="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  <x v="8"/>
    <x v="0"/>
    <x v="0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  <x v="1"/>
    <x v="0"/>
    <x v="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  <x v="1"/>
    <x v="0"/>
    <x v="0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  <x v="3"/>
    <x v="0"/>
    <x v="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  <x v="1"/>
    <x v="0"/>
    <x v="0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  <x v="23"/>
    <x v="0"/>
    <x v="0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  <x v="1"/>
    <x v="0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  <x v="22"/>
    <x v="0"/>
    <x v="0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  <x v="50"/>
    <x v="0"/>
    <x v="0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  <x v="35"/>
    <x v="0"/>
    <x v="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  <x v="65"/>
    <x v="0"/>
    <x v="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  <x v="21"/>
    <x v="0"/>
    <x v="0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  <x v="1"/>
    <x v="0"/>
    <x v="0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  <x v="57"/>
    <x v="0"/>
    <x v="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  <x v="12"/>
    <x v="0"/>
    <x v="0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  <x v="18"/>
    <x v="0"/>
    <x v="0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  <x v="20"/>
    <x v="0"/>
    <x v="0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  <x v="21"/>
    <x v="0"/>
    <x v="0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  <x v="11"/>
    <x v="0"/>
    <x v="0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  <x v="55"/>
    <x v="0"/>
    <x v="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  <x v="1"/>
    <x v="0"/>
    <x v="0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  <x v="21"/>
    <x v="0"/>
    <x v="0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  <x v="0"/>
    <x v="0"/>
    <x v="0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  <x v="8"/>
    <x v="0"/>
    <x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  <x v="1"/>
    <x v="0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  <x v="12"/>
    <x v="0"/>
    <x v="0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  <x v="25"/>
    <x v="0"/>
    <x v="0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  <x v="12"/>
    <x v="1"/>
    <x v="1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  <x v="1"/>
    <x v="1"/>
    <x v="1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  <x v="25"/>
    <x v="1"/>
    <x v="1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  <x v="14"/>
    <x v="1"/>
    <x v="1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  <x v="1"/>
    <x v="1"/>
    <x v="1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  <x v="0"/>
    <x v="1"/>
    <x v="1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  <x v="11"/>
    <x v="1"/>
    <x v="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  <x v="1"/>
    <x v="1"/>
    <x v="1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  <x v="1"/>
    <x v="1"/>
    <x v="1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  <x v="1"/>
    <x v="1"/>
    <x v="1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  <x v="1"/>
    <x v="1"/>
    <x v="1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  <x v="25"/>
    <x v="1"/>
    <x v="1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  <x v="6"/>
    <x v="1"/>
    <x v="1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  <x v="1"/>
    <x v="1"/>
    <x v="1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  <x v="1"/>
    <x v="1"/>
    <x v="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  <x v="1"/>
    <x v="1"/>
    <x v="1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  <x v="26"/>
    <x v="1"/>
    <x v="1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  <x v="10"/>
    <x v="1"/>
    <x v="1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  <x v="9"/>
    <x v="1"/>
    <x v="1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  <x v="1"/>
    <x v="1"/>
    <x v="1"/>
    <x v="3860"/>
  </r>
  <r>
    <n v="3861"/>
    <s v="READY OR NOT HERE I COME"/>
    <s v="THE COMING OF THE LORD!"/>
    <x v="13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  <x v="43"/>
    <x v="1"/>
    <x v="1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  <x v="20"/>
    <x v="1"/>
    <x v="1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  <x v="12"/>
    <x v="1"/>
    <x v="1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  <x v="1"/>
    <x v="1"/>
    <x v="1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  <x v="4"/>
    <x v="1"/>
    <x v="1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  <x v="45"/>
    <x v="1"/>
    <x v="1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  <x v="1"/>
    <x v="1"/>
    <x v="1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  <x v="25"/>
    <x v="1"/>
    <x v="1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  <x v="41"/>
    <x v="1"/>
    <x v="1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  <x v="1"/>
    <x v="1"/>
    <x v="1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  <x v="12"/>
    <x v="1"/>
    <x v="1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  <x v="38"/>
    <x v="1"/>
    <x v="1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  <x v="1"/>
    <x v="1"/>
    <x v="1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  <x v="21"/>
    <x v="1"/>
    <x v="1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  <x v="73"/>
    <x v="1"/>
    <x v="1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  <x v="1"/>
    <x v="1"/>
    <x v="1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  <x v="1"/>
    <x v="1"/>
    <x v="1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  <x v="1"/>
    <x v="1"/>
    <x v="1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  <x v="1"/>
    <x v="1"/>
    <x v="1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  <x v="6"/>
    <x v="1"/>
    <x v="1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  <x v="1"/>
    <x v="1"/>
    <x v="1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  <x v="14"/>
    <x v="1"/>
    <x v="1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  <x v="1"/>
    <x v="1"/>
    <x v="1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  <x v="25"/>
    <x v="1"/>
    <x v="1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  <x v="1"/>
    <x v="1"/>
    <x v="1"/>
    <x v="3885"/>
  </r>
  <r>
    <n v="3886"/>
    <s v="a (Canceled)"/>
    <n v="1"/>
    <x v="3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  <x v="1"/>
    <x v="1"/>
    <x v="1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  <x v="32"/>
    <x v="1"/>
    <x v="1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  <x v="1"/>
    <x v="1"/>
    <x v="1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  <x v="22"/>
    <x v="1"/>
    <x v="1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  <x v="12"/>
    <x v="1"/>
    <x v="1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  <x v="1"/>
    <x v="1"/>
    <x v="1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  <x v="36"/>
    <x v="1"/>
    <x v="1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  <x v="16"/>
    <x v="1"/>
    <x v="1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  <x v="1"/>
    <x v="1"/>
    <x v="1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  <x v="0"/>
    <x v="1"/>
    <x v="1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  <x v="20"/>
    <x v="1"/>
    <x v="1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  <x v="1"/>
    <x v="1"/>
    <x v="1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  <x v="4"/>
    <x v="1"/>
    <x v="1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  <x v="18"/>
    <x v="1"/>
    <x v="1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  <x v="1"/>
    <x v="1"/>
    <x v="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  <x v="4"/>
    <x v="1"/>
    <x v="1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  <x v="25"/>
    <x v="1"/>
    <x v="1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  <x v="11"/>
    <x v="1"/>
    <x v="1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  <x v="20"/>
    <x v="1"/>
    <x v="1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  <x v="16"/>
    <x v="1"/>
    <x v="1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  <x v="52"/>
    <x v="1"/>
    <x v="1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  <x v="22"/>
    <x v="1"/>
    <x v="1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  <x v="13"/>
    <x v="1"/>
    <x v="1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  <x v="1"/>
    <x v="1"/>
    <x v="1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  <x v="1"/>
    <x v="1"/>
    <x v="1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  <x v="1"/>
    <x v="1"/>
    <x v="1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  <x v="12"/>
    <x v="1"/>
    <x v="1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  <x v="1"/>
    <x v="1"/>
    <x v="1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  <x v="18"/>
    <x v="1"/>
    <x v="1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  <x v="1"/>
    <x v="1"/>
    <x v="1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  <x v="1"/>
    <x v="1"/>
    <x v="1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  <x v="1"/>
    <x v="1"/>
    <x v="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  <x v="65"/>
    <x v="1"/>
    <x v="1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  <x v="33"/>
    <x v="1"/>
    <x v="1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  <x v="1"/>
    <x v="1"/>
    <x v="1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  <x v="65"/>
    <x v="1"/>
    <x v="1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  <x v="11"/>
    <x v="1"/>
    <x v="1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  <x v="33"/>
    <x v="1"/>
    <x v="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  <x v="1"/>
    <x v="1"/>
    <x v="1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  <x v="1"/>
    <x v="1"/>
    <x v="1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  <x v="1"/>
    <x v="1"/>
    <x v="1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  <x v="1"/>
    <x v="1"/>
    <x v="1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  <x v="33"/>
    <x v="1"/>
    <x v="1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  <x v="1"/>
    <x v="1"/>
    <x v="1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  <x v="33"/>
    <x v="1"/>
    <x v="1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  <x v="25"/>
    <x v="1"/>
    <x v="1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  <x v="1"/>
    <x v="1"/>
    <x v="1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  <x v="41"/>
    <x v="1"/>
    <x v="1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  <x v="11"/>
    <x v="1"/>
    <x v="1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  <x v="12"/>
    <x v="1"/>
    <x v="1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  <x v="1"/>
    <x v="1"/>
    <x v="1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  <x v="33"/>
    <x v="1"/>
    <x v="1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  <x v="0"/>
    <x v="1"/>
    <x v="1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  <x v="29"/>
    <x v="1"/>
    <x v="1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  <x v="11"/>
    <x v="1"/>
    <x v="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  <x v="14"/>
    <x v="1"/>
    <x v="1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  <x v="12"/>
    <x v="1"/>
    <x v="1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  <x v="0"/>
    <x v="1"/>
    <x v="1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  <x v="1"/>
    <x v="1"/>
    <x v="1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  <x v="1"/>
    <x v="1"/>
    <x v="1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  <x v="0"/>
    <x v="1"/>
    <x v="1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  <x v="1"/>
    <x v="1"/>
    <x v="1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  <x v="12"/>
    <x v="1"/>
    <x v="1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  <x v="1"/>
    <x v="1"/>
    <x v="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  <x v="41"/>
    <x v="1"/>
    <x v="1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  <x v="12"/>
    <x v="1"/>
    <x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  <x v="12"/>
    <x v="1"/>
    <x v="1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  <x v="0"/>
    <x v="1"/>
    <x v="1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  <x v="12"/>
    <x v="1"/>
    <x v="1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  <x v="1"/>
    <x v="1"/>
    <x v="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  <x v="14"/>
    <x v="1"/>
    <x v="1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  <x v="32"/>
    <x v="1"/>
    <x v="1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  <x v="46"/>
    <x v="1"/>
    <x v="1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  <x v="1"/>
    <x v="1"/>
    <x v="1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  <x v="1"/>
    <x v="1"/>
    <x v="1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  <x v="24"/>
    <x v="1"/>
    <x v="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  <x v="25"/>
    <x v="1"/>
    <x v="1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  <x v="1"/>
    <x v="1"/>
    <x v="1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  <x v="12"/>
    <x v="1"/>
    <x v="1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  <x v="12"/>
    <x v="1"/>
    <x v="1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  <x v="16"/>
    <x v="1"/>
    <x v="1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  <x v="1"/>
    <x v="1"/>
    <x v="1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  <x v="12"/>
    <x v="1"/>
    <x v="1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  <x v="60"/>
    <x v="1"/>
    <x v="1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  <x v="1"/>
    <x v="1"/>
    <x v="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  <x v="1"/>
    <x v="1"/>
    <x v="1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  <x v="12"/>
    <x v="1"/>
    <x v="1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  <x v="41"/>
    <x v="1"/>
    <x v="1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  <x v="1"/>
    <x v="1"/>
    <x v="1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  <x v="1"/>
    <x v="1"/>
    <x v="1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  <x v="21"/>
    <x v="1"/>
    <x v="1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  <x v="1"/>
    <x v="1"/>
    <x v="1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  <x v="12"/>
    <x v="1"/>
    <x v="1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  <x v="26"/>
    <x v="1"/>
    <x v="1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  <x v="1"/>
    <x v="1"/>
    <x v="1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  <x v="12"/>
    <x v="1"/>
    <x v="1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  <x v="12"/>
    <x v="1"/>
    <x v="1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  <x v="0"/>
    <x v="1"/>
    <x v="1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  <x v="1"/>
    <x v="1"/>
    <x v="1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  <x v="21"/>
    <x v="1"/>
    <x v="1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  <x v="41"/>
    <x v="1"/>
    <x v="1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  <x v="2"/>
    <x v="1"/>
    <x v="1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  <x v="13"/>
    <x v="1"/>
    <x v="1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  <x v="1"/>
    <x v="1"/>
    <x v="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  <x v="1"/>
    <x v="1"/>
    <x v="1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  <x v="1"/>
    <x v="1"/>
    <x v="1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  <x v="12"/>
    <x v="1"/>
    <x v="1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  <x v="1"/>
    <x v="1"/>
    <x v="1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  <x v="1"/>
    <x v="1"/>
    <x v="1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  <x v="1"/>
    <x v="1"/>
    <x v="1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  <x v="58"/>
    <x v="1"/>
    <x v="1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  <x v="1"/>
    <x v="1"/>
    <x v="1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  <x v="1"/>
    <x v="1"/>
    <x v="1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  <x v="4"/>
    <x v="1"/>
    <x v="1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  <x v="12"/>
    <x v="1"/>
    <x v="1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  <x v="18"/>
    <x v="1"/>
    <x v="1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  <x v="1"/>
    <x v="1"/>
    <x v="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  <x v="1"/>
    <x v="1"/>
    <x v="1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  <x v="1"/>
    <x v="1"/>
    <x v="1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  <x v="12"/>
    <x v="1"/>
    <x v="1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  <x v="25"/>
    <x v="1"/>
    <x v="1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  <x v="41"/>
    <x v="1"/>
    <x v="1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  <x v="1"/>
    <x v="1"/>
    <x v="1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  <x v="4"/>
    <x v="1"/>
    <x v="1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  <x v="42"/>
    <x v="1"/>
    <x v="1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  <x v="1"/>
    <x v="1"/>
    <x v="1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  <x v="1"/>
    <x v="1"/>
    <x v="1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  <x v="1"/>
    <x v="1"/>
    <x v="1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  <x v="13"/>
    <x v="1"/>
    <x v="1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  <x v="1"/>
    <x v="1"/>
    <x v="1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  <x v="1"/>
    <x v="1"/>
    <x v="1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  <x v="1"/>
    <x v="1"/>
    <x v="1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  <x v="1"/>
    <x v="1"/>
    <x v="1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  <x v="44"/>
    <x v="1"/>
    <x v="1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  <x v="1"/>
    <x v="1"/>
    <x v="1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  <x v="12"/>
    <x v="1"/>
    <x v="1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  <x v="32"/>
    <x v="1"/>
    <x v="1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  <x v="11"/>
    <x v="1"/>
    <x v="1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  <x v="1"/>
    <x v="1"/>
    <x v="1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  <x v="12"/>
    <x v="1"/>
    <x v="1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  <x v="12"/>
    <x v="1"/>
    <x v="1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  <x v="18"/>
    <x v="1"/>
    <x v="1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  <x v="1"/>
    <x v="1"/>
    <x v="1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  <x v="1"/>
    <x v="1"/>
    <x v="1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  <x v="41"/>
    <x v="1"/>
    <x v="1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  <x v="38"/>
    <x v="1"/>
    <x v="1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  <x v="12"/>
    <x v="1"/>
    <x v="1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  <x v="0"/>
    <x v="1"/>
    <x v="1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  <x v="1"/>
    <x v="1"/>
    <x v="1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  <x v="1"/>
    <x v="1"/>
    <x v="1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  <x v="42"/>
    <x v="1"/>
    <x v="1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  <x v="10"/>
    <x v="1"/>
    <x v="1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  <x v="12"/>
    <x v="1"/>
    <x v="1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  <x v="35"/>
    <x v="1"/>
    <x v="1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  <x v="50"/>
    <x v="1"/>
    <x v="1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  <x v="12"/>
    <x v="1"/>
    <x v="1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  <x v="1"/>
    <x v="1"/>
    <x v="1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  <x v="13"/>
    <x v="1"/>
    <x v="1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  <x v="1"/>
    <x v="1"/>
    <x v="1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  <x v="1"/>
    <x v="1"/>
    <x v="1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  <x v="1"/>
    <x v="1"/>
    <x v="1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  <x v="17"/>
    <x v="1"/>
    <x v="1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  <x v="6"/>
    <x v="1"/>
    <x v="1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  <x v="1"/>
    <x v="1"/>
    <x v="1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  <x v="1"/>
    <x v="1"/>
    <x v="1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  <x v="69"/>
    <x v="1"/>
    <x v="1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  <x v="12"/>
    <x v="1"/>
    <x v="1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  <x v="1"/>
    <x v="1"/>
    <x v="1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  <x v="1"/>
    <x v="1"/>
    <x v="1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  <x v="1"/>
    <x v="1"/>
    <x v="1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  <x v="18"/>
    <x v="1"/>
    <x v="1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  <x v="26"/>
    <x v="1"/>
    <x v="1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  <x v="13"/>
    <x v="1"/>
    <x v="1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  <x v="0"/>
    <x v="1"/>
    <x v="1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  <x v="35"/>
    <x v="1"/>
    <x v="1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  <x v="12"/>
    <x v="1"/>
    <x v="1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  <x v="1"/>
    <x v="1"/>
    <x v="1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  <x v="1"/>
    <x v="1"/>
    <x v="1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  <x v="1"/>
    <x v="1"/>
    <x v="1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  <x v="1"/>
    <x v="1"/>
    <x v="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  <x v="1"/>
    <x v="1"/>
    <x v="1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  <x v="4"/>
    <x v="1"/>
    <x v="1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  <x v="1"/>
    <x v="1"/>
    <x v="1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  <x v="43"/>
    <x v="1"/>
    <x v="1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  <x v="22"/>
    <x v="1"/>
    <x v="1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  <x v="1"/>
    <x v="1"/>
    <x v="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  <x v="12"/>
    <x v="1"/>
    <x v="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  <x v="57"/>
    <x v="1"/>
    <x v="1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  <x v="1"/>
    <x v="1"/>
    <x v="1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  <x v="16"/>
    <x v="1"/>
    <x v="1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  <x v="33"/>
    <x v="1"/>
    <x v="1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  <x v="1"/>
    <x v="1"/>
    <x v="1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  <x v="1"/>
    <x v="1"/>
    <x v="1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  <x v="1"/>
    <x v="1"/>
    <x v="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  <x v="17"/>
    <x v="1"/>
    <x v="1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  <x v="1"/>
    <x v="1"/>
    <x v="1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  <x v="3"/>
    <x v="1"/>
    <x v="1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  <x v="1"/>
    <x v="1"/>
    <x v="1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  <x v="1"/>
    <x v="1"/>
    <x v="1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  <x v="41"/>
    <x v="1"/>
    <x v="1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  <x v="17"/>
    <x v="1"/>
    <x v="1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  <x v="1"/>
    <x v="1"/>
    <x v="1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  <x v="1"/>
    <x v="1"/>
    <x v="1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  <x v="15"/>
    <x v="1"/>
    <x v="1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  <x v="20"/>
    <x v="1"/>
    <x v="1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  <x v="1"/>
    <x v="1"/>
    <x v="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  <x v="12"/>
    <x v="1"/>
    <x v="1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  <x v="12"/>
    <x v="1"/>
    <x v="1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  <x v="7"/>
    <x v="1"/>
    <x v="1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  <x v="1"/>
    <x v="1"/>
    <x v="1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  <x v="7"/>
    <x v="1"/>
    <x v="1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  <x v="53"/>
    <x v="1"/>
    <x v="1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  <x v="1"/>
    <x v="1"/>
    <x v="1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  <x v="11"/>
    <x v="1"/>
    <x v="1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  <x v="2"/>
    <x v="1"/>
    <x v="1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  <x v="1"/>
    <x v="1"/>
    <x v="1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  <x v="1"/>
    <x v="1"/>
    <x v="1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  <x v="59"/>
    <x v="1"/>
    <x v="1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  <x v="1"/>
    <x v="1"/>
    <x v="1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  <x v="15"/>
    <x v="1"/>
    <x v="1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  <x v="40"/>
    <x v="1"/>
    <x v="1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  <x v="26"/>
    <x v="1"/>
    <x v="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  <x v="1"/>
    <x v="1"/>
    <x v="1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  <x v="1"/>
    <x v="1"/>
    <x v="1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  <x v="12"/>
    <x v="1"/>
    <x v="1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  <x v="1"/>
    <x v="1"/>
    <x v="1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  <x v="14"/>
    <x v="1"/>
    <x v="1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  <x v="23"/>
    <x v="1"/>
    <x v="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094C4-C225-F44A-BA25-F04E716C109D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21225-EAF5-EF40-89C1-8398D87022FF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340F4-6BA4-8145-B04F-2FA3DB526716}" name="PivotTable2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>
      <items count="2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9" showAll="0"/>
    <pivotField showAll="0"/>
    <pivotField showAll="0"/>
    <pivotField axis="axisPage" numFmtId="16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DABF0-2B4B-8B44-9FDA-1D8E3794D12C}" name="PivotTable2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3" firstHeaderRow="1" firstDataRow="2" firstDataCol="1"/>
  <pivotFields count="24">
    <pivotField showAll="0"/>
    <pivotField showAll="0"/>
    <pivotField showAll="0"/>
    <pivotField showAll="0">
      <items count="2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dataField="1" numFmtId="49" showAll="0">
      <items count="76">
        <item x="73"/>
        <item x="74"/>
        <item x="68"/>
        <item x="29"/>
        <item x="72"/>
        <item x="69"/>
        <item x="5"/>
        <item x="36"/>
        <item x="60"/>
        <item x="2"/>
        <item x="55"/>
        <item x="65"/>
        <item x="58"/>
        <item x="20"/>
        <item x="13"/>
        <item x="3"/>
        <item x="42"/>
        <item x="10"/>
        <item x="23"/>
        <item x="18"/>
        <item x="21"/>
        <item x="24"/>
        <item x="26"/>
        <item x="17"/>
        <item x="25"/>
        <item x="9"/>
        <item x="14"/>
        <item x="33"/>
        <item x="41"/>
        <item x="1"/>
        <item x="0"/>
        <item x="22"/>
        <item x="15"/>
        <item x="35"/>
        <item x="6"/>
        <item x="8"/>
        <item x="46"/>
        <item x="52"/>
        <item x="19"/>
        <item x="4"/>
        <item x="43"/>
        <item x="16"/>
        <item x="40"/>
        <item x="7"/>
        <item x="11"/>
        <item x="32"/>
        <item x="54"/>
        <item x="64"/>
        <item x="45"/>
        <item x="38"/>
        <item x="67"/>
        <item x="61"/>
        <item x="28"/>
        <item x="59"/>
        <item x="57"/>
        <item x="53"/>
        <item x="39"/>
        <item x="44"/>
        <item x="50"/>
        <item x="12"/>
        <item x="31"/>
        <item x="63"/>
        <item x="48"/>
        <item x="34"/>
        <item x="66"/>
        <item x="62"/>
        <item x="71"/>
        <item x="56"/>
        <item x="30"/>
        <item x="70"/>
        <item x="27"/>
        <item x="47"/>
        <item x="49"/>
        <item x="51"/>
        <item x="37"/>
        <item t="default"/>
      </items>
    </pivotField>
    <pivotField showAll="0"/>
    <pivotField showAll="0"/>
    <pivotField numFmtId="164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Duration" fld="20" subtotal="average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0C87B-A240-8F49-97A1-4DFB5C248B25}" name="PivotTable1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77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numFmtId="49" showAll="0">
      <items count="76">
        <item x="73"/>
        <item x="74"/>
        <item x="68"/>
        <item x="29"/>
        <item x="72"/>
        <item x="69"/>
        <item x="5"/>
        <item x="36"/>
        <item x="60"/>
        <item x="2"/>
        <item x="55"/>
        <item x="65"/>
        <item x="58"/>
        <item x="20"/>
        <item x="13"/>
        <item x="3"/>
        <item x="42"/>
        <item x="10"/>
        <item x="23"/>
        <item x="18"/>
        <item x="21"/>
        <item x="24"/>
        <item x="26"/>
        <item x="17"/>
        <item x="25"/>
        <item x="9"/>
        <item x="14"/>
        <item x="33"/>
        <item x="41"/>
        <item x="1"/>
        <item x="0"/>
        <item x="22"/>
        <item x="15"/>
        <item x="35"/>
        <item x="6"/>
        <item x="8"/>
        <item x="46"/>
        <item x="52"/>
        <item x="19"/>
        <item x="4"/>
        <item x="43"/>
        <item x="16"/>
        <item x="40"/>
        <item x="7"/>
        <item x="11"/>
        <item x="32"/>
        <item x="54"/>
        <item x="64"/>
        <item x="45"/>
        <item x="38"/>
        <item x="67"/>
        <item x="61"/>
        <item x="28"/>
        <item x="59"/>
        <item x="57"/>
        <item x="53"/>
        <item x="39"/>
        <item x="44"/>
        <item x="50"/>
        <item x="12"/>
        <item x="31"/>
        <item x="63"/>
        <item x="48"/>
        <item x="34"/>
        <item x="66"/>
        <item x="62"/>
        <item x="71"/>
        <item x="56"/>
        <item x="30"/>
        <item x="70"/>
        <item x="27"/>
        <item x="47"/>
        <item x="49"/>
        <item x="51"/>
        <item x="37"/>
        <item t="default"/>
      </items>
    </pivotField>
    <pivotField dataField="1" showAll="0"/>
    <pivotField dataField="1" showAll="0"/>
  </pivotFields>
  <rowFields count="1">
    <field x="2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unded" fld="21" baseField="0" baseItem="0"/>
    <dataField name="Sum of Not Funded" fld="22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X4115"/>
  <sheetViews>
    <sheetView tabSelected="1" topLeftCell="A31" zoomScale="89" zoomScaleNormal="75" workbookViewId="0">
      <selection activeCell="E10" sqref="E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33203125" customWidth="1"/>
    <col min="16" max="16" width="17" customWidth="1"/>
    <col min="17" max="17" width="18.33203125" customWidth="1"/>
    <col min="18" max="18" width="17.83203125" customWidth="1"/>
    <col min="19" max="19" width="22.5" customWidth="1"/>
    <col min="20" max="20" width="18.6640625" customWidth="1"/>
    <col min="21" max="21" width="17.5" customWidth="1"/>
    <col min="22" max="22" width="24.1640625" customWidth="1"/>
    <col min="23" max="23" width="19.1640625" customWidth="1"/>
    <col min="24" max="24" width="14.33203125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  <c r="U1" s="1" t="s">
        <v>8366</v>
      </c>
      <c r="V1" s="1" t="s">
        <v>8367</v>
      </c>
      <c r="W1" s="1" t="s">
        <v>8368</v>
      </c>
      <c r="X1" s="1" t="s">
        <v>8384</v>
      </c>
    </row>
    <row r="2" spans="1:24" ht="48" x14ac:dyDescent="0.2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5">
        <f>E2/D2</f>
        <v>1.4285714285714287E-4</v>
      </c>
      <c r="P2" s="6">
        <f>E2/L2</f>
        <v>10</v>
      </c>
      <c r="Q2" t="str">
        <f>LEFT(N2, SEARCH("/", N2, 1)-1)</f>
        <v>film &amp; video</v>
      </c>
      <c r="R2" t="str">
        <f>RIGHT(N2, LEN(N2) - SEARCH("/", N2,1))</f>
        <v>science fiction</v>
      </c>
      <c r="S2" s="10">
        <f>(((J2/60)/60)/24)+DATE(1970,1,1)</f>
        <v>42616.049849537041</v>
      </c>
      <c r="T2" s="10">
        <f>(((I2/60)/60)/24)+DATE(1970,1,1)</f>
        <v>42646.049849537041</v>
      </c>
      <c r="U2" s="12">
        <f>ROUND((T2-S2), 0)</f>
        <v>30</v>
      </c>
      <c r="V2" s="11" t="str">
        <f>IF(E2&gt;=D2, 1, "")</f>
        <v/>
      </c>
      <c r="W2" s="11">
        <f>IF(E2&lt;D2, 1, "")</f>
        <v>1</v>
      </c>
      <c r="X2" s="15">
        <f>S2</f>
        <v>42616.049849537041</v>
      </c>
    </row>
    <row r="3" spans="1:24" ht="48" x14ac:dyDescent="0.2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5">
        <f>E3/D3</f>
        <v>3.3333333333333332E-4</v>
      </c>
      <c r="P3" s="6">
        <f>E3/L3</f>
        <v>1</v>
      </c>
      <c r="Q3" t="str">
        <f>LEFT(N3, SEARCH("/", N3, 1)-1)</f>
        <v>film &amp; video</v>
      </c>
      <c r="R3" t="str">
        <f>RIGHT(N3, LEN(N3) - SEARCH("/", N3,1))</f>
        <v>science fiction</v>
      </c>
      <c r="S3" s="10">
        <f>(((J3/60)/60)/24)+DATE(1970,1,1)</f>
        <v>42096.704976851848</v>
      </c>
      <c r="T3" s="10">
        <f>(((I3/60)/60)/24)+DATE(1970,1,1)</f>
        <v>42112.427777777775</v>
      </c>
      <c r="U3" s="12">
        <f>ROUND((T3-S3), 0)</f>
        <v>16</v>
      </c>
      <c r="V3" s="11" t="str">
        <f>IF(E3&gt;=D3, 1, "")</f>
        <v/>
      </c>
      <c r="W3" s="11">
        <f>IF(E3&lt;D3, 1, "")</f>
        <v>1</v>
      </c>
      <c r="X3" s="15">
        <f>S3</f>
        <v>42096.704976851848</v>
      </c>
    </row>
    <row r="4" spans="1:24" ht="32" x14ac:dyDescent="0.2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5">
        <f>E4/D4</f>
        <v>0</v>
      </c>
      <c r="P4" s="6" t="e">
        <f>E4/L4</f>
        <v>#DIV/0!</v>
      </c>
      <c r="Q4" t="str">
        <f>LEFT(N4, SEARCH("/", N4, 1)-1)</f>
        <v>film &amp; video</v>
      </c>
      <c r="R4" t="str">
        <f>RIGHT(N4, LEN(N4) - SEARCH("/", N4,1))</f>
        <v>science fiction</v>
      </c>
      <c r="S4" s="10">
        <f>(((J4/60)/60)/24)+DATE(1970,1,1)</f>
        <v>42593.431793981479</v>
      </c>
      <c r="T4" s="10">
        <f>(((I4/60)/60)/24)+DATE(1970,1,1)</f>
        <v>42653.431793981479</v>
      </c>
      <c r="U4" s="12">
        <f>ROUND((T4-S4), 0)</f>
        <v>60</v>
      </c>
      <c r="V4" s="11" t="str">
        <f>IF(E4&gt;=D4, 1, "")</f>
        <v/>
      </c>
      <c r="W4" s="11">
        <f>IF(E4&lt;D4, 1, "")</f>
        <v>1</v>
      </c>
      <c r="X4" s="15">
        <f>S4</f>
        <v>42593.431793981479</v>
      </c>
    </row>
    <row r="5" spans="1:24" ht="48" x14ac:dyDescent="0.2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5">
        <f>E5/D5</f>
        <v>2.7454545454545453E-3</v>
      </c>
      <c r="P5" s="6">
        <f>E5/L5</f>
        <v>25.166666666666668</v>
      </c>
      <c r="Q5" t="str">
        <f>LEFT(N5, SEARCH("/", N5, 1)-1)</f>
        <v>film &amp; video</v>
      </c>
      <c r="R5" t="str">
        <f>RIGHT(N5, LEN(N5) - SEARCH("/", N5,1))</f>
        <v>science fiction</v>
      </c>
      <c r="S5" s="10">
        <f>(((J5/60)/60)/24)+DATE(1970,1,1)</f>
        <v>41904.781990740739</v>
      </c>
      <c r="T5" s="10">
        <f>(((I5/60)/60)/24)+DATE(1970,1,1)</f>
        <v>41940.916666666664</v>
      </c>
      <c r="U5" s="12">
        <f>ROUND((T5-S5), 0)</f>
        <v>36</v>
      </c>
      <c r="V5" s="11" t="str">
        <f>IF(E5&gt;=D5, 1, "")</f>
        <v/>
      </c>
      <c r="W5" s="11">
        <f>IF(E5&lt;D5, 1, "")</f>
        <v>1</v>
      </c>
      <c r="X5" s="15">
        <f>S5</f>
        <v>41904.781990740739</v>
      </c>
    </row>
    <row r="6" spans="1:24" ht="48" x14ac:dyDescent="0.2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5">
        <f>E6/D6</f>
        <v>0</v>
      </c>
      <c r="P6" s="6" t="e">
        <f>E6/L6</f>
        <v>#DIV/0!</v>
      </c>
      <c r="Q6" t="str">
        <f>LEFT(N6, SEARCH("/", N6, 1)-1)</f>
        <v>film &amp; video</v>
      </c>
      <c r="R6" t="str">
        <f>RIGHT(N6, LEN(N6) - SEARCH("/", N6,1))</f>
        <v>science fiction</v>
      </c>
      <c r="S6" s="10">
        <f>(((J6/60)/60)/24)+DATE(1970,1,1)</f>
        <v>42114.928726851853</v>
      </c>
      <c r="T6" s="10">
        <f>(((I6/60)/60)/24)+DATE(1970,1,1)</f>
        <v>42139.928726851853</v>
      </c>
      <c r="U6" s="12">
        <f>ROUND((T6-S6), 0)</f>
        <v>25</v>
      </c>
      <c r="V6" s="11" t="str">
        <f>IF(E6&gt;=D6, 1, "")</f>
        <v/>
      </c>
      <c r="W6" s="11">
        <f>IF(E6&lt;D6, 1, "")</f>
        <v>1</v>
      </c>
      <c r="X6" s="15">
        <f>S6</f>
        <v>42114.928726851853</v>
      </c>
    </row>
    <row r="7" spans="1:24" ht="48" x14ac:dyDescent="0.2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5">
        <f>E7/D7</f>
        <v>0.14000000000000001</v>
      </c>
      <c r="P7" s="6">
        <f>E7/L7</f>
        <v>11.666666666666666</v>
      </c>
      <c r="Q7" t="str">
        <f>LEFT(N7, SEARCH("/", N7, 1)-1)</f>
        <v>film &amp; video</v>
      </c>
      <c r="R7" t="str">
        <f>RIGHT(N7, LEN(N7) - SEARCH("/", N7,1))</f>
        <v>science fiction</v>
      </c>
      <c r="S7" s="10">
        <f>(((J7/60)/60)/24)+DATE(1970,1,1)</f>
        <v>42709.993981481486</v>
      </c>
      <c r="T7" s="10">
        <f>(((I7/60)/60)/24)+DATE(1970,1,1)</f>
        <v>42769.993981481486</v>
      </c>
      <c r="U7" s="12">
        <f>ROUND((T7-S7), 0)</f>
        <v>60</v>
      </c>
      <c r="V7" s="11" t="str">
        <f>IF(E7&gt;=D7, 1, "")</f>
        <v/>
      </c>
      <c r="W7" s="11">
        <f>IF(E7&lt;D7, 1, "")</f>
        <v>1</v>
      </c>
      <c r="X7" s="15">
        <f>S7</f>
        <v>42709.993981481486</v>
      </c>
    </row>
    <row r="8" spans="1:24" ht="48" x14ac:dyDescent="0.2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5">
        <f>E8/D8</f>
        <v>5.5480000000000002E-2</v>
      </c>
      <c r="P8" s="6">
        <f>E8/L8</f>
        <v>106.69230769230769</v>
      </c>
      <c r="Q8" t="str">
        <f>LEFT(N8, SEARCH("/", N8, 1)-1)</f>
        <v>film &amp; video</v>
      </c>
      <c r="R8" t="str">
        <f>RIGHT(N8, LEN(N8) - SEARCH("/", N8,1))</f>
        <v>science fiction</v>
      </c>
      <c r="S8" s="10">
        <f>(((J8/60)/60)/24)+DATE(1970,1,1)</f>
        <v>42135.589548611111</v>
      </c>
      <c r="T8" s="10">
        <f>(((I8/60)/60)/24)+DATE(1970,1,1)</f>
        <v>42166.083333333328</v>
      </c>
      <c r="U8" s="12">
        <f>ROUND((T8-S8), 0)</f>
        <v>30</v>
      </c>
      <c r="V8" s="11" t="str">
        <f>IF(E8&gt;=D8, 1, "")</f>
        <v/>
      </c>
      <c r="W8" s="11">
        <f>IF(E8&lt;D8, 1, "")</f>
        <v>1</v>
      </c>
      <c r="X8" s="15">
        <f>S8</f>
        <v>42135.589548611111</v>
      </c>
    </row>
    <row r="9" spans="1:24" ht="48" x14ac:dyDescent="0.2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5">
        <f>E9/D9</f>
        <v>2.375E-2</v>
      </c>
      <c r="P9" s="6">
        <f>E9/L9</f>
        <v>47.5</v>
      </c>
      <c r="Q9" t="str">
        <f>LEFT(N9, SEARCH("/", N9, 1)-1)</f>
        <v>film &amp; video</v>
      </c>
      <c r="R9" t="str">
        <f>RIGHT(N9, LEN(N9) - SEARCH("/", N9,1))</f>
        <v>science fiction</v>
      </c>
      <c r="S9" s="10">
        <f>(((J9/60)/60)/24)+DATE(1970,1,1)</f>
        <v>42067.62431712963</v>
      </c>
      <c r="T9" s="10">
        <f>(((I9/60)/60)/24)+DATE(1970,1,1)</f>
        <v>42097.582650462966</v>
      </c>
      <c r="U9" s="12">
        <f>ROUND((T9-S9), 0)</f>
        <v>30</v>
      </c>
      <c r="V9" s="11" t="str">
        <f>IF(E9&gt;=D9, 1, "")</f>
        <v/>
      </c>
      <c r="W9" s="11">
        <f>IF(E9&lt;D9, 1, "")</f>
        <v>1</v>
      </c>
      <c r="X9" s="15">
        <f>S9</f>
        <v>42067.62431712963</v>
      </c>
    </row>
    <row r="10" spans="1:24" ht="32" x14ac:dyDescent="0.2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5">
        <f>E10/D10</f>
        <v>1.8669999999999999E-2</v>
      </c>
      <c r="P10" s="6">
        <f>E10/L10</f>
        <v>311.16666666666669</v>
      </c>
      <c r="Q10" t="str">
        <f>LEFT(N10, SEARCH("/", N10, 1)-1)</f>
        <v>film &amp; video</v>
      </c>
      <c r="R10" t="str">
        <f>RIGHT(N10, LEN(N10) - SEARCH("/", N10,1))</f>
        <v>science fiction</v>
      </c>
      <c r="S10" s="10">
        <f>(((J10/60)/60)/24)+DATE(1970,1,1)</f>
        <v>42628.22792824074</v>
      </c>
      <c r="T10" s="10">
        <f>(((I10/60)/60)/24)+DATE(1970,1,1)</f>
        <v>42663.22792824074</v>
      </c>
      <c r="U10" s="12">
        <f>ROUND((T10-S10), 0)</f>
        <v>35</v>
      </c>
      <c r="V10" s="11" t="str">
        <f>IF(E10&gt;=D10, 1, "")</f>
        <v/>
      </c>
      <c r="W10" s="11">
        <f>IF(E10&lt;D10, 1, "")</f>
        <v>1</v>
      </c>
      <c r="X10" s="15">
        <f>S10</f>
        <v>42628.22792824074</v>
      </c>
    </row>
    <row r="11" spans="1:24" ht="48" x14ac:dyDescent="0.2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5">
        <f>E11/D11</f>
        <v>0</v>
      </c>
      <c r="P11" s="6" t="e">
        <f>E11/L11</f>
        <v>#DIV/0!</v>
      </c>
      <c r="Q11" t="str">
        <f>LEFT(N11, SEARCH("/", N11, 1)-1)</f>
        <v>film &amp; video</v>
      </c>
      <c r="R11" t="str">
        <f>RIGHT(N11, LEN(N11) - SEARCH("/", N11,1))</f>
        <v>science fiction</v>
      </c>
      <c r="S11" s="10">
        <f>(((J11/60)/60)/24)+DATE(1970,1,1)</f>
        <v>41882.937303240738</v>
      </c>
      <c r="T11" s="10">
        <f>(((I11/60)/60)/24)+DATE(1970,1,1)</f>
        <v>41942.937303240738</v>
      </c>
      <c r="U11" s="12">
        <f>ROUND((T11-S11), 0)</f>
        <v>60</v>
      </c>
      <c r="V11" s="11" t="str">
        <f>IF(E11&gt;=D11, 1, "")</f>
        <v/>
      </c>
      <c r="W11" s="11">
        <f>IF(E11&lt;D11, 1, "")</f>
        <v>1</v>
      </c>
      <c r="X11" s="15">
        <f>S11</f>
        <v>41882.937303240738</v>
      </c>
    </row>
    <row r="12" spans="1:24" ht="48" x14ac:dyDescent="0.2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5">
        <f>E12/D12</f>
        <v>0</v>
      </c>
      <c r="P12" s="6" t="e">
        <f>E12/L12</f>
        <v>#DIV/0!</v>
      </c>
      <c r="Q12" t="str">
        <f>LEFT(N12, SEARCH("/", N12, 1)-1)</f>
        <v>film &amp; video</v>
      </c>
      <c r="R12" t="str">
        <f>RIGHT(N12, LEN(N12) - SEARCH("/", N12,1))</f>
        <v>science fiction</v>
      </c>
      <c r="S12" s="10">
        <f>(((J12/60)/60)/24)+DATE(1970,1,1)</f>
        <v>41778.915416666663</v>
      </c>
      <c r="T12" s="10">
        <f>(((I12/60)/60)/24)+DATE(1970,1,1)</f>
        <v>41806.844444444447</v>
      </c>
      <c r="U12" s="12">
        <f>ROUND((T12-S12), 0)</f>
        <v>28</v>
      </c>
      <c r="V12" s="11" t="str">
        <f>IF(E12&gt;=D12, 1, "")</f>
        <v/>
      </c>
      <c r="W12" s="11">
        <f>IF(E12&lt;D12, 1, "")</f>
        <v>1</v>
      </c>
      <c r="X12" s="15">
        <f>S12</f>
        <v>41778.915416666663</v>
      </c>
    </row>
    <row r="13" spans="1:24" ht="16" x14ac:dyDescent="0.2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5">
        <f>E13/D13</f>
        <v>0</v>
      </c>
      <c r="P13" s="6" t="e">
        <f>E13/L13</f>
        <v>#DIV/0!</v>
      </c>
      <c r="Q13" t="str">
        <f>LEFT(N13, SEARCH("/", N13, 1)-1)</f>
        <v>film &amp; video</v>
      </c>
      <c r="R13" t="str">
        <f>RIGHT(N13, LEN(N13) - SEARCH("/", N13,1))</f>
        <v>science fiction</v>
      </c>
      <c r="S13" s="10">
        <f>(((J13/60)/60)/24)+DATE(1970,1,1)</f>
        <v>42541.837511574078</v>
      </c>
      <c r="T13" s="10">
        <f>(((I13/60)/60)/24)+DATE(1970,1,1)</f>
        <v>42557</v>
      </c>
      <c r="U13" s="12">
        <f>ROUND((T13-S13), 0)</f>
        <v>15</v>
      </c>
      <c r="V13" s="11" t="str">
        <f>IF(E13&gt;=D13, 1, "")</f>
        <v/>
      </c>
      <c r="W13" s="11">
        <f>IF(E13&lt;D13, 1, "")</f>
        <v>1</v>
      </c>
      <c r="X13" s="15">
        <f>S13</f>
        <v>42541.837511574078</v>
      </c>
    </row>
    <row r="14" spans="1:24" ht="48" x14ac:dyDescent="0.2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5">
        <f>E14/D14</f>
        <v>9.5687499999999995E-2</v>
      </c>
      <c r="P14" s="6">
        <f>E14/L14</f>
        <v>94.506172839506178</v>
      </c>
      <c r="Q14" t="str">
        <f>LEFT(N14, SEARCH("/", N14, 1)-1)</f>
        <v>film &amp; video</v>
      </c>
      <c r="R14" t="str">
        <f>RIGHT(N14, LEN(N14) - SEARCH("/", N14,1))</f>
        <v>science fiction</v>
      </c>
      <c r="S14" s="10">
        <f>(((J14/60)/60)/24)+DATE(1970,1,1)</f>
        <v>41905.812581018516</v>
      </c>
      <c r="T14" s="10">
        <f>(((I14/60)/60)/24)+DATE(1970,1,1)</f>
        <v>41950.854247685187</v>
      </c>
      <c r="U14" s="12">
        <f>ROUND((T14-S14), 0)</f>
        <v>45</v>
      </c>
      <c r="V14" s="11" t="str">
        <f>IF(E14&gt;=D14, 1, "")</f>
        <v/>
      </c>
      <c r="W14" s="11">
        <f>IF(E14&lt;D14, 1, "")</f>
        <v>1</v>
      </c>
      <c r="X14" s="15">
        <f>S14</f>
        <v>41905.812581018516</v>
      </c>
    </row>
    <row r="15" spans="1:24" ht="32" x14ac:dyDescent="0.2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5">
        <f>E15/D15</f>
        <v>0</v>
      </c>
      <c r="P15" s="6" t="e">
        <f>E15/L15</f>
        <v>#DIV/0!</v>
      </c>
      <c r="Q15" t="str">
        <f>LEFT(N15, SEARCH("/", N15, 1)-1)</f>
        <v>film &amp; video</v>
      </c>
      <c r="R15" t="str">
        <f>RIGHT(N15, LEN(N15) - SEARCH("/", N15,1))</f>
        <v>science fiction</v>
      </c>
      <c r="S15" s="10">
        <f>(((J15/60)/60)/24)+DATE(1970,1,1)</f>
        <v>42491.80768518518</v>
      </c>
      <c r="T15" s="10">
        <f>(((I15/60)/60)/24)+DATE(1970,1,1)</f>
        <v>42521.729861111111</v>
      </c>
      <c r="U15" s="12">
        <f>ROUND((T15-S15), 0)</f>
        <v>30</v>
      </c>
      <c r="V15" s="11" t="str">
        <f>IF(E15&gt;=D15, 1, "")</f>
        <v/>
      </c>
      <c r="W15" s="11">
        <f>IF(E15&lt;D15, 1, "")</f>
        <v>1</v>
      </c>
      <c r="X15" s="15">
        <f>S15</f>
        <v>42491.80768518518</v>
      </c>
    </row>
    <row r="16" spans="1:24" ht="32" x14ac:dyDescent="0.2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5">
        <f>E16/D16</f>
        <v>0</v>
      </c>
      <c r="P16" s="6" t="e">
        <f>E16/L16</f>
        <v>#DIV/0!</v>
      </c>
      <c r="Q16" t="str">
        <f>LEFT(N16, SEARCH("/", N16, 1)-1)</f>
        <v>film &amp; video</v>
      </c>
      <c r="R16" t="str">
        <f>RIGHT(N16, LEN(N16) - SEARCH("/", N16,1))</f>
        <v>science fiction</v>
      </c>
      <c r="S16" s="10">
        <f>(((J16/60)/60)/24)+DATE(1970,1,1)</f>
        <v>42221.909930555557</v>
      </c>
      <c r="T16" s="10">
        <f>(((I16/60)/60)/24)+DATE(1970,1,1)</f>
        <v>42251.708333333328</v>
      </c>
      <c r="U16" s="12">
        <f>ROUND((T16-S16), 0)</f>
        <v>30</v>
      </c>
      <c r="V16" s="11" t="str">
        <f>IF(E16&gt;=D16, 1, "")</f>
        <v/>
      </c>
      <c r="W16" s="11">
        <f>IF(E16&lt;D16, 1, "")</f>
        <v>1</v>
      </c>
      <c r="X16" s="15">
        <f>S16</f>
        <v>42221.909930555557</v>
      </c>
    </row>
    <row r="17" spans="1:24" ht="48" x14ac:dyDescent="0.2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5">
        <f>E17/D17</f>
        <v>0.13433333333333333</v>
      </c>
      <c r="P17" s="6">
        <f>E17/L17</f>
        <v>80.599999999999994</v>
      </c>
      <c r="Q17" t="str">
        <f>LEFT(N17, SEARCH("/", N17, 1)-1)</f>
        <v>film &amp; video</v>
      </c>
      <c r="R17" t="str">
        <f>RIGHT(N17, LEN(N17) - SEARCH("/", N17,1))</f>
        <v>science fiction</v>
      </c>
      <c r="S17" s="10">
        <f>(((J17/60)/60)/24)+DATE(1970,1,1)</f>
        <v>41788.381909722222</v>
      </c>
      <c r="T17" s="10">
        <f>(((I17/60)/60)/24)+DATE(1970,1,1)</f>
        <v>41821.791666666664</v>
      </c>
      <c r="U17" s="12">
        <f>ROUND((T17-S17), 0)</f>
        <v>33</v>
      </c>
      <c r="V17" s="11" t="str">
        <f>IF(E17&gt;=D17, 1, "")</f>
        <v/>
      </c>
      <c r="W17" s="11">
        <f>IF(E17&lt;D17, 1, "")</f>
        <v>1</v>
      </c>
      <c r="X17" s="15">
        <f>S17</f>
        <v>41788.381909722222</v>
      </c>
    </row>
    <row r="18" spans="1:24" ht="48" x14ac:dyDescent="0.2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5">
        <f>E18/D18</f>
        <v>0</v>
      </c>
      <c r="P18" s="6" t="e">
        <f>E18/L18</f>
        <v>#DIV/0!</v>
      </c>
      <c r="Q18" t="str">
        <f>LEFT(N18, SEARCH("/", N18, 1)-1)</f>
        <v>film &amp; video</v>
      </c>
      <c r="R18" t="str">
        <f>RIGHT(N18, LEN(N18) - SEARCH("/", N18,1))</f>
        <v>science fiction</v>
      </c>
      <c r="S18" s="10">
        <f>(((J18/60)/60)/24)+DATE(1970,1,1)</f>
        <v>42096.410115740742</v>
      </c>
      <c r="T18" s="10">
        <f>(((I18/60)/60)/24)+DATE(1970,1,1)</f>
        <v>42140.427777777775</v>
      </c>
      <c r="U18" s="12">
        <f>ROUND((T18-S18), 0)</f>
        <v>44</v>
      </c>
      <c r="V18" s="11" t="str">
        <f>IF(E18&gt;=D18, 1, "")</f>
        <v/>
      </c>
      <c r="W18" s="11">
        <f>IF(E18&lt;D18, 1, "")</f>
        <v>1</v>
      </c>
      <c r="X18" s="15">
        <f>S18</f>
        <v>42096.410115740742</v>
      </c>
    </row>
    <row r="19" spans="1:24" ht="48" x14ac:dyDescent="0.2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5">
        <f>E19/D19</f>
        <v>0</v>
      </c>
      <c r="P19" s="6" t="e">
        <f>E19/L19</f>
        <v>#DIV/0!</v>
      </c>
      <c r="Q19" t="str">
        <f>LEFT(N19, SEARCH("/", N19, 1)-1)</f>
        <v>film &amp; video</v>
      </c>
      <c r="R19" t="str">
        <f>RIGHT(N19, LEN(N19) - SEARCH("/", N19,1))</f>
        <v>science fiction</v>
      </c>
      <c r="S19" s="10">
        <f>(((J19/60)/60)/24)+DATE(1970,1,1)</f>
        <v>42239.573993055557</v>
      </c>
      <c r="T19" s="10">
        <f>(((I19/60)/60)/24)+DATE(1970,1,1)</f>
        <v>42289.573993055557</v>
      </c>
      <c r="U19" s="12">
        <f>ROUND((T19-S19), 0)</f>
        <v>50</v>
      </c>
      <c r="V19" s="11" t="str">
        <f>IF(E19&gt;=D19, 1, "")</f>
        <v/>
      </c>
      <c r="W19" s="11">
        <f>IF(E19&lt;D19, 1, "")</f>
        <v>1</v>
      </c>
      <c r="X19" s="15">
        <f>S19</f>
        <v>42239.573993055557</v>
      </c>
    </row>
    <row r="20" spans="1:24" ht="48" x14ac:dyDescent="0.2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5">
        <f>E20/D20</f>
        <v>3.1413333333333335E-2</v>
      </c>
      <c r="P20" s="6">
        <f>E20/L20</f>
        <v>81.241379310344826</v>
      </c>
      <c r="Q20" t="str">
        <f>LEFT(N20, SEARCH("/", N20, 1)-1)</f>
        <v>film &amp; video</v>
      </c>
      <c r="R20" t="str">
        <f>RIGHT(N20, LEN(N20) - SEARCH("/", N20,1))</f>
        <v>science fiction</v>
      </c>
      <c r="S20" s="10">
        <f>(((J20/60)/60)/24)+DATE(1970,1,1)</f>
        <v>42186.257418981477</v>
      </c>
      <c r="T20" s="10">
        <f>(((I20/60)/60)/24)+DATE(1970,1,1)</f>
        <v>42217.207638888889</v>
      </c>
      <c r="U20" s="12">
        <f>ROUND((T20-S20), 0)</f>
        <v>31</v>
      </c>
      <c r="V20" s="11" t="str">
        <f>IF(E20&gt;=D20, 1, "")</f>
        <v/>
      </c>
      <c r="W20" s="11">
        <f>IF(E20&lt;D20, 1, "")</f>
        <v>1</v>
      </c>
      <c r="X20" s="15">
        <f>S20</f>
        <v>42186.257418981477</v>
      </c>
    </row>
    <row r="21" spans="1:24" ht="32" x14ac:dyDescent="0.2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5">
        <f>E21/D21</f>
        <v>1</v>
      </c>
      <c r="P21" s="6">
        <f>E21/L21</f>
        <v>500</v>
      </c>
      <c r="Q21" t="str">
        <f>LEFT(N21, SEARCH("/", N21, 1)-1)</f>
        <v>film &amp; video</v>
      </c>
      <c r="R21" t="str">
        <f>RIGHT(N21, LEN(N21) - SEARCH("/", N21,1))</f>
        <v>science fiction</v>
      </c>
      <c r="S21" s="10">
        <f>(((J21/60)/60)/24)+DATE(1970,1,1)</f>
        <v>42187.920972222222</v>
      </c>
      <c r="T21" s="10">
        <f>(((I21/60)/60)/24)+DATE(1970,1,1)</f>
        <v>42197.920972222222</v>
      </c>
      <c r="U21" s="12">
        <f>ROUND((T21-S21), 0)</f>
        <v>10</v>
      </c>
      <c r="V21" s="11">
        <f>IF(E21&gt;=D21, 1, "")</f>
        <v>1</v>
      </c>
      <c r="W21" s="11" t="str">
        <f>IF(E21&lt;D21, 1, "")</f>
        <v/>
      </c>
      <c r="X21" s="15">
        <f>S21</f>
        <v>42187.920972222222</v>
      </c>
    </row>
    <row r="22" spans="1:24" ht="48" x14ac:dyDescent="0.2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5">
        <f>E22/D22</f>
        <v>0</v>
      </c>
      <c r="P22" s="6" t="e">
        <f>E22/L22</f>
        <v>#DIV/0!</v>
      </c>
      <c r="Q22" t="str">
        <f>LEFT(N22, SEARCH("/", N22, 1)-1)</f>
        <v>film &amp; video</v>
      </c>
      <c r="R22" t="str">
        <f>RIGHT(N22, LEN(N22) - SEARCH("/", N22,1))</f>
        <v>science fiction</v>
      </c>
      <c r="S22" s="10">
        <f>(((J22/60)/60)/24)+DATE(1970,1,1)</f>
        <v>42053.198287037041</v>
      </c>
      <c r="T22" s="10">
        <f>(((I22/60)/60)/24)+DATE(1970,1,1)</f>
        <v>42083.15662037037</v>
      </c>
      <c r="U22" s="12">
        <f>ROUND((T22-S22), 0)</f>
        <v>30</v>
      </c>
      <c r="V22" s="11" t="str">
        <f>IF(E22&gt;=D22, 1, "")</f>
        <v/>
      </c>
      <c r="W22" s="11">
        <f>IF(E22&lt;D22, 1, "")</f>
        <v>1</v>
      </c>
      <c r="X22" s="15">
        <f>S22</f>
        <v>42053.198287037041</v>
      </c>
    </row>
    <row r="23" spans="1:24" ht="48" x14ac:dyDescent="0.2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5">
        <f>E23/D23</f>
        <v>0.10775</v>
      </c>
      <c r="P23" s="6">
        <f>E23/L23</f>
        <v>46.178571428571431</v>
      </c>
      <c r="Q23" t="str">
        <f>LEFT(N23, SEARCH("/", N23, 1)-1)</f>
        <v>film &amp; video</v>
      </c>
      <c r="R23" t="str">
        <f>RIGHT(N23, LEN(N23) - SEARCH("/", N23,1))</f>
        <v>science fiction</v>
      </c>
      <c r="S23" s="10">
        <f>(((J23/60)/60)/24)+DATE(1970,1,1)</f>
        <v>42110.153043981481</v>
      </c>
      <c r="T23" s="10">
        <f>(((I23/60)/60)/24)+DATE(1970,1,1)</f>
        <v>42155.153043981481</v>
      </c>
      <c r="U23" s="12">
        <f>ROUND((T23-S23), 0)</f>
        <v>45</v>
      </c>
      <c r="V23" s="11" t="str">
        <f>IF(E23&gt;=D23, 1, "")</f>
        <v/>
      </c>
      <c r="W23" s="11">
        <f>IF(E23&lt;D23, 1, "")</f>
        <v>1</v>
      </c>
      <c r="X23" s="15">
        <f>S23</f>
        <v>42110.153043981481</v>
      </c>
    </row>
    <row r="24" spans="1:24" ht="48" x14ac:dyDescent="0.2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5">
        <f>E24/D24</f>
        <v>3.3333333333333335E-3</v>
      </c>
      <c r="P24" s="6">
        <f>E24/L24</f>
        <v>10</v>
      </c>
      <c r="Q24" t="str">
        <f>LEFT(N24, SEARCH("/", N24, 1)-1)</f>
        <v>film &amp; video</v>
      </c>
      <c r="R24" t="str">
        <f>RIGHT(N24, LEN(N24) - SEARCH("/", N24,1))</f>
        <v>science fiction</v>
      </c>
      <c r="S24" s="10">
        <f>(((J24/60)/60)/24)+DATE(1970,1,1)</f>
        <v>41938.893263888887</v>
      </c>
      <c r="T24" s="10">
        <f>(((I24/60)/60)/24)+DATE(1970,1,1)</f>
        <v>41959.934930555552</v>
      </c>
      <c r="U24" s="12">
        <f>ROUND((T24-S24), 0)</f>
        <v>21</v>
      </c>
      <c r="V24" s="11" t="str">
        <f>IF(E24&gt;=D24, 1, "")</f>
        <v/>
      </c>
      <c r="W24" s="11">
        <f>IF(E24&lt;D24, 1, "")</f>
        <v>1</v>
      </c>
      <c r="X24" s="15">
        <f>S24</f>
        <v>41938.893263888887</v>
      </c>
    </row>
    <row r="25" spans="1:24" ht="48" x14ac:dyDescent="0.2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5">
        <f>E25/D25</f>
        <v>0</v>
      </c>
      <c r="P25" s="6" t="e">
        <f>E25/L25</f>
        <v>#DIV/0!</v>
      </c>
      <c r="Q25" t="str">
        <f>LEFT(N25, SEARCH("/", N25, 1)-1)</f>
        <v>film &amp; video</v>
      </c>
      <c r="R25" t="str">
        <f>RIGHT(N25, LEN(N25) - SEARCH("/", N25,1))</f>
        <v>science fiction</v>
      </c>
      <c r="S25" s="10">
        <f>(((J25/60)/60)/24)+DATE(1970,1,1)</f>
        <v>42559.064143518524</v>
      </c>
      <c r="T25" s="10">
        <f>(((I25/60)/60)/24)+DATE(1970,1,1)</f>
        <v>42616.246527777781</v>
      </c>
      <c r="U25" s="12">
        <f>ROUND((T25-S25), 0)</f>
        <v>57</v>
      </c>
      <c r="V25" s="11" t="str">
        <f>IF(E25&gt;=D25, 1, "")</f>
        <v/>
      </c>
      <c r="W25" s="11">
        <f>IF(E25&lt;D25, 1, "")</f>
        <v>1</v>
      </c>
      <c r="X25" s="15">
        <f>S25</f>
        <v>42559.064143518524</v>
      </c>
    </row>
    <row r="26" spans="1:24" ht="48" x14ac:dyDescent="0.2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5">
        <f>E26/D26</f>
        <v>0.27600000000000002</v>
      </c>
      <c r="P26" s="6">
        <f>E26/L26</f>
        <v>55.945945945945944</v>
      </c>
      <c r="Q26" t="str">
        <f>LEFT(N26, SEARCH("/", N26, 1)-1)</f>
        <v>film &amp; video</v>
      </c>
      <c r="R26" t="str">
        <f>RIGHT(N26, LEN(N26) - SEARCH("/", N26,1))</f>
        <v>science fiction</v>
      </c>
      <c r="S26" s="10">
        <f>(((J26/60)/60)/24)+DATE(1970,1,1)</f>
        <v>42047.762407407412</v>
      </c>
      <c r="T26" s="10">
        <f>(((I26/60)/60)/24)+DATE(1970,1,1)</f>
        <v>42107.72074074074</v>
      </c>
      <c r="U26" s="12">
        <f>ROUND((T26-S26), 0)</f>
        <v>60</v>
      </c>
      <c r="V26" s="11" t="str">
        <f>IF(E26&gt;=D26, 1, "")</f>
        <v/>
      </c>
      <c r="W26" s="11">
        <f>IF(E26&lt;D26, 1, "")</f>
        <v>1</v>
      </c>
      <c r="X26" s="15">
        <f>S26</f>
        <v>42047.762407407412</v>
      </c>
    </row>
    <row r="27" spans="1:24" ht="48" x14ac:dyDescent="0.2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5">
        <f>E27/D27</f>
        <v>7.5111111111111115E-2</v>
      </c>
      <c r="P27" s="6">
        <f>E27/L27</f>
        <v>37.555555555555557</v>
      </c>
      <c r="Q27" t="str">
        <f>LEFT(N27, SEARCH("/", N27, 1)-1)</f>
        <v>film &amp; video</v>
      </c>
      <c r="R27" t="str">
        <f>RIGHT(N27, LEN(N27) - SEARCH("/", N27,1))</f>
        <v>science fiction</v>
      </c>
      <c r="S27" s="10">
        <f>(((J27/60)/60)/24)+DATE(1970,1,1)</f>
        <v>42200.542268518519</v>
      </c>
      <c r="T27" s="10">
        <f>(((I27/60)/60)/24)+DATE(1970,1,1)</f>
        <v>42227.542268518519</v>
      </c>
      <c r="U27" s="12">
        <f>ROUND((T27-S27), 0)</f>
        <v>27</v>
      </c>
      <c r="V27" s="11" t="str">
        <f>IF(E27&gt;=D27, 1, "")</f>
        <v/>
      </c>
      <c r="W27" s="11">
        <f>IF(E27&lt;D27, 1, "")</f>
        <v>1</v>
      </c>
      <c r="X27" s="15">
        <f>S27</f>
        <v>42200.542268518519</v>
      </c>
    </row>
    <row r="28" spans="1:24" ht="48" x14ac:dyDescent="0.2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5">
        <f>E28/D28</f>
        <v>5.7499999999999999E-3</v>
      </c>
      <c r="P28" s="6">
        <f>E28/L28</f>
        <v>38.333333333333336</v>
      </c>
      <c r="Q28" t="str">
        <f>LEFT(N28, SEARCH("/", N28, 1)-1)</f>
        <v>film &amp; video</v>
      </c>
      <c r="R28" t="str">
        <f>RIGHT(N28, LEN(N28) - SEARCH("/", N28,1))</f>
        <v>science fiction</v>
      </c>
      <c r="S28" s="10">
        <f>(((J28/60)/60)/24)+DATE(1970,1,1)</f>
        <v>42693.016180555554</v>
      </c>
      <c r="T28" s="10">
        <f>(((I28/60)/60)/24)+DATE(1970,1,1)</f>
        <v>42753.016180555554</v>
      </c>
      <c r="U28" s="12">
        <f>ROUND((T28-S28), 0)</f>
        <v>60</v>
      </c>
      <c r="V28" s="11" t="str">
        <f>IF(E28&gt;=D28, 1, "")</f>
        <v/>
      </c>
      <c r="W28" s="11">
        <f>IF(E28&lt;D28, 1, "")</f>
        <v>1</v>
      </c>
      <c r="X28" s="15">
        <f>S28</f>
        <v>42693.016180555554</v>
      </c>
    </row>
    <row r="29" spans="1:24" ht="32" x14ac:dyDescent="0.2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5">
        <f>E29/D29</f>
        <v>0</v>
      </c>
      <c r="P29" s="6" t="e">
        <f>E29/L29</f>
        <v>#DIV/0!</v>
      </c>
      <c r="Q29" t="str">
        <f>LEFT(N29, SEARCH("/", N29, 1)-1)</f>
        <v>film &amp; video</v>
      </c>
      <c r="R29" t="str">
        <f>RIGHT(N29, LEN(N29) - SEARCH("/", N29,1))</f>
        <v>science fiction</v>
      </c>
      <c r="S29" s="10">
        <f>(((J29/60)/60)/24)+DATE(1970,1,1)</f>
        <v>41969.767824074079</v>
      </c>
      <c r="T29" s="10">
        <f>(((I29/60)/60)/24)+DATE(1970,1,1)</f>
        <v>42012.762499999997</v>
      </c>
      <c r="U29" s="12">
        <f>ROUND((T29-S29), 0)</f>
        <v>43</v>
      </c>
      <c r="V29" s="11" t="str">
        <f>IF(E29&gt;=D29, 1, "")</f>
        <v/>
      </c>
      <c r="W29" s="11">
        <f>IF(E29&lt;D29, 1, "")</f>
        <v>1</v>
      </c>
      <c r="X29" s="15">
        <f>S29</f>
        <v>41969.767824074079</v>
      </c>
    </row>
    <row r="30" spans="1:24" ht="48" x14ac:dyDescent="0.2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5">
        <f>E30/D30</f>
        <v>8.0000000000000004E-4</v>
      </c>
      <c r="P30" s="6">
        <f>E30/L30</f>
        <v>20</v>
      </c>
      <c r="Q30" t="str">
        <f>LEFT(N30, SEARCH("/", N30, 1)-1)</f>
        <v>film &amp; video</v>
      </c>
      <c r="R30" t="str">
        <f>RIGHT(N30, LEN(N30) - SEARCH("/", N30,1))</f>
        <v>science fiction</v>
      </c>
      <c r="S30" s="10">
        <f>(((J30/60)/60)/24)+DATE(1970,1,1)</f>
        <v>42397.281666666662</v>
      </c>
      <c r="T30" s="10">
        <f>(((I30/60)/60)/24)+DATE(1970,1,1)</f>
        <v>42427.281666666662</v>
      </c>
      <c r="U30" s="12">
        <f>ROUND((T30-S30), 0)</f>
        <v>30</v>
      </c>
      <c r="V30" s="11" t="str">
        <f>IF(E30&gt;=D30, 1, "")</f>
        <v/>
      </c>
      <c r="W30" s="11">
        <f>IF(E30&lt;D30, 1, "")</f>
        <v>1</v>
      </c>
      <c r="X30" s="15">
        <f>S30</f>
        <v>42397.281666666662</v>
      </c>
    </row>
    <row r="31" spans="1:24" ht="48" x14ac:dyDescent="0.2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5">
        <f>E31/D31</f>
        <v>9.1999999999999998E-3</v>
      </c>
      <c r="P31" s="6">
        <f>E31/L31</f>
        <v>15.333333333333334</v>
      </c>
      <c r="Q31" t="str">
        <f>LEFT(N31, SEARCH("/", N31, 1)-1)</f>
        <v>film &amp; video</v>
      </c>
      <c r="R31" t="str">
        <f>RIGHT(N31, LEN(N31) - SEARCH("/", N31,1))</f>
        <v>science fiction</v>
      </c>
      <c r="S31" s="10">
        <f>(((J31/60)/60)/24)+DATE(1970,1,1)</f>
        <v>41968.172106481477</v>
      </c>
      <c r="T31" s="10">
        <f>(((I31/60)/60)/24)+DATE(1970,1,1)</f>
        <v>41998.333333333328</v>
      </c>
      <c r="U31" s="12">
        <f>ROUND((T31-S31), 0)</f>
        <v>30</v>
      </c>
      <c r="V31" s="11" t="str">
        <f>IF(E31&gt;=D31, 1, "")</f>
        <v/>
      </c>
      <c r="W31" s="11">
        <f>IF(E31&lt;D31, 1, "")</f>
        <v>1</v>
      </c>
      <c r="X31" s="15">
        <f>S31</f>
        <v>41968.172106481477</v>
      </c>
    </row>
    <row r="32" spans="1:24" ht="48" x14ac:dyDescent="0.2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5">
        <f>E32/D32</f>
        <v>0.23163076923076922</v>
      </c>
      <c r="P32" s="6">
        <f>E32/L32</f>
        <v>449.43283582089555</v>
      </c>
      <c r="Q32" t="str">
        <f>LEFT(N32, SEARCH("/", N32, 1)-1)</f>
        <v>film &amp; video</v>
      </c>
      <c r="R32" t="str">
        <f>RIGHT(N32, LEN(N32) - SEARCH("/", N32,1))</f>
        <v>science fiction</v>
      </c>
      <c r="S32" s="10">
        <f>(((J32/60)/60)/24)+DATE(1970,1,1)</f>
        <v>42090.161828703705</v>
      </c>
      <c r="T32" s="10">
        <f>(((I32/60)/60)/24)+DATE(1970,1,1)</f>
        <v>42150.161828703705</v>
      </c>
      <c r="U32" s="12">
        <f>ROUND((T32-S32), 0)</f>
        <v>60</v>
      </c>
      <c r="V32" s="11" t="str">
        <f>IF(E32&gt;=D32, 1, "")</f>
        <v/>
      </c>
      <c r="W32" s="11">
        <f>IF(E32&lt;D32, 1, "")</f>
        <v>1</v>
      </c>
      <c r="X32" s="15">
        <f>S32</f>
        <v>42090.161828703705</v>
      </c>
    </row>
    <row r="33" spans="1:24" ht="48" x14ac:dyDescent="0.2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5">
        <f>E33/D33</f>
        <v>5.5999999999999995E-4</v>
      </c>
      <c r="P33" s="6">
        <f>E33/L33</f>
        <v>28</v>
      </c>
      <c r="Q33" t="str">
        <f>LEFT(N33, SEARCH("/", N33, 1)-1)</f>
        <v>film &amp; video</v>
      </c>
      <c r="R33" t="str">
        <f>RIGHT(N33, LEN(N33) - SEARCH("/", N33,1))</f>
        <v>science fiction</v>
      </c>
      <c r="S33" s="10">
        <f>(((J33/60)/60)/24)+DATE(1970,1,1)</f>
        <v>42113.550821759258</v>
      </c>
      <c r="T33" s="10">
        <f>(((I33/60)/60)/24)+DATE(1970,1,1)</f>
        <v>42173.550821759258</v>
      </c>
      <c r="U33" s="12">
        <f>ROUND((T33-S33), 0)</f>
        <v>60</v>
      </c>
      <c r="V33" s="11" t="str">
        <f>IF(E33&gt;=D33, 1, "")</f>
        <v/>
      </c>
      <c r="W33" s="11">
        <f>IF(E33&lt;D33, 1, "")</f>
        <v>1</v>
      </c>
      <c r="X33" s="15">
        <f>S33</f>
        <v>42113.550821759258</v>
      </c>
    </row>
    <row r="34" spans="1:24" ht="32" x14ac:dyDescent="0.2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5">
        <f>E34/D34</f>
        <v>7.8947368421052633E-5</v>
      </c>
      <c r="P34" s="6">
        <f>E34/L34</f>
        <v>15</v>
      </c>
      <c r="Q34" t="str">
        <f>LEFT(N34, SEARCH("/", N34, 1)-1)</f>
        <v>film &amp; video</v>
      </c>
      <c r="R34" t="str">
        <f>RIGHT(N34, LEN(N34) - SEARCH("/", N34,1))</f>
        <v>science fiction</v>
      </c>
      <c r="S34" s="10">
        <f>(((J34/60)/60)/24)+DATE(1970,1,1)</f>
        <v>41875.077546296299</v>
      </c>
      <c r="T34" s="10">
        <f>(((I34/60)/60)/24)+DATE(1970,1,1)</f>
        <v>41905.077546296299</v>
      </c>
      <c r="U34" s="12">
        <f>ROUND((T34-S34), 0)</f>
        <v>30</v>
      </c>
      <c r="V34" s="11" t="str">
        <f>IF(E34&gt;=D34, 1, "")</f>
        <v/>
      </c>
      <c r="W34" s="11">
        <f>IF(E34&lt;D34, 1, "")</f>
        <v>1</v>
      </c>
      <c r="X34" s="15">
        <f>S34</f>
        <v>41875.077546296299</v>
      </c>
    </row>
    <row r="35" spans="1:24" ht="48" x14ac:dyDescent="0.2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5">
        <f>E35/D35</f>
        <v>7.1799999999999998E-3</v>
      </c>
      <c r="P35" s="6">
        <f>E35/L35</f>
        <v>35.9</v>
      </c>
      <c r="Q35" t="str">
        <f>LEFT(N35, SEARCH("/", N35, 1)-1)</f>
        <v>film &amp; video</v>
      </c>
      <c r="R35" t="str">
        <f>RIGHT(N35, LEN(N35) - SEARCH("/", N35,1))</f>
        <v>science fiction</v>
      </c>
      <c r="S35" s="10">
        <f>(((J35/60)/60)/24)+DATE(1970,1,1)</f>
        <v>41933.586157407408</v>
      </c>
      <c r="T35" s="10">
        <f>(((I35/60)/60)/24)+DATE(1970,1,1)</f>
        <v>41975.627824074079</v>
      </c>
      <c r="U35" s="12">
        <f>ROUND((T35-S35), 0)</f>
        <v>42</v>
      </c>
      <c r="V35" s="11" t="str">
        <f>IF(E35&gt;=D35, 1, "")</f>
        <v/>
      </c>
      <c r="W35" s="11">
        <f>IF(E35&lt;D35, 1, "")</f>
        <v>1</v>
      </c>
      <c r="X35" s="15">
        <f>S35</f>
        <v>41933.586157407408</v>
      </c>
    </row>
    <row r="36" spans="1:24" ht="32" x14ac:dyDescent="0.2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5">
        <f>E36/D36</f>
        <v>2.6666666666666668E-2</v>
      </c>
      <c r="P36" s="6">
        <f>E36/L36</f>
        <v>13.333333333333334</v>
      </c>
      <c r="Q36" t="str">
        <f>LEFT(N36, SEARCH("/", N36, 1)-1)</f>
        <v>film &amp; video</v>
      </c>
      <c r="R36" t="str">
        <f>RIGHT(N36, LEN(N36) - SEARCH("/", N36,1))</f>
        <v>science fiction</v>
      </c>
      <c r="S36" s="10">
        <f>(((J36/60)/60)/24)+DATE(1970,1,1)</f>
        <v>42115.547395833331</v>
      </c>
      <c r="T36" s="10">
        <f>(((I36/60)/60)/24)+DATE(1970,1,1)</f>
        <v>42158.547395833331</v>
      </c>
      <c r="U36" s="12">
        <f>ROUND((T36-S36), 0)</f>
        <v>43</v>
      </c>
      <c r="V36" s="11" t="str">
        <f>IF(E36&gt;=D36, 1, "")</f>
        <v/>
      </c>
      <c r="W36" s="11">
        <f>IF(E36&lt;D36, 1, "")</f>
        <v>1</v>
      </c>
      <c r="X36" s="15">
        <f>S36</f>
        <v>42115.547395833331</v>
      </c>
    </row>
    <row r="37" spans="1:24" ht="64" x14ac:dyDescent="0.2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5">
        <f>E37/D37</f>
        <v>6.0000000000000002E-5</v>
      </c>
      <c r="P37" s="6">
        <f>E37/L37</f>
        <v>20.25</v>
      </c>
      <c r="Q37" t="str">
        <f>LEFT(N37, SEARCH("/", N37, 1)-1)</f>
        <v>film &amp; video</v>
      </c>
      <c r="R37" t="str">
        <f>RIGHT(N37, LEN(N37) - SEARCH("/", N37,1))</f>
        <v>science fiction</v>
      </c>
      <c r="S37" s="10">
        <f>(((J37/60)/60)/24)+DATE(1970,1,1)</f>
        <v>42168.559432870374</v>
      </c>
      <c r="T37" s="10">
        <f>(((I37/60)/60)/24)+DATE(1970,1,1)</f>
        <v>42208.559432870374</v>
      </c>
      <c r="U37" s="12">
        <f>ROUND((T37-S37), 0)</f>
        <v>40</v>
      </c>
      <c r="V37" s="11" t="str">
        <f>IF(E37&gt;=D37, 1, "")</f>
        <v/>
      </c>
      <c r="W37" s="11">
        <f>IF(E37&lt;D37, 1, "")</f>
        <v>1</v>
      </c>
      <c r="X37" s="15">
        <f>S37</f>
        <v>42168.559432870374</v>
      </c>
    </row>
    <row r="38" spans="1:24" ht="48" x14ac:dyDescent="0.2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5">
        <f>E38/D38</f>
        <v>5.0999999999999997E-2</v>
      </c>
      <c r="P38" s="6">
        <f>E38/L38</f>
        <v>119</v>
      </c>
      <c r="Q38" t="str">
        <f>LEFT(N38, SEARCH("/", N38, 1)-1)</f>
        <v>film &amp; video</v>
      </c>
      <c r="R38" t="str">
        <f>RIGHT(N38, LEN(N38) - SEARCH("/", N38,1))</f>
        <v>science fiction</v>
      </c>
      <c r="S38" s="10">
        <f>(((J38/60)/60)/24)+DATE(1970,1,1)</f>
        <v>41794.124953703707</v>
      </c>
      <c r="T38" s="10">
        <f>(((I38/60)/60)/24)+DATE(1970,1,1)</f>
        <v>41854.124953703707</v>
      </c>
      <c r="U38" s="12">
        <f>ROUND((T38-S38), 0)</f>
        <v>60</v>
      </c>
      <c r="V38" s="11" t="str">
        <f>IF(E38&gt;=D38, 1, "")</f>
        <v/>
      </c>
      <c r="W38" s="11">
        <f>IF(E38&lt;D38, 1, "")</f>
        <v>1</v>
      </c>
      <c r="X38" s="15">
        <f>S38</f>
        <v>41794.124953703707</v>
      </c>
    </row>
    <row r="39" spans="1:24" ht="48" x14ac:dyDescent="0.2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5">
        <f>E39/D39</f>
        <v>2.671118530884808E-3</v>
      </c>
      <c r="P39" s="6">
        <f>E39/L39</f>
        <v>4</v>
      </c>
      <c r="Q39" t="str">
        <f>LEFT(N39, SEARCH("/", N39, 1)-1)</f>
        <v>film &amp; video</v>
      </c>
      <c r="R39" t="str">
        <f>RIGHT(N39, LEN(N39) - SEARCH("/", N39,1))</f>
        <v>science fiction</v>
      </c>
      <c r="S39" s="10">
        <f>(((J39/60)/60)/24)+DATE(1970,1,1)</f>
        <v>42396.911712962959</v>
      </c>
      <c r="T39" s="10">
        <f>(((I39/60)/60)/24)+DATE(1970,1,1)</f>
        <v>42426.911712962959</v>
      </c>
      <c r="U39" s="12">
        <f>ROUND((T39-S39), 0)</f>
        <v>30</v>
      </c>
      <c r="V39" s="11" t="str">
        <f>IF(E39&gt;=D39, 1, "")</f>
        <v/>
      </c>
      <c r="W39" s="11">
        <f>IF(E39&lt;D39, 1, "")</f>
        <v>1</v>
      </c>
      <c r="X39" s="15">
        <f>S39</f>
        <v>42396.911712962959</v>
      </c>
    </row>
    <row r="40" spans="1:24" ht="48" x14ac:dyDescent="0.2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5">
        <f>E40/D40</f>
        <v>0</v>
      </c>
      <c r="P40" s="6" t="e">
        <f>E40/L40</f>
        <v>#DIV/0!</v>
      </c>
      <c r="Q40" t="str">
        <f>LEFT(N40, SEARCH("/", N40, 1)-1)</f>
        <v>film &amp; video</v>
      </c>
      <c r="R40" t="str">
        <f>RIGHT(N40, LEN(N40) - SEARCH("/", N40,1))</f>
        <v>science fiction</v>
      </c>
      <c r="S40" s="10">
        <f>(((J40/60)/60)/24)+DATE(1970,1,1)</f>
        <v>41904.07671296296</v>
      </c>
      <c r="T40" s="10">
        <f>(((I40/60)/60)/24)+DATE(1970,1,1)</f>
        <v>41934.07671296296</v>
      </c>
      <c r="U40" s="12">
        <f>ROUND((T40-S40), 0)</f>
        <v>30</v>
      </c>
      <c r="V40" s="11" t="str">
        <f>IF(E40&gt;=D40, 1, "")</f>
        <v/>
      </c>
      <c r="W40" s="11">
        <f>IF(E40&lt;D40, 1, "")</f>
        <v>1</v>
      </c>
      <c r="X40" s="15">
        <f>S40</f>
        <v>41904.07671296296</v>
      </c>
    </row>
    <row r="41" spans="1:24" ht="48" x14ac:dyDescent="0.2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5">
        <f>E41/D41</f>
        <v>2.0000000000000002E-5</v>
      </c>
      <c r="P41" s="6">
        <f>E41/L41</f>
        <v>10</v>
      </c>
      <c r="Q41" t="str">
        <f>LEFT(N41, SEARCH("/", N41, 1)-1)</f>
        <v>film &amp; video</v>
      </c>
      <c r="R41" t="str">
        <f>RIGHT(N41, LEN(N41) - SEARCH("/", N41,1))</f>
        <v>science fiction</v>
      </c>
      <c r="S41" s="10">
        <f>(((J41/60)/60)/24)+DATE(1970,1,1)</f>
        <v>42514.434548611112</v>
      </c>
      <c r="T41" s="10">
        <f>(((I41/60)/60)/24)+DATE(1970,1,1)</f>
        <v>42554.434548611112</v>
      </c>
      <c r="U41" s="12">
        <f>ROUND((T41-S41), 0)</f>
        <v>40</v>
      </c>
      <c r="V41" s="11" t="str">
        <f>IF(E41&gt;=D41, 1, "")</f>
        <v/>
      </c>
      <c r="W41" s="11">
        <f>IF(E41&lt;D41, 1, "")</f>
        <v>1</v>
      </c>
      <c r="X41" s="15">
        <f>S41</f>
        <v>42514.434548611112</v>
      </c>
    </row>
    <row r="42" spans="1:24" ht="32" x14ac:dyDescent="0.2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5">
        <f>E42/D42</f>
        <v>0.02</v>
      </c>
      <c r="P42" s="6">
        <f>E42/L42</f>
        <v>100</v>
      </c>
      <c r="Q42" t="str">
        <f>LEFT(N42, SEARCH("/", N42, 1)-1)</f>
        <v>technology</v>
      </c>
      <c r="R42" t="str">
        <f>RIGHT(N42, LEN(N42) - SEARCH("/", N42,1))</f>
        <v>web</v>
      </c>
      <c r="S42" s="10">
        <f>(((J42/60)/60)/24)+DATE(1970,1,1)</f>
        <v>42073.798171296294</v>
      </c>
      <c r="T42" s="10">
        <f>(((I42/60)/60)/24)+DATE(1970,1,1)</f>
        <v>42133.798171296294</v>
      </c>
      <c r="U42" s="12">
        <f>ROUND((T42-S42), 0)</f>
        <v>60</v>
      </c>
      <c r="V42" s="11" t="str">
        <f>IF(E42&gt;=D42, 1, "")</f>
        <v/>
      </c>
      <c r="W42" s="11">
        <f>IF(E42&lt;D42, 1, "")</f>
        <v>1</v>
      </c>
      <c r="X42" s="15">
        <f>S42</f>
        <v>42073.798171296294</v>
      </c>
    </row>
    <row r="43" spans="1:24" ht="48" x14ac:dyDescent="0.2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5">
        <f>E43/D43</f>
        <v>1.4E-2</v>
      </c>
      <c r="P43" s="6">
        <f>E43/L43</f>
        <v>23.333333333333332</v>
      </c>
      <c r="Q43" t="str">
        <f>LEFT(N43, SEARCH("/", N43, 1)-1)</f>
        <v>technology</v>
      </c>
      <c r="R43" t="str">
        <f>RIGHT(N43, LEN(N43) - SEARCH("/", N43,1))</f>
        <v>web</v>
      </c>
      <c r="S43" s="10">
        <f>(((J43/60)/60)/24)+DATE(1970,1,1)</f>
        <v>41969.858090277776</v>
      </c>
      <c r="T43" s="10">
        <f>(((I43/60)/60)/24)+DATE(1970,1,1)</f>
        <v>41999.858090277776</v>
      </c>
      <c r="U43" s="12">
        <f>ROUND((T43-S43), 0)</f>
        <v>30</v>
      </c>
      <c r="V43" s="11" t="str">
        <f>IF(E43&gt;=D43, 1, "")</f>
        <v/>
      </c>
      <c r="W43" s="11">
        <f>IF(E43&lt;D43, 1, "")</f>
        <v>1</v>
      </c>
      <c r="X43" s="15">
        <f>S43</f>
        <v>41969.858090277776</v>
      </c>
    </row>
    <row r="44" spans="1:24" ht="48" x14ac:dyDescent="0.2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5">
        <f>E44/D44</f>
        <v>0</v>
      </c>
      <c r="P44" s="6" t="e">
        <f>E44/L44</f>
        <v>#DIV/0!</v>
      </c>
      <c r="Q44" t="str">
        <f>LEFT(N44, SEARCH("/", N44, 1)-1)</f>
        <v>technology</v>
      </c>
      <c r="R44" t="str">
        <f>RIGHT(N44, LEN(N44) - SEARCH("/", N44,1))</f>
        <v>web</v>
      </c>
      <c r="S44" s="10">
        <f>(((J44/60)/60)/24)+DATE(1970,1,1)</f>
        <v>42143.79415509259</v>
      </c>
      <c r="T44" s="10">
        <f>(((I44/60)/60)/24)+DATE(1970,1,1)</f>
        <v>42173.79415509259</v>
      </c>
      <c r="U44" s="12">
        <f>ROUND((T44-S44), 0)</f>
        <v>30</v>
      </c>
      <c r="V44" s="11" t="str">
        <f>IF(E44&gt;=D44, 1, "")</f>
        <v/>
      </c>
      <c r="W44" s="11">
        <f>IF(E44&lt;D44, 1, "")</f>
        <v>1</v>
      </c>
      <c r="X44" s="15">
        <f>S44</f>
        <v>42143.79415509259</v>
      </c>
    </row>
    <row r="45" spans="1:24" ht="48" x14ac:dyDescent="0.2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5">
        <f>E45/D45</f>
        <v>3.9334666666666664E-2</v>
      </c>
      <c r="P45" s="6">
        <f>E45/L45</f>
        <v>45.386153846153846</v>
      </c>
      <c r="Q45" t="str">
        <f>LEFT(N45, SEARCH("/", N45, 1)-1)</f>
        <v>technology</v>
      </c>
      <c r="R45" t="str">
        <f>RIGHT(N45, LEN(N45) - SEARCH("/", N45,1))</f>
        <v>web</v>
      </c>
      <c r="S45" s="10">
        <f>(((J45/60)/60)/24)+DATE(1970,1,1)</f>
        <v>41835.639155092591</v>
      </c>
      <c r="T45" s="10">
        <f>(((I45/60)/60)/24)+DATE(1970,1,1)</f>
        <v>41865.639155092591</v>
      </c>
      <c r="U45" s="12">
        <f>ROUND((T45-S45), 0)</f>
        <v>30</v>
      </c>
      <c r="V45" s="11" t="str">
        <f>IF(E45&gt;=D45, 1, "")</f>
        <v/>
      </c>
      <c r="W45" s="11">
        <f>IF(E45&lt;D45, 1, "")</f>
        <v>1</v>
      </c>
      <c r="X45" s="15">
        <f>S45</f>
        <v>41835.639155092591</v>
      </c>
    </row>
    <row r="46" spans="1:24" ht="48" x14ac:dyDescent="0.2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5">
        <f>E46/D46</f>
        <v>0</v>
      </c>
      <c r="P46" s="6" t="e">
        <f>E46/L46</f>
        <v>#DIV/0!</v>
      </c>
      <c r="Q46" t="str">
        <f>LEFT(N46, SEARCH("/", N46, 1)-1)</f>
        <v>technology</v>
      </c>
      <c r="R46" t="str">
        <f>RIGHT(N46, LEN(N46) - SEARCH("/", N46,1))</f>
        <v>web</v>
      </c>
      <c r="S46" s="10">
        <f>(((J46/60)/60)/24)+DATE(1970,1,1)</f>
        <v>41849.035370370373</v>
      </c>
      <c r="T46" s="10">
        <f>(((I46/60)/60)/24)+DATE(1970,1,1)</f>
        <v>41879.035370370373</v>
      </c>
      <c r="U46" s="12">
        <f>ROUND((T46-S46), 0)</f>
        <v>30</v>
      </c>
      <c r="V46" s="11" t="str">
        <f>IF(E46&gt;=D46, 1, "")</f>
        <v/>
      </c>
      <c r="W46" s="11">
        <f>IF(E46&lt;D46, 1, "")</f>
        <v>1</v>
      </c>
      <c r="X46" s="15">
        <f>S46</f>
        <v>41849.035370370373</v>
      </c>
    </row>
    <row r="47" spans="1:24" ht="32" x14ac:dyDescent="0.2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5">
        <f>E47/D47</f>
        <v>2.6200000000000001E-2</v>
      </c>
      <c r="P47" s="6">
        <f>E47/L47</f>
        <v>16.375</v>
      </c>
      <c r="Q47" t="str">
        <f>LEFT(N47, SEARCH("/", N47, 1)-1)</f>
        <v>technology</v>
      </c>
      <c r="R47" t="str">
        <f>RIGHT(N47, LEN(N47) - SEARCH("/", N47,1))</f>
        <v>web</v>
      </c>
      <c r="S47" s="10">
        <f>(((J47/60)/60)/24)+DATE(1970,1,1)</f>
        <v>42194.357731481476</v>
      </c>
      <c r="T47" s="10">
        <f>(((I47/60)/60)/24)+DATE(1970,1,1)</f>
        <v>42239.357731481476</v>
      </c>
      <c r="U47" s="12">
        <f>ROUND((T47-S47), 0)</f>
        <v>45</v>
      </c>
      <c r="V47" s="11" t="str">
        <f>IF(E47&gt;=D47, 1, "")</f>
        <v/>
      </c>
      <c r="W47" s="11">
        <f>IF(E47&lt;D47, 1, "")</f>
        <v>1</v>
      </c>
      <c r="X47" s="15">
        <f>S47</f>
        <v>42194.357731481476</v>
      </c>
    </row>
    <row r="48" spans="1:24" ht="48" x14ac:dyDescent="0.2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5">
        <f>E48/D48</f>
        <v>2E-3</v>
      </c>
      <c r="P48" s="6">
        <f>E48/L48</f>
        <v>10</v>
      </c>
      <c r="Q48" t="str">
        <f>LEFT(N48, SEARCH("/", N48, 1)-1)</f>
        <v>technology</v>
      </c>
      <c r="R48" t="str">
        <f>RIGHT(N48, LEN(N48) - SEARCH("/", N48,1))</f>
        <v>web</v>
      </c>
      <c r="S48" s="10">
        <f>(((J48/60)/60)/24)+DATE(1970,1,1)</f>
        <v>42102.650567129633</v>
      </c>
      <c r="T48" s="10">
        <f>(((I48/60)/60)/24)+DATE(1970,1,1)</f>
        <v>42148.625</v>
      </c>
      <c r="U48" s="12">
        <f>ROUND((T48-S48), 0)</f>
        <v>46</v>
      </c>
      <c r="V48" s="11" t="str">
        <f>IF(E48&gt;=D48, 1, "")</f>
        <v/>
      </c>
      <c r="W48" s="11">
        <f>IF(E48&lt;D48, 1, "")</f>
        <v>1</v>
      </c>
      <c r="X48" s="15">
        <f>S48</f>
        <v>42102.650567129633</v>
      </c>
    </row>
    <row r="49" spans="1:24" ht="48" x14ac:dyDescent="0.2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5">
        <f>E49/D49</f>
        <v>0</v>
      </c>
      <c r="P49" s="6" t="e">
        <f>E49/L49</f>
        <v>#DIV/0!</v>
      </c>
      <c r="Q49" t="str">
        <f>LEFT(N49, SEARCH("/", N49, 1)-1)</f>
        <v>technology</v>
      </c>
      <c r="R49" t="str">
        <f>RIGHT(N49, LEN(N49) - SEARCH("/", N49,1))</f>
        <v>web</v>
      </c>
      <c r="S49" s="10">
        <f>(((J49/60)/60)/24)+DATE(1970,1,1)</f>
        <v>42300.825648148151</v>
      </c>
      <c r="T49" s="10">
        <f>(((I49/60)/60)/24)+DATE(1970,1,1)</f>
        <v>42330.867314814815</v>
      </c>
      <c r="U49" s="12">
        <f>ROUND((T49-S49), 0)</f>
        <v>30</v>
      </c>
      <c r="V49" s="11" t="str">
        <f>IF(E49&gt;=D49, 1, "")</f>
        <v/>
      </c>
      <c r="W49" s="11">
        <f>IF(E49&lt;D49, 1, "")</f>
        <v>1</v>
      </c>
      <c r="X49" s="15">
        <f>S49</f>
        <v>42300.825648148151</v>
      </c>
    </row>
    <row r="50" spans="1:24" ht="48" x14ac:dyDescent="0.2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5">
        <f>E50/D50</f>
        <v>9.7400000000000004E-3</v>
      </c>
      <c r="P50" s="6">
        <f>E50/L50</f>
        <v>292.2</v>
      </c>
      <c r="Q50" t="str">
        <f>LEFT(N50, SEARCH("/", N50, 1)-1)</f>
        <v>technology</v>
      </c>
      <c r="R50" t="str">
        <f>RIGHT(N50, LEN(N50) - SEARCH("/", N50,1))</f>
        <v>web</v>
      </c>
      <c r="S50" s="10">
        <f>(((J50/60)/60)/24)+DATE(1970,1,1)</f>
        <v>42140.921064814815</v>
      </c>
      <c r="T50" s="10">
        <f>(((I50/60)/60)/24)+DATE(1970,1,1)</f>
        <v>42170.921064814815</v>
      </c>
      <c r="U50" s="12">
        <f>ROUND((T50-S50), 0)</f>
        <v>30</v>
      </c>
      <c r="V50" s="11" t="str">
        <f>IF(E50&gt;=D50, 1, "")</f>
        <v/>
      </c>
      <c r="W50" s="11">
        <f>IF(E50&lt;D50, 1, "")</f>
        <v>1</v>
      </c>
      <c r="X50" s="15">
        <f>S50</f>
        <v>42140.921064814815</v>
      </c>
    </row>
    <row r="51" spans="1:24" ht="48" x14ac:dyDescent="0.2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5">
        <f>E51/D51</f>
        <v>6.41025641025641E-3</v>
      </c>
      <c r="P51" s="6">
        <f>E51/L51</f>
        <v>5</v>
      </c>
      <c r="Q51" t="str">
        <f>LEFT(N51, SEARCH("/", N51, 1)-1)</f>
        <v>technology</v>
      </c>
      <c r="R51" t="str">
        <f>RIGHT(N51, LEN(N51) - SEARCH("/", N51,1))</f>
        <v>web</v>
      </c>
      <c r="S51" s="10">
        <f>(((J51/60)/60)/24)+DATE(1970,1,1)</f>
        <v>42307.034074074079</v>
      </c>
      <c r="T51" s="10">
        <f>(((I51/60)/60)/24)+DATE(1970,1,1)</f>
        <v>42337.075740740736</v>
      </c>
      <c r="U51" s="12">
        <f>ROUND((T51-S51), 0)</f>
        <v>30</v>
      </c>
      <c r="V51" s="11" t="str">
        <f>IF(E51&gt;=D51, 1, "")</f>
        <v/>
      </c>
      <c r="W51" s="11">
        <f>IF(E51&lt;D51, 1, "")</f>
        <v>1</v>
      </c>
      <c r="X51" s="15">
        <f>S51</f>
        <v>42307.034074074079</v>
      </c>
    </row>
    <row r="52" spans="1:24" ht="48" x14ac:dyDescent="0.2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5">
        <f>E52/D52</f>
        <v>0</v>
      </c>
      <c r="P52" s="6" t="e">
        <f>E52/L52</f>
        <v>#DIV/0!</v>
      </c>
      <c r="Q52" t="str">
        <f>LEFT(N52, SEARCH("/", N52, 1)-1)</f>
        <v>technology</v>
      </c>
      <c r="R52" t="str">
        <f>RIGHT(N52, LEN(N52) - SEARCH("/", N52,1))</f>
        <v>web</v>
      </c>
      <c r="S52" s="10">
        <f>(((J52/60)/60)/24)+DATE(1970,1,1)</f>
        <v>42086.83085648148</v>
      </c>
      <c r="T52" s="10">
        <f>(((I52/60)/60)/24)+DATE(1970,1,1)</f>
        <v>42116.83085648148</v>
      </c>
      <c r="U52" s="12">
        <f>ROUND((T52-S52), 0)</f>
        <v>30</v>
      </c>
      <c r="V52" s="11" t="str">
        <f>IF(E52&gt;=D52, 1, "")</f>
        <v/>
      </c>
      <c r="W52" s="11">
        <f>IF(E52&lt;D52, 1, "")</f>
        <v>1</v>
      </c>
      <c r="X52" s="15">
        <f>S52</f>
        <v>42086.83085648148</v>
      </c>
    </row>
    <row r="53" spans="1:24" ht="48" x14ac:dyDescent="0.2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5">
        <f>E53/D53</f>
        <v>0</v>
      </c>
      <c r="P53" s="6" t="e">
        <f>E53/L53</f>
        <v>#DIV/0!</v>
      </c>
      <c r="Q53" t="str">
        <f>LEFT(N53, SEARCH("/", N53, 1)-1)</f>
        <v>technology</v>
      </c>
      <c r="R53" t="str">
        <f>RIGHT(N53, LEN(N53) - SEARCH("/", N53,1))</f>
        <v>web</v>
      </c>
      <c r="S53" s="10">
        <f>(((J53/60)/60)/24)+DATE(1970,1,1)</f>
        <v>42328.560613425929</v>
      </c>
      <c r="T53" s="10">
        <f>(((I53/60)/60)/24)+DATE(1970,1,1)</f>
        <v>42388.560613425929</v>
      </c>
      <c r="U53" s="12">
        <f>ROUND((T53-S53), 0)</f>
        <v>60</v>
      </c>
      <c r="V53" s="11" t="str">
        <f>IF(E53&gt;=D53, 1, "")</f>
        <v/>
      </c>
      <c r="W53" s="11">
        <f>IF(E53&lt;D53, 1, "")</f>
        <v>1</v>
      </c>
      <c r="X53" s="15">
        <f>S53</f>
        <v>42328.560613425929</v>
      </c>
    </row>
    <row r="54" spans="1:24" ht="32" x14ac:dyDescent="0.2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5">
        <f>E54/D54</f>
        <v>0</v>
      </c>
      <c r="P54" s="6" t="e">
        <f>E54/L54</f>
        <v>#DIV/0!</v>
      </c>
      <c r="Q54" t="str">
        <f>LEFT(N54, SEARCH("/", N54, 1)-1)</f>
        <v>technology</v>
      </c>
      <c r="R54" t="str">
        <f>RIGHT(N54, LEN(N54) - SEARCH("/", N54,1))</f>
        <v>web</v>
      </c>
      <c r="S54" s="10">
        <f>(((J54/60)/60)/24)+DATE(1970,1,1)</f>
        <v>42585.031782407401</v>
      </c>
      <c r="T54" s="10">
        <f>(((I54/60)/60)/24)+DATE(1970,1,1)</f>
        <v>42615.031782407401</v>
      </c>
      <c r="U54" s="12">
        <f>ROUND((T54-S54), 0)</f>
        <v>30</v>
      </c>
      <c r="V54" s="11" t="str">
        <f>IF(E54&gt;=D54, 1, "")</f>
        <v/>
      </c>
      <c r="W54" s="11">
        <f>IF(E54&lt;D54, 1, "")</f>
        <v>1</v>
      </c>
      <c r="X54" s="15">
        <f>S54</f>
        <v>42585.031782407401</v>
      </c>
    </row>
    <row r="55" spans="1:24" ht="48" x14ac:dyDescent="0.2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5">
        <f>E55/D55</f>
        <v>0.21363333333333334</v>
      </c>
      <c r="P55" s="6">
        <f>E55/L55</f>
        <v>105.93388429752066</v>
      </c>
      <c r="Q55" t="str">
        <f>LEFT(N55, SEARCH("/", N55, 1)-1)</f>
        <v>technology</v>
      </c>
      <c r="R55" t="str">
        <f>RIGHT(N55, LEN(N55) - SEARCH("/", N55,1))</f>
        <v>web</v>
      </c>
      <c r="S55" s="10">
        <f>(((J55/60)/60)/24)+DATE(1970,1,1)</f>
        <v>42247.496759259258</v>
      </c>
      <c r="T55" s="10">
        <f>(((I55/60)/60)/24)+DATE(1970,1,1)</f>
        <v>42278.207638888889</v>
      </c>
      <c r="U55" s="12">
        <f>ROUND((T55-S55), 0)</f>
        <v>31</v>
      </c>
      <c r="V55" s="11" t="str">
        <f>IF(E55&gt;=D55, 1, "")</f>
        <v/>
      </c>
      <c r="W55" s="11">
        <f>IF(E55&lt;D55, 1, "")</f>
        <v>1</v>
      </c>
      <c r="X55" s="15">
        <f>S55</f>
        <v>42247.496759259258</v>
      </c>
    </row>
    <row r="56" spans="1:24" ht="48" x14ac:dyDescent="0.2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5">
        <f>E56/D56</f>
        <v>0</v>
      </c>
      <c r="P56" s="6" t="e">
        <f>E56/L56</f>
        <v>#DIV/0!</v>
      </c>
      <c r="Q56" t="str">
        <f>LEFT(N56, SEARCH("/", N56, 1)-1)</f>
        <v>technology</v>
      </c>
      <c r="R56" t="str">
        <f>RIGHT(N56, LEN(N56) - SEARCH("/", N56,1))</f>
        <v>web</v>
      </c>
      <c r="S56" s="10">
        <f>(((J56/60)/60)/24)+DATE(1970,1,1)</f>
        <v>42515.061805555553</v>
      </c>
      <c r="T56" s="10">
        <f>(((I56/60)/60)/24)+DATE(1970,1,1)</f>
        <v>42545.061805555553</v>
      </c>
      <c r="U56" s="12">
        <f>ROUND((T56-S56), 0)</f>
        <v>30</v>
      </c>
      <c r="V56" s="11" t="str">
        <f>IF(E56&gt;=D56, 1, "")</f>
        <v/>
      </c>
      <c r="W56" s="11">
        <f>IF(E56&lt;D56, 1, "")</f>
        <v>1</v>
      </c>
      <c r="X56" s="15">
        <f>S56</f>
        <v>42515.061805555553</v>
      </c>
    </row>
    <row r="57" spans="1:24" ht="48" x14ac:dyDescent="0.2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5">
        <f>E57/D57</f>
        <v>0</v>
      </c>
      <c r="P57" s="6" t="e">
        <f>E57/L57</f>
        <v>#DIV/0!</v>
      </c>
      <c r="Q57" t="str">
        <f>LEFT(N57, SEARCH("/", N57, 1)-1)</f>
        <v>technology</v>
      </c>
      <c r="R57" t="str">
        <f>RIGHT(N57, LEN(N57) - SEARCH("/", N57,1))</f>
        <v>web</v>
      </c>
      <c r="S57" s="10">
        <f>(((J57/60)/60)/24)+DATE(1970,1,1)</f>
        <v>42242.122210648144</v>
      </c>
      <c r="T57" s="10">
        <f>(((I57/60)/60)/24)+DATE(1970,1,1)</f>
        <v>42272.122210648144</v>
      </c>
      <c r="U57" s="12">
        <f>ROUND((T57-S57), 0)</f>
        <v>30</v>
      </c>
      <c r="V57" s="11" t="str">
        <f>IF(E57&gt;=D57, 1, "")</f>
        <v/>
      </c>
      <c r="W57" s="11">
        <f>IF(E57&lt;D57, 1, "")</f>
        <v>1</v>
      </c>
      <c r="X57" s="15">
        <f>S57</f>
        <v>42242.122210648144</v>
      </c>
    </row>
    <row r="58" spans="1:24" ht="48" x14ac:dyDescent="0.2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5">
        <f>E58/D58</f>
        <v>0</v>
      </c>
      <c r="P58" s="6" t="e">
        <f>E58/L58</f>
        <v>#DIV/0!</v>
      </c>
      <c r="Q58" t="str">
        <f>LEFT(N58, SEARCH("/", N58, 1)-1)</f>
        <v>technology</v>
      </c>
      <c r="R58" t="str">
        <f>RIGHT(N58, LEN(N58) - SEARCH("/", N58,1))</f>
        <v>web</v>
      </c>
      <c r="S58" s="10">
        <f>(((J58/60)/60)/24)+DATE(1970,1,1)</f>
        <v>42761.376238425932</v>
      </c>
      <c r="T58" s="10">
        <f>(((I58/60)/60)/24)+DATE(1970,1,1)</f>
        <v>42791.376238425932</v>
      </c>
      <c r="U58" s="12">
        <f>ROUND((T58-S58), 0)</f>
        <v>30</v>
      </c>
      <c r="V58" s="11" t="str">
        <f>IF(E58&gt;=D58, 1, "")</f>
        <v/>
      </c>
      <c r="W58" s="11">
        <f>IF(E58&lt;D58, 1, "")</f>
        <v>1</v>
      </c>
      <c r="X58" s="15">
        <f>S58</f>
        <v>42761.376238425932</v>
      </c>
    </row>
    <row r="59" spans="1:24" ht="48" x14ac:dyDescent="0.2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5">
        <f>E59/D59</f>
        <v>0.03</v>
      </c>
      <c r="P59" s="6">
        <f>E59/L59</f>
        <v>20</v>
      </c>
      <c r="Q59" t="str">
        <f>LEFT(N59, SEARCH("/", N59, 1)-1)</f>
        <v>technology</v>
      </c>
      <c r="R59" t="str">
        <f>RIGHT(N59, LEN(N59) - SEARCH("/", N59,1))</f>
        <v>web</v>
      </c>
      <c r="S59" s="10">
        <f>(((J59/60)/60)/24)+DATE(1970,1,1)</f>
        <v>42087.343090277776</v>
      </c>
      <c r="T59" s="10">
        <f>(((I59/60)/60)/24)+DATE(1970,1,1)</f>
        <v>42132.343090277776</v>
      </c>
      <c r="U59" s="12">
        <f>ROUND((T59-S59), 0)</f>
        <v>45</v>
      </c>
      <c r="V59" s="11" t="str">
        <f>IF(E59&gt;=D59, 1, "")</f>
        <v/>
      </c>
      <c r="W59" s="11">
        <f>IF(E59&lt;D59, 1, "")</f>
        <v>1</v>
      </c>
      <c r="X59" s="15">
        <f>S59</f>
        <v>42087.343090277776</v>
      </c>
    </row>
    <row r="60" spans="1:24" ht="48" x14ac:dyDescent="0.2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5">
        <f>E60/D60</f>
        <v>0</v>
      </c>
      <c r="P60" s="6" t="e">
        <f>E60/L60</f>
        <v>#DIV/0!</v>
      </c>
      <c r="Q60" t="str">
        <f>LEFT(N60, SEARCH("/", N60, 1)-1)</f>
        <v>technology</v>
      </c>
      <c r="R60" t="str">
        <f>RIGHT(N60, LEN(N60) - SEARCH("/", N60,1))</f>
        <v>web</v>
      </c>
      <c r="S60" s="10">
        <f>(((J60/60)/60)/24)+DATE(1970,1,1)</f>
        <v>42317.810219907406</v>
      </c>
      <c r="T60" s="10">
        <f>(((I60/60)/60)/24)+DATE(1970,1,1)</f>
        <v>42347.810219907406</v>
      </c>
      <c r="U60" s="12">
        <f>ROUND((T60-S60), 0)</f>
        <v>30</v>
      </c>
      <c r="V60" s="11" t="str">
        <f>IF(E60&gt;=D60, 1, "")</f>
        <v/>
      </c>
      <c r="W60" s="11">
        <f>IF(E60&lt;D60, 1, "")</f>
        <v>1</v>
      </c>
      <c r="X60" s="15">
        <f>S60</f>
        <v>42317.810219907406</v>
      </c>
    </row>
    <row r="61" spans="1:24" ht="32" x14ac:dyDescent="0.2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5">
        <f>E61/D61</f>
        <v>3.9999999999999998E-7</v>
      </c>
      <c r="P61" s="6">
        <f>E61/L61</f>
        <v>1</v>
      </c>
      <c r="Q61" t="str">
        <f>LEFT(N61, SEARCH("/", N61, 1)-1)</f>
        <v>technology</v>
      </c>
      <c r="R61" t="str">
        <f>RIGHT(N61, LEN(N61) - SEARCH("/", N61,1))</f>
        <v>web</v>
      </c>
      <c r="S61" s="10">
        <f>(((J61/60)/60)/24)+DATE(1970,1,1)</f>
        <v>41908.650347222225</v>
      </c>
      <c r="T61" s="10">
        <f>(((I61/60)/60)/24)+DATE(1970,1,1)</f>
        <v>41968.692013888889</v>
      </c>
      <c r="U61" s="12">
        <f>ROUND((T61-S61), 0)</f>
        <v>60</v>
      </c>
      <c r="V61" s="11" t="str">
        <f>IF(E61&gt;=D61, 1, "")</f>
        <v/>
      </c>
      <c r="W61" s="11">
        <f>IF(E61&lt;D61, 1, "")</f>
        <v>1</v>
      </c>
      <c r="X61" s="15">
        <f>S61</f>
        <v>41908.650347222225</v>
      </c>
    </row>
    <row r="62" spans="1:24" ht="48" x14ac:dyDescent="0.2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5">
        <f>E62/D62</f>
        <v>0.01</v>
      </c>
      <c r="P62" s="6">
        <f>E62/L62</f>
        <v>300</v>
      </c>
      <c r="Q62" t="str">
        <f>LEFT(N62, SEARCH("/", N62, 1)-1)</f>
        <v>technology</v>
      </c>
      <c r="R62" t="str">
        <f>RIGHT(N62, LEN(N62) - SEARCH("/", N62,1))</f>
        <v>web</v>
      </c>
      <c r="S62" s="10">
        <f>(((J62/60)/60)/24)+DATE(1970,1,1)</f>
        <v>41831.716874999998</v>
      </c>
      <c r="T62" s="10">
        <f>(((I62/60)/60)/24)+DATE(1970,1,1)</f>
        <v>41876.716874999998</v>
      </c>
      <c r="U62" s="12">
        <f>ROUND((T62-S62), 0)</f>
        <v>45</v>
      </c>
      <c r="V62" s="11" t="str">
        <f>IF(E62&gt;=D62, 1, "")</f>
        <v/>
      </c>
      <c r="W62" s="11">
        <f>IF(E62&lt;D62, 1, "")</f>
        <v>1</v>
      </c>
      <c r="X62" s="15">
        <f>S62</f>
        <v>41831.716874999998</v>
      </c>
    </row>
    <row r="63" spans="1:24" ht="48" x14ac:dyDescent="0.2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5">
        <f>E63/D63</f>
        <v>1.044E-2</v>
      </c>
      <c r="P63" s="6">
        <f>E63/L63</f>
        <v>87</v>
      </c>
      <c r="Q63" t="str">
        <f>LEFT(N63, SEARCH("/", N63, 1)-1)</f>
        <v>technology</v>
      </c>
      <c r="R63" t="str">
        <f>RIGHT(N63, LEN(N63) - SEARCH("/", N63,1))</f>
        <v>web</v>
      </c>
      <c r="S63" s="10">
        <f>(((J63/60)/60)/24)+DATE(1970,1,1)</f>
        <v>42528.987696759257</v>
      </c>
      <c r="T63" s="10">
        <f>(((I63/60)/60)/24)+DATE(1970,1,1)</f>
        <v>42558.987696759257</v>
      </c>
      <c r="U63" s="12">
        <f>ROUND((T63-S63), 0)</f>
        <v>30</v>
      </c>
      <c r="V63" s="11" t="str">
        <f>IF(E63&gt;=D63, 1, "")</f>
        <v/>
      </c>
      <c r="W63" s="11">
        <f>IF(E63&lt;D63, 1, "")</f>
        <v>1</v>
      </c>
      <c r="X63" s="15">
        <f>S63</f>
        <v>42528.987696759257</v>
      </c>
    </row>
    <row r="64" spans="1:24" ht="48" x14ac:dyDescent="0.2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5">
        <f>E64/D64</f>
        <v>5.6833333333333333E-2</v>
      </c>
      <c r="P64" s="6">
        <f>E64/L64</f>
        <v>37.888888888888886</v>
      </c>
      <c r="Q64" t="str">
        <f>LEFT(N64, SEARCH("/", N64, 1)-1)</f>
        <v>technology</v>
      </c>
      <c r="R64" t="str">
        <f>RIGHT(N64, LEN(N64) - SEARCH("/", N64,1))</f>
        <v>web</v>
      </c>
      <c r="S64" s="10">
        <f>(((J64/60)/60)/24)+DATE(1970,1,1)</f>
        <v>42532.774745370371</v>
      </c>
      <c r="T64" s="10">
        <f>(((I64/60)/60)/24)+DATE(1970,1,1)</f>
        <v>42552.774745370371</v>
      </c>
      <c r="U64" s="12">
        <f>ROUND((T64-S64), 0)</f>
        <v>20</v>
      </c>
      <c r="V64" s="11" t="str">
        <f>IF(E64&gt;=D64, 1, "")</f>
        <v/>
      </c>
      <c r="W64" s="11">
        <f>IF(E64&lt;D64, 1, "")</f>
        <v>1</v>
      </c>
      <c r="X64" s="15">
        <f>S64</f>
        <v>42532.774745370371</v>
      </c>
    </row>
    <row r="65" spans="1:24" ht="48" x14ac:dyDescent="0.2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5">
        <f>E65/D65</f>
        <v>0</v>
      </c>
      <c r="P65" s="6" t="e">
        <f>E65/L65</f>
        <v>#DIV/0!</v>
      </c>
      <c r="Q65" t="str">
        <f>LEFT(N65, SEARCH("/", N65, 1)-1)</f>
        <v>technology</v>
      </c>
      <c r="R65" t="str">
        <f>RIGHT(N65, LEN(N65) - SEARCH("/", N65,1))</f>
        <v>web</v>
      </c>
      <c r="S65" s="10">
        <f>(((J65/60)/60)/24)+DATE(1970,1,1)</f>
        <v>42122.009224537032</v>
      </c>
      <c r="T65" s="10">
        <f>(((I65/60)/60)/24)+DATE(1970,1,1)</f>
        <v>42152.009224537032</v>
      </c>
      <c r="U65" s="12">
        <f>ROUND((T65-S65), 0)</f>
        <v>30</v>
      </c>
      <c r="V65" s="11" t="str">
        <f>IF(E65&gt;=D65, 1, "")</f>
        <v/>
      </c>
      <c r="W65" s="11">
        <f>IF(E65&lt;D65, 1, "")</f>
        <v>1</v>
      </c>
      <c r="X65" s="15">
        <f>S65</f>
        <v>42122.009224537032</v>
      </c>
    </row>
    <row r="66" spans="1:24" ht="48" x14ac:dyDescent="0.2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5">
        <f>E66/D66</f>
        <v>0</v>
      </c>
      <c r="P66" s="6" t="e">
        <f>E66/L66</f>
        <v>#DIV/0!</v>
      </c>
      <c r="Q66" t="str">
        <f>LEFT(N66, SEARCH("/", N66, 1)-1)</f>
        <v>technology</v>
      </c>
      <c r="R66" t="str">
        <f>RIGHT(N66, LEN(N66) - SEARCH("/", N66,1))</f>
        <v>web</v>
      </c>
      <c r="S66" s="10">
        <f>(((J66/60)/60)/24)+DATE(1970,1,1)</f>
        <v>42108.988900462966</v>
      </c>
      <c r="T66" s="10">
        <f>(((I66/60)/60)/24)+DATE(1970,1,1)</f>
        <v>42138.988900462966</v>
      </c>
      <c r="U66" s="12">
        <f>ROUND((T66-S66), 0)</f>
        <v>30</v>
      </c>
      <c r="V66" s="11" t="str">
        <f>IF(E66&gt;=D66, 1, "")</f>
        <v/>
      </c>
      <c r="W66" s="11">
        <f>IF(E66&lt;D66, 1, "")</f>
        <v>1</v>
      </c>
      <c r="X66" s="15">
        <f>S66</f>
        <v>42108.988900462966</v>
      </c>
    </row>
    <row r="67" spans="1:24" ht="48" x14ac:dyDescent="0.2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5">
        <f>E67/D67</f>
        <v>0</v>
      </c>
      <c r="P67" s="6" t="e">
        <f>E67/L67</f>
        <v>#DIV/0!</v>
      </c>
      <c r="Q67" t="str">
        <f>LEFT(N67, SEARCH("/", N67, 1)-1)</f>
        <v>technology</v>
      </c>
      <c r="R67" t="str">
        <f>RIGHT(N67, LEN(N67) - SEARCH("/", N67,1))</f>
        <v>web</v>
      </c>
      <c r="S67" s="10">
        <f>(((J67/60)/60)/24)+DATE(1970,1,1)</f>
        <v>42790.895567129628</v>
      </c>
      <c r="T67" s="10">
        <f>(((I67/60)/60)/24)+DATE(1970,1,1)</f>
        <v>42820.853900462964</v>
      </c>
      <c r="U67" s="12">
        <f>ROUND((T67-S67), 0)</f>
        <v>30</v>
      </c>
      <c r="V67" s="11" t="str">
        <f>IF(E67&gt;=D67, 1, "")</f>
        <v/>
      </c>
      <c r="W67" s="11">
        <f>IF(E67&lt;D67, 1, "")</f>
        <v>1</v>
      </c>
      <c r="X67" s="15">
        <f>S67</f>
        <v>42790.895567129628</v>
      </c>
    </row>
    <row r="68" spans="1:24" ht="48" x14ac:dyDescent="0.2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5">
        <f>E68/D68</f>
        <v>0.17380000000000001</v>
      </c>
      <c r="P68" s="6">
        <f>E68/L68</f>
        <v>111.41025641025641</v>
      </c>
      <c r="Q68" t="str">
        <f>LEFT(N68, SEARCH("/", N68, 1)-1)</f>
        <v>technology</v>
      </c>
      <c r="R68" t="str">
        <f>RIGHT(N68, LEN(N68) - SEARCH("/", N68,1))</f>
        <v>web</v>
      </c>
      <c r="S68" s="10">
        <f>(((J68/60)/60)/24)+DATE(1970,1,1)</f>
        <v>42198.559479166666</v>
      </c>
      <c r="T68" s="10">
        <f>(((I68/60)/60)/24)+DATE(1970,1,1)</f>
        <v>42231.556944444441</v>
      </c>
      <c r="U68" s="12">
        <f>ROUND((T68-S68), 0)</f>
        <v>33</v>
      </c>
      <c r="V68" s="11" t="str">
        <f>IF(E68&gt;=D68, 1, "")</f>
        <v/>
      </c>
      <c r="W68" s="11">
        <f>IF(E68&lt;D68, 1, "")</f>
        <v>1</v>
      </c>
      <c r="X68" s="15">
        <f>S68</f>
        <v>42198.559479166666</v>
      </c>
    </row>
    <row r="69" spans="1:24" ht="48" x14ac:dyDescent="0.2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5">
        <f>E69/D69</f>
        <v>2.0000000000000001E-4</v>
      </c>
      <c r="P69" s="6">
        <f>E69/L69</f>
        <v>90</v>
      </c>
      <c r="Q69" t="str">
        <f>LEFT(N69, SEARCH("/", N69, 1)-1)</f>
        <v>technology</v>
      </c>
      <c r="R69" t="str">
        <f>RIGHT(N69, LEN(N69) - SEARCH("/", N69,1))</f>
        <v>web</v>
      </c>
      <c r="S69" s="10">
        <f>(((J69/60)/60)/24)+DATE(1970,1,1)</f>
        <v>42384.306840277779</v>
      </c>
      <c r="T69" s="10">
        <f>(((I69/60)/60)/24)+DATE(1970,1,1)</f>
        <v>42443.958333333328</v>
      </c>
      <c r="U69" s="12">
        <f>ROUND((T69-S69), 0)</f>
        <v>60</v>
      </c>
      <c r="V69" s="11" t="str">
        <f>IF(E69&gt;=D69, 1, "")</f>
        <v/>
      </c>
      <c r="W69" s="11">
        <f>IF(E69&lt;D69, 1, "")</f>
        <v>1</v>
      </c>
      <c r="X69" s="15">
        <f>S69</f>
        <v>42384.306840277779</v>
      </c>
    </row>
    <row r="70" spans="1:24" ht="48" x14ac:dyDescent="0.2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5">
        <f>E70/D70</f>
        <v>0</v>
      </c>
      <c r="P70" s="6" t="e">
        <f>E70/L70</f>
        <v>#DIV/0!</v>
      </c>
      <c r="Q70" t="str">
        <f>LEFT(N70, SEARCH("/", N70, 1)-1)</f>
        <v>technology</v>
      </c>
      <c r="R70" t="str">
        <f>RIGHT(N70, LEN(N70) - SEARCH("/", N70,1))</f>
        <v>web</v>
      </c>
      <c r="S70" s="10">
        <f>(((J70/60)/60)/24)+DATE(1970,1,1)</f>
        <v>41803.692789351851</v>
      </c>
      <c r="T70" s="10">
        <f>(((I70/60)/60)/24)+DATE(1970,1,1)</f>
        <v>41833.692789351851</v>
      </c>
      <c r="U70" s="12">
        <f>ROUND((T70-S70), 0)</f>
        <v>30</v>
      </c>
      <c r="V70" s="11" t="str">
        <f>IF(E70&gt;=D70, 1, "")</f>
        <v/>
      </c>
      <c r="W70" s="11">
        <f>IF(E70&lt;D70, 1, "")</f>
        <v>1</v>
      </c>
      <c r="X70" s="15">
        <f>S70</f>
        <v>41803.692789351851</v>
      </c>
    </row>
    <row r="71" spans="1:24" ht="48" x14ac:dyDescent="0.2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5">
        <f>E71/D71</f>
        <v>1.75E-3</v>
      </c>
      <c r="P71" s="6">
        <f>E71/L71</f>
        <v>116.66666666666667</v>
      </c>
      <c r="Q71" t="str">
        <f>LEFT(N71, SEARCH("/", N71, 1)-1)</f>
        <v>technology</v>
      </c>
      <c r="R71" t="str">
        <f>RIGHT(N71, LEN(N71) - SEARCH("/", N71,1))</f>
        <v>web</v>
      </c>
      <c r="S71" s="10">
        <f>(((J71/60)/60)/24)+DATE(1970,1,1)</f>
        <v>42474.637824074074</v>
      </c>
      <c r="T71" s="10">
        <f>(((I71/60)/60)/24)+DATE(1970,1,1)</f>
        <v>42504.637824074074</v>
      </c>
      <c r="U71" s="12">
        <f>ROUND((T71-S71), 0)</f>
        <v>30</v>
      </c>
      <c r="V71" s="11" t="str">
        <f>IF(E71&gt;=D71, 1, "")</f>
        <v/>
      </c>
      <c r="W71" s="11">
        <f>IF(E71&lt;D71, 1, "")</f>
        <v>1</v>
      </c>
      <c r="X71" s="15">
        <f>S71</f>
        <v>42474.637824074074</v>
      </c>
    </row>
    <row r="72" spans="1:24" ht="48" x14ac:dyDescent="0.2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5">
        <f>E72/D72</f>
        <v>8.3340278356529708E-4</v>
      </c>
      <c r="P72" s="6">
        <f>E72/L72</f>
        <v>10</v>
      </c>
      <c r="Q72" t="str">
        <f>LEFT(N72, SEARCH("/", N72, 1)-1)</f>
        <v>technology</v>
      </c>
      <c r="R72" t="str">
        <f>RIGHT(N72, LEN(N72) - SEARCH("/", N72,1))</f>
        <v>web</v>
      </c>
      <c r="S72" s="10">
        <f>(((J72/60)/60)/24)+DATE(1970,1,1)</f>
        <v>42223.619456018518</v>
      </c>
      <c r="T72" s="10">
        <f>(((I72/60)/60)/24)+DATE(1970,1,1)</f>
        <v>42253.215277777781</v>
      </c>
      <c r="U72" s="12">
        <f>ROUND((T72-S72), 0)</f>
        <v>30</v>
      </c>
      <c r="V72" s="11" t="str">
        <f>IF(E72&gt;=D72, 1, "")</f>
        <v/>
      </c>
      <c r="W72" s="11">
        <f>IF(E72&lt;D72, 1, "")</f>
        <v>1</v>
      </c>
      <c r="X72" s="15">
        <f>S72</f>
        <v>42223.619456018518</v>
      </c>
    </row>
    <row r="73" spans="1:24" ht="32" x14ac:dyDescent="0.2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5">
        <f>E73/D73</f>
        <v>1.38E-2</v>
      </c>
      <c r="P73" s="6">
        <f>E73/L73</f>
        <v>76.666666666666671</v>
      </c>
      <c r="Q73" t="str">
        <f>LEFT(N73, SEARCH("/", N73, 1)-1)</f>
        <v>technology</v>
      </c>
      <c r="R73" t="str">
        <f>RIGHT(N73, LEN(N73) - SEARCH("/", N73,1))</f>
        <v>web</v>
      </c>
      <c r="S73" s="10">
        <f>(((J73/60)/60)/24)+DATE(1970,1,1)</f>
        <v>42489.772326388891</v>
      </c>
      <c r="T73" s="10">
        <f>(((I73/60)/60)/24)+DATE(1970,1,1)</f>
        <v>42518.772326388891</v>
      </c>
      <c r="U73" s="12">
        <f>ROUND((T73-S73), 0)</f>
        <v>29</v>
      </c>
      <c r="V73" s="11" t="str">
        <f>IF(E73&gt;=D73, 1, "")</f>
        <v/>
      </c>
      <c r="W73" s="11">
        <f>IF(E73&lt;D73, 1, "")</f>
        <v>1</v>
      </c>
      <c r="X73" s="15">
        <f>S73</f>
        <v>42489.772326388891</v>
      </c>
    </row>
    <row r="74" spans="1:24" ht="32" x14ac:dyDescent="0.2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5">
        <f>E74/D74</f>
        <v>0</v>
      </c>
      <c r="P74" s="6" t="e">
        <f>E74/L74</f>
        <v>#DIV/0!</v>
      </c>
      <c r="Q74" t="str">
        <f>LEFT(N74, SEARCH("/", N74, 1)-1)</f>
        <v>technology</v>
      </c>
      <c r="R74" t="str">
        <f>RIGHT(N74, LEN(N74) - SEARCH("/", N74,1))</f>
        <v>web</v>
      </c>
      <c r="S74" s="10">
        <f>(((J74/60)/60)/24)+DATE(1970,1,1)</f>
        <v>42303.659317129626</v>
      </c>
      <c r="T74" s="10">
        <f>(((I74/60)/60)/24)+DATE(1970,1,1)</f>
        <v>42333.700983796298</v>
      </c>
      <c r="U74" s="12">
        <f>ROUND((T74-S74), 0)</f>
        <v>30</v>
      </c>
      <c r="V74" s="11" t="str">
        <f>IF(E74&gt;=D74, 1, "")</f>
        <v/>
      </c>
      <c r="W74" s="11">
        <f>IF(E74&lt;D74, 1, "")</f>
        <v>1</v>
      </c>
      <c r="X74" s="15">
        <f>S74</f>
        <v>42303.659317129626</v>
      </c>
    </row>
    <row r="75" spans="1:24" ht="48" x14ac:dyDescent="0.2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5">
        <f>E75/D75</f>
        <v>0.1245</v>
      </c>
      <c r="P75" s="6">
        <f>E75/L75</f>
        <v>49.8</v>
      </c>
      <c r="Q75" t="str">
        <f>LEFT(N75, SEARCH("/", N75, 1)-1)</f>
        <v>technology</v>
      </c>
      <c r="R75" t="str">
        <f>RIGHT(N75, LEN(N75) - SEARCH("/", N75,1))</f>
        <v>web</v>
      </c>
      <c r="S75" s="10">
        <f>(((J75/60)/60)/24)+DATE(1970,1,1)</f>
        <v>42507.29932870371</v>
      </c>
      <c r="T75" s="10">
        <f>(((I75/60)/60)/24)+DATE(1970,1,1)</f>
        <v>42538.958333333328</v>
      </c>
      <c r="U75" s="12">
        <f>ROUND((T75-S75), 0)</f>
        <v>32</v>
      </c>
      <c r="V75" s="11" t="str">
        <f>IF(E75&gt;=D75, 1, "")</f>
        <v/>
      </c>
      <c r="W75" s="11">
        <f>IF(E75&lt;D75, 1, "")</f>
        <v>1</v>
      </c>
      <c r="X75" s="15">
        <f>S75</f>
        <v>42507.29932870371</v>
      </c>
    </row>
    <row r="76" spans="1:24" ht="32" x14ac:dyDescent="0.2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5">
        <f>E76/D76</f>
        <v>2.0000000000000001E-4</v>
      </c>
      <c r="P76" s="6">
        <f>E76/L76</f>
        <v>1</v>
      </c>
      <c r="Q76" t="str">
        <f>LEFT(N76, SEARCH("/", N76, 1)-1)</f>
        <v>technology</v>
      </c>
      <c r="R76" t="str">
        <f>RIGHT(N76, LEN(N76) - SEARCH("/", N76,1))</f>
        <v>web</v>
      </c>
      <c r="S76" s="10">
        <f>(((J76/60)/60)/24)+DATE(1970,1,1)</f>
        <v>42031.928576388891</v>
      </c>
      <c r="T76" s="10">
        <f>(((I76/60)/60)/24)+DATE(1970,1,1)</f>
        <v>42061.928576388891</v>
      </c>
      <c r="U76" s="12">
        <f>ROUND((T76-S76), 0)</f>
        <v>30</v>
      </c>
      <c r="V76" s="11" t="str">
        <f>IF(E76&gt;=D76, 1, "")</f>
        <v/>
      </c>
      <c r="W76" s="11">
        <f>IF(E76&lt;D76, 1, "")</f>
        <v>1</v>
      </c>
      <c r="X76" s="15">
        <f>S76</f>
        <v>42031.928576388891</v>
      </c>
    </row>
    <row r="77" spans="1:24" ht="32" x14ac:dyDescent="0.2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5">
        <f>E77/D77</f>
        <v>8.0000000000000007E-5</v>
      </c>
      <c r="P77" s="6">
        <f>E77/L77</f>
        <v>2</v>
      </c>
      <c r="Q77" t="str">
        <f>LEFT(N77, SEARCH("/", N77, 1)-1)</f>
        <v>technology</v>
      </c>
      <c r="R77" t="str">
        <f>RIGHT(N77, LEN(N77) - SEARCH("/", N77,1))</f>
        <v>web</v>
      </c>
      <c r="S77" s="10">
        <f>(((J77/60)/60)/24)+DATE(1970,1,1)</f>
        <v>42076.092152777783</v>
      </c>
      <c r="T77" s="10">
        <f>(((I77/60)/60)/24)+DATE(1970,1,1)</f>
        <v>42106.092152777783</v>
      </c>
      <c r="U77" s="12">
        <f>ROUND((T77-S77), 0)</f>
        <v>30</v>
      </c>
      <c r="V77" s="11" t="str">
        <f>IF(E77&gt;=D77, 1, "")</f>
        <v/>
      </c>
      <c r="W77" s="11">
        <f>IF(E77&lt;D77, 1, "")</f>
        <v>1</v>
      </c>
      <c r="X77" s="15">
        <f>S77</f>
        <v>42076.092152777783</v>
      </c>
    </row>
    <row r="78" spans="1:24" ht="32" x14ac:dyDescent="0.2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5">
        <f>E78/D78</f>
        <v>2E-3</v>
      </c>
      <c r="P78" s="6">
        <f>E78/L78</f>
        <v>4</v>
      </c>
      <c r="Q78" t="str">
        <f>LEFT(N78, SEARCH("/", N78, 1)-1)</f>
        <v>technology</v>
      </c>
      <c r="R78" t="str">
        <f>RIGHT(N78, LEN(N78) - SEARCH("/", N78,1))</f>
        <v>web</v>
      </c>
      <c r="S78" s="10">
        <f>(((J78/60)/60)/24)+DATE(1970,1,1)</f>
        <v>42131.455439814818</v>
      </c>
      <c r="T78" s="10">
        <f>(((I78/60)/60)/24)+DATE(1970,1,1)</f>
        <v>42161.44930555555</v>
      </c>
      <c r="U78" s="12">
        <f>ROUND((T78-S78), 0)</f>
        <v>30</v>
      </c>
      <c r="V78" s="11" t="str">
        <f>IF(E78&gt;=D78, 1, "")</f>
        <v/>
      </c>
      <c r="W78" s="11">
        <f>IF(E78&lt;D78, 1, "")</f>
        <v>1</v>
      </c>
      <c r="X78" s="15">
        <f>S78</f>
        <v>42131.455439814818</v>
      </c>
    </row>
    <row r="79" spans="1:24" ht="48" x14ac:dyDescent="0.2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5">
        <f>E79/D79</f>
        <v>0</v>
      </c>
      <c r="P79" s="6" t="e">
        <f>E79/L79</f>
        <v>#DIV/0!</v>
      </c>
      <c r="Q79" t="str">
        <f>LEFT(N79, SEARCH("/", N79, 1)-1)</f>
        <v>technology</v>
      </c>
      <c r="R79" t="str">
        <f>RIGHT(N79, LEN(N79) - SEARCH("/", N79,1))</f>
        <v>web</v>
      </c>
      <c r="S79" s="10">
        <f>(((J79/60)/60)/24)+DATE(1970,1,1)</f>
        <v>42762.962013888886</v>
      </c>
      <c r="T79" s="10">
        <f>(((I79/60)/60)/24)+DATE(1970,1,1)</f>
        <v>42791.961111111115</v>
      </c>
      <c r="U79" s="12">
        <f>ROUND((T79-S79), 0)</f>
        <v>29</v>
      </c>
      <c r="V79" s="11" t="str">
        <f>IF(E79&gt;=D79, 1, "")</f>
        <v/>
      </c>
      <c r="W79" s="11">
        <f>IF(E79&lt;D79, 1, "")</f>
        <v>1</v>
      </c>
      <c r="X79" s="15">
        <f>S79</f>
        <v>42762.962013888886</v>
      </c>
    </row>
    <row r="80" spans="1:24" ht="16" x14ac:dyDescent="0.2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5">
        <f>E80/D80</f>
        <v>9.0000000000000006E-5</v>
      </c>
      <c r="P80" s="6">
        <f>E80/L80</f>
        <v>3</v>
      </c>
      <c r="Q80" t="str">
        <f>LEFT(N80, SEARCH("/", N80, 1)-1)</f>
        <v>technology</v>
      </c>
      <c r="R80" t="str">
        <f>RIGHT(N80, LEN(N80) - SEARCH("/", N80,1))</f>
        <v>web</v>
      </c>
      <c r="S80" s="10">
        <f>(((J80/60)/60)/24)+DATE(1970,1,1)</f>
        <v>42759.593310185184</v>
      </c>
      <c r="T80" s="10">
        <f>(((I80/60)/60)/24)+DATE(1970,1,1)</f>
        <v>42819.55164351852</v>
      </c>
      <c r="U80" s="12">
        <f>ROUND((T80-S80), 0)</f>
        <v>60</v>
      </c>
      <c r="V80" s="11" t="str">
        <f>IF(E80&gt;=D80, 1, "")</f>
        <v/>
      </c>
      <c r="W80" s="11">
        <f>IF(E80&lt;D80, 1, "")</f>
        <v>1</v>
      </c>
      <c r="X80" s="15">
        <f>S80</f>
        <v>42759.593310185184</v>
      </c>
    </row>
    <row r="81" spans="1:24" ht="32" x14ac:dyDescent="0.2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5">
        <f>E81/D81</f>
        <v>9.9999999999999995E-7</v>
      </c>
      <c r="P81" s="6">
        <f>E81/L81</f>
        <v>1</v>
      </c>
      <c r="Q81" t="str">
        <f>LEFT(N81, SEARCH("/", N81, 1)-1)</f>
        <v>technology</v>
      </c>
      <c r="R81" t="str">
        <f>RIGHT(N81, LEN(N81) - SEARCH("/", N81,1))</f>
        <v>web</v>
      </c>
      <c r="S81" s="10">
        <f>(((J81/60)/60)/24)+DATE(1970,1,1)</f>
        <v>41865.583275462966</v>
      </c>
      <c r="T81" s="10">
        <f>(((I81/60)/60)/24)+DATE(1970,1,1)</f>
        <v>41925.583275462966</v>
      </c>
      <c r="U81" s="12">
        <f>ROUND((T81-S81), 0)</f>
        <v>60</v>
      </c>
      <c r="V81" s="11" t="str">
        <f>IF(E81&gt;=D81, 1, "")</f>
        <v/>
      </c>
      <c r="W81" s="11">
        <f>IF(E81&lt;D81, 1, "")</f>
        <v>1</v>
      </c>
      <c r="X81" s="15">
        <f>S81</f>
        <v>41865.583275462966</v>
      </c>
    </row>
    <row r="82" spans="1:24" ht="48" x14ac:dyDescent="0.2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5">
        <f>E82/D82</f>
        <v>2.2157147647256063E-2</v>
      </c>
      <c r="P82" s="6">
        <f>E82/L82</f>
        <v>3304</v>
      </c>
      <c r="Q82" t="str">
        <f>LEFT(N82, SEARCH("/", N82, 1)-1)</f>
        <v>technology</v>
      </c>
      <c r="R82" t="str">
        <f>RIGHT(N82, LEN(N82) - SEARCH("/", N82,1))</f>
        <v>wearables</v>
      </c>
      <c r="S82" s="10">
        <f>(((J82/60)/60)/24)+DATE(1970,1,1)</f>
        <v>42749.059722222228</v>
      </c>
      <c r="T82" s="10">
        <f>(((I82/60)/60)/24)+DATE(1970,1,1)</f>
        <v>42809.018055555556</v>
      </c>
      <c r="U82" s="12">
        <f>ROUND((T82-S82), 0)</f>
        <v>60</v>
      </c>
      <c r="V82" s="11" t="str">
        <f>IF(E82&gt;=D82, 1, "")</f>
        <v/>
      </c>
      <c r="W82" s="11">
        <f>IF(E82&lt;D82, 1, "")</f>
        <v>1</v>
      </c>
      <c r="X82" s="15">
        <f>S82</f>
        <v>42749.059722222228</v>
      </c>
    </row>
    <row r="83" spans="1:24" ht="48" x14ac:dyDescent="0.2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5">
        <f>E83/D83</f>
        <v>1.04</v>
      </c>
      <c r="P83" s="6">
        <f>E83/L83</f>
        <v>1300</v>
      </c>
      <c r="Q83" t="str">
        <f>LEFT(N83, SEARCH("/", N83, 1)-1)</f>
        <v>technology</v>
      </c>
      <c r="R83" t="str">
        <f>RIGHT(N83, LEN(N83) - SEARCH("/", N83,1))</f>
        <v>wearables</v>
      </c>
      <c r="S83" s="10">
        <f>(((J83/60)/60)/24)+DATE(1970,1,1)</f>
        <v>42720.720057870371</v>
      </c>
      <c r="T83" s="10">
        <f>(((I83/60)/60)/24)+DATE(1970,1,1)</f>
        <v>42765.720057870371</v>
      </c>
      <c r="U83" s="12">
        <f>ROUND((T83-S83), 0)</f>
        <v>45</v>
      </c>
      <c r="V83" s="11">
        <f>IF(E83&gt;=D83, 1, "")</f>
        <v>1</v>
      </c>
      <c r="W83" s="11" t="str">
        <f>IF(E83&lt;D83, 1, "")</f>
        <v/>
      </c>
      <c r="X83" s="15">
        <f>S83</f>
        <v>42720.720057870371</v>
      </c>
    </row>
    <row r="84" spans="1:24" ht="48" x14ac:dyDescent="0.2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5">
        <f>E84/D84</f>
        <v>0.29602960296029601</v>
      </c>
      <c r="P84" s="6">
        <f>E84/L84</f>
        <v>134.54545454545453</v>
      </c>
      <c r="Q84" t="str">
        <f>LEFT(N84, SEARCH("/", N84, 1)-1)</f>
        <v>technology</v>
      </c>
      <c r="R84" t="str">
        <f>RIGHT(N84, LEN(N84) - SEARCH("/", N84,1))</f>
        <v>wearables</v>
      </c>
      <c r="S84" s="10">
        <f>(((J84/60)/60)/24)+DATE(1970,1,1)</f>
        <v>42325.684189814812</v>
      </c>
      <c r="T84" s="10">
        <f>(((I84/60)/60)/24)+DATE(1970,1,1)</f>
        <v>42355.249305555553</v>
      </c>
      <c r="U84" s="12">
        <f>ROUND((T84-S84), 0)</f>
        <v>30</v>
      </c>
      <c r="V84" s="11" t="str">
        <f>IF(E84&gt;=D84, 1, "")</f>
        <v/>
      </c>
      <c r="W84" s="11">
        <f>IF(E84&lt;D84, 1, "")</f>
        <v>1</v>
      </c>
      <c r="X84" s="15">
        <f>S84</f>
        <v>42325.684189814812</v>
      </c>
    </row>
    <row r="85" spans="1:24" ht="48" x14ac:dyDescent="0.2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5">
        <f>E85/D85</f>
        <v>0.16055</v>
      </c>
      <c r="P85" s="6">
        <f>E85/L85</f>
        <v>214.06666666666666</v>
      </c>
      <c r="Q85" t="str">
        <f>LEFT(N85, SEARCH("/", N85, 1)-1)</f>
        <v>technology</v>
      </c>
      <c r="R85" t="str">
        <f>RIGHT(N85, LEN(N85) - SEARCH("/", N85,1))</f>
        <v>wearables</v>
      </c>
      <c r="S85" s="10">
        <f>(((J85/60)/60)/24)+DATE(1970,1,1)</f>
        <v>42780.709039351852</v>
      </c>
      <c r="T85" s="10">
        <f>(((I85/60)/60)/24)+DATE(1970,1,1)</f>
        <v>42810.667372685188</v>
      </c>
      <c r="U85" s="12">
        <f>ROUND((T85-S85), 0)</f>
        <v>30</v>
      </c>
      <c r="V85" s="11" t="str">
        <f>IF(E85&gt;=D85, 1, "")</f>
        <v/>
      </c>
      <c r="W85" s="11">
        <f>IF(E85&lt;D85, 1, "")</f>
        <v>1</v>
      </c>
      <c r="X85" s="15">
        <f>S85</f>
        <v>42780.709039351852</v>
      </c>
    </row>
    <row r="86" spans="1:24" ht="32" x14ac:dyDescent="0.2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5">
        <f>E86/D86</f>
        <v>0.82208000000000003</v>
      </c>
      <c r="P86" s="6">
        <f>E86/L86</f>
        <v>216.33684210526314</v>
      </c>
      <c r="Q86" t="str">
        <f>LEFT(N86, SEARCH("/", N86, 1)-1)</f>
        <v>technology</v>
      </c>
      <c r="R86" t="str">
        <f>RIGHT(N86, LEN(N86) - SEARCH("/", N86,1))</f>
        <v>wearables</v>
      </c>
      <c r="S86" s="10">
        <f>(((J86/60)/60)/24)+DATE(1970,1,1)</f>
        <v>42388.708645833336</v>
      </c>
      <c r="T86" s="10">
        <f>(((I86/60)/60)/24)+DATE(1970,1,1)</f>
        <v>42418.708645833336</v>
      </c>
      <c r="U86" s="12">
        <f>ROUND((T86-S86), 0)</f>
        <v>30</v>
      </c>
      <c r="V86" s="11" t="str">
        <f>IF(E86&gt;=D86, 1, "")</f>
        <v/>
      </c>
      <c r="W86" s="11">
        <f>IF(E86&lt;D86, 1, "")</f>
        <v>1</v>
      </c>
      <c r="X86" s="15">
        <f>S86</f>
        <v>42388.708645833336</v>
      </c>
    </row>
    <row r="87" spans="1:24" ht="32" x14ac:dyDescent="0.2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5">
        <f>E87/D87</f>
        <v>0.75051000000000001</v>
      </c>
      <c r="P87" s="6">
        <f>E87/L87</f>
        <v>932.31055900621118</v>
      </c>
      <c r="Q87" t="str">
        <f>LEFT(N87, SEARCH("/", N87, 1)-1)</f>
        <v>technology</v>
      </c>
      <c r="R87" t="str">
        <f>RIGHT(N87, LEN(N87) - SEARCH("/", N87,1))</f>
        <v>wearables</v>
      </c>
      <c r="S87" s="10">
        <f>(((J87/60)/60)/24)+DATE(1970,1,1)</f>
        <v>42276.624803240738</v>
      </c>
      <c r="T87" s="10">
        <f>(((I87/60)/60)/24)+DATE(1970,1,1)</f>
        <v>42307.624803240738</v>
      </c>
      <c r="U87" s="12">
        <f>ROUND((T87-S87), 0)</f>
        <v>31</v>
      </c>
      <c r="V87" s="11" t="str">
        <f>IF(E87&gt;=D87, 1, "")</f>
        <v/>
      </c>
      <c r="W87" s="11">
        <f>IF(E87&lt;D87, 1, "")</f>
        <v>1</v>
      </c>
      <c r="X87" s="15">
        <f>S87</f>
        <v>42276.624803240738</v>
      </c>
    </row>
    <row r="88" spans="1:24" ht="48" x14ac:dyDescent="0.2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5">
        <f>E88/D88</f>
        <v>5.8500000000000003E-2</v>
      </c>
      <c r="P88" s="6">
        <f>E88/L88</f>
        <v>29.25</v>
      </c>
      <c r="Q88" t="str">
        <f>LEFT(N88, SEARCH("/", N88, 1)-1)</f>
        <v>technology</v>
      </c>
      <c r="R88" t="str">
        <f>RIGHT(N88, LEN(N88) - SEARCH("/", N88,1))</f>
        <v>wearables</v>
      </c>
      <c r="S88" s="10">
        <f>(((J88/60)/60)/24)+DATE(1970,1,1)</f>
        <v>41977.040185185186</v>
      </c>
      <c r="T88" s="10">
        <f>(((I88/60)/60)/24)+DATE(1970,1,1)</f>
        <v>41985.299305555556</v>
      </c>
      <c r="U88" s="12">
        <f>ROUND((T88-S88), 0)</f>
        <v>8</v>
      </c>
      <c r="V88" s="11" t="str">
        <f>IF(E88&gt;=D88, 1, "")</f>
        <v/>
      </c>
      <c r="W88" s="11">
        <f>IF(E88&lt;D88, 1, "")</f>
        <v>1</v>
      </c>
      <c r="X88" s="15">
        <f>S88</f>
        <v>41977.040185185186</v>
      </c>
    </row>
    <row r="89" spans="1:24" ht="48" x14ac:dyDescent="0.2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5">
        <f>E89/D89</f>
        <v>0.44319999999999998</v>
      </c>
      <c r="P89" s="6">
        <f>E89/L89</f>
        <v>174.94736842105263</v>
      </c>
      <c r="Q89" t="str">
        <f>LEFT(N89, SEARCH("/", N89, 1)-1)</f>
        <v>technology</v>
      </c>
      <c r="R89" t="str">
        <f>RIGHT(N89, LEN(N89) - SEARCH("/", N89,1))</f>
        <v>wearables</v>
      </c>
      <c r="S89" s="10">
        <f>(((J89/60)/60)/24)+DATE(1970,1,1)</f>
        <v>42676.583599537036</v>
      </c>
      <c r="T89" s="10">
        <f>(((I89/60)/60)/24)+DATE(1970,1,1)</f>
        <v>42718.6252662037</v>
      </c>
      <c r="U89" s="12">
        <f>ROUND((T89-S89), 0)</f>
        <v>42</v>
      </c>
      <c r="V89" s="11" t="str">
        <f>IF(E89&gt;=D89, 1, "")</f>
        <v/>
      </c>
      <c r="W89" s="11">
        <f>IF(E89&lt;D89, 1, "")</f>
        <v>1</v>
      </c>
      <c r="X89" s="15">
        <f>S89</f>
        <v>42676.583599537036</v>
      </c>
    </row>
    <row r="90" spans="1:24" ht="48" x14ac:dyDescent="0.2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5">
        <f>E90/D90</f>
        <v>2.6737967914438501E-3</v>
      </c>
      <c r="P90" s="6">
        <f>E90/L90</f>
        <v>250</v>
      </c>
      <c r="Q90" t="str">
        <f>LEFT(N90, SEARCH("/", N90, 1)-1)</f>
        <v>technology</v>
      </c>
      <c r="R90" t="str">
        <f>RIGHT(N90, LEN(N90) - SEARCH("/", N90,1))</f>
        <v>wearables</v>
      </c>
      <c r="S90" s="10">
        <f>(((J90/60)/60)/24)+DATE(1970,1,1)</f>
        <v>42702.809201388889</v>
      </c>
      <c r="T90" s="10">
        <f>(((I90/60)/60)/24)+DATE(1970,1,1)</f>
        <v>42732.809201388889</v>
      </c>
      <c r="U90" s="12">
        <f>ROUND((T90-S90), 0)</f>
        <v>30</v>
      </c>
      <c r="V90" s="11" t="str">
        <f>IF(E90&gt;=D90, 1, "")</f>
        <v/>
      </c>
      <c r="W90" s="11">
        <f>IF(E90&lt;D90, 1, "")</f>
        <v>1</v>
      </c>
      <c r="X90" s="15">
        <f>S90</f>
        <v>42702.809201388889</v>
      </c>
    </row>
    <row r="91" spans="1:24" ht="48" x14ac:dyDescent="0.2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5">
        <f>E91/D91</f>
        <v>0.1313</v>
      </c>
      <c r="P91" s="6">
        <f>E91/L91</f>
        <v>65</v>
      </c>
      <c r="Q91" t="str">
        <f>LEFT(N91, SEARCH("/", N91, 1)-1)</f>
        <v>technology</v>
      </c>
      <c r="R91" t="str">
        <f>RIGHT(N91, LEN(N91) - SEARCH("/", N91,1))</f>
        <v>wearables</v>
      </c>
      <c r="S91" s="10">
        <f>(((J91/60)/60)/24)+DATE(1970,1,1)</f>
        <v>42510.604699074072</v>
      </c>
      <c r="T91" s="10">
        <f>(((I91/60)/60)/24)+DATE(1970,1,1)</f>
        <v>42540.604699074072</v>
      </c>
      <c r="U91" s="12">
        <f>ROUND((T91-S91), 0)</f>
        <v>30</v>
      </c>
      <c r="V91" s="11" t="str">
        <f>IF(E91&gt;=D91, 1, "")</f>
        <v/>
      </c>
      <c r="W91" s="11">
        <f>IF(E91&lt;D91, 1, "")</f>
        <v>1</v>
      </c>
      <c r="X91" s="15">
        <f>S91</f>
        <v>42510.604699074072</v>
      </c>
    </row>
    <row r="92" spans="1:24" ht="48" x14ac:dyDescent="0.2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5">
        <f>E92/D92</f>
        <v>1.9088937093275488E-3</v>
      </c>
      <c r="P92" s="6">
        <f>E92/L92</f>
        <v>55</v>
      </c>
      <c r="Q92" t="str">
        <f>LEFT(N92, SEARCH("/", N92, 1)-1)</f>
        <v>technology</v>
      </c>
      <c r="R92" t="str">
        <f>RIGHT(N92, LEN(N92) - SEARCH("/", N92,1))</f>
        <v>wearables</v>
      </c>
      <c r="S92" s="10">
        <f>(((J92/60)/60)/24)+DATE(1970,1,1)</f>
        <v>42561.829421296294</v>
      </c>
      <c r="T92" s="10">
        <f>(((I92/60)/60)/24)+DATE(1970,1,1)</f>
        <v>42618.124305555553</v>
      </c>
      <c r="U92" s="12">
        <f>ROUND((T92-S92), 0)</f>
        <v>56</v>
      </c>
      <c r="V92" s="11" t="str">
        <f>IF(E92&gt;=D92, 1, "")</f>
        <v/>
      </c>
      <c r="W92" s="11">
        <f>IF(E92&lt;D92, 1, "")</f>
        <v>1</v>
      </c>
      <c r="X92" s="15">
        <f>S92</f>
        <v>42561.829421296294</v>
      </c>
    </row>
    <row r="93" spans="1:24" ht="48" x14ac:dyDescent="0.2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5">
        <f>E93/D93</f>
        <v>3.7499999999999999E-3</v>
      </c>
      <c r="P93" s="6">
        <f>E93/L93</f>
        <v>75</v>
      </c>
      <c r="Q93" t="str">
        <f>LEFT(N93, SEARCH("/", N93, 1)-1)</f>
        <v>technology</v>
      </c>
      <c r="R93" t="str">
        <f>RIGHT(N93, LEN(N93) - SEARCH("/", N93,1))</f>
        <v>wearables</v>
      </c>
      <c r="S93" s="10">
        <f>(((J93/60)/60)/24)+DATE(1970,1,1)</f>
        <v>41946.898090277777</v>
      </c>
      <c r="T93" s="10">
        <f>(((I93/60)/60)/24)+DATE(1970,1,1)</f>
        <v>41991.898090277777</v>
      </c>
      <c r="U93" s="12">
        <f>ROUND((T93-S93), 0)</f>
        <v>45</v>
      </c>
      <c r="V93" s="11" t="str">
        <f>IF(E93&gt;=D93, 1, "")</f>
        <v/>
      </c>
      <c r="W93" s="11">
        <f>IF(E93&lt;D93, 1, "")</f>
        <v>1</v>
      </c>
      <c r="X93" s="15">
        <f>S93</f>
        <v>41946.898090277777</v>
      </c>
    </row>
    <row r="94" spans="1:24" ht="48" x14ac:dyDescent="0.2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5">
        <f>E94/D94</f>
        <v>215.35021</v>
      </c>
      <c r="P94" s="6">
        <f>E94/L94</f>
        <v>1389.3561935483872</v>
      </c>
      <c r="Q94" t="str">
        <f>LEFT(N94, SEARCH("/", N94, 1)-1)</f>
        <v>technology</v>
      </c>
      <c r="R94" t="str">
        <f>RIGHT(N94, LEN(N94) - SEARCH("/", N94,1))</f>
        <v>wearables</v>
      </c>
      <c r="S94" s="10">
        <f>(((J94/60)/60)/24)+DATE(1970,1,1)</f>
        <v>42714.440416666665</v>
      </c>
      <c r="T94" s="10">
        <f>(((I94/60)/60)/24)+DATE(1970,1,1)</f>
        <v>42759.440416666665</v>
      </c>
      <c r="U94" s="12">
        <f>ROUND((T94-S94), 0)</f>
        <v>45</v>
      </c>
      <c r="V94" s="11">
        <f>IF(E94&gt;=D94, 1, "")</f>
        <v>1</v>
      </c>
      <c r="W94" s="11" t="str">
        <f>IF(E94&lt;D94, 1, "")</f>
        <v/>
      </c>
      <c r="X94" s="15">
        <f>S94</f>
        <v>42714.440416666665</v>
      </c>
    </row>
    <row r="95" spans="1:24" ht="48" x14ac:dyDescent="0.2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5">
        <f>E95/D95</f>
        <v>0.34527999999999998</v>
      </c>
      <c r="P95" s="6">
        <f>E95/L95</f>
        <v>95.911111111111111</v>
      </c>
      <c r="Q95" t="str">
        <f>LEFT(N95, SEARCH("/", N95, 1)-1)</f>
        <v>technology</v>
      </c>
      <c r="R95" t="str">
        <f>RIGHT(N95, LEN(N95) - SEARCH("/", N95,1))</f>
        <v>wearables</v>
      </c>
      <c r="S95" s="10">
        <f>(((J95/60)/60)/24)+DATE(1970,1,1)</f>
        <v>42339.833981481483</v>
      </c>
      <c r="T95" s="10">
        <f>(((I95/60)/60)/24)+DATE(1970,1,1)</f>
        <v>42367.833333333328</v>
      </c>
      <c r="U95" s="12">
        <f>ROUND((T95-S95), 0)</f>
        <v>28</v>
      </c>
      <c r="V95" s="11" t="str">
        <f>IF(E95&gt;=D95, 1, "")</f>
        <v/>
      </c>
      <c r="W95" s="11">
        <f>IF(E95&lt;D95, 1, "")</f>
        <v>1</v>
      </c>
      <c r="X95" s="15">
        <f>S95</f>
        <v>42339.833981481483</v>
      </c>
    </row>
    <row r="96" spans="1:24" ht="32" x14ac:dyDescent="0.2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5">
        <f>E96/D96</f>
        <v>0.30599999999999999</v>
      </c>
      <c r="P96" s="6">
        <f>E96/L96</f>
        <v>191.25</v>
      </c>
      <c r="Q96" t="str">
        <f>LEFT(N96, SEARCH("/", N96, 1)-1)</f>
        <v>technology</v>
      </c>
      <c r="R96" t="str">
        <f>RIGHT(N96, LEN(N96) - SEARCH("/", N96,1))</f>
        <v>wearables</v>
      </c>
      <c r="S96" s="10">
        <f>(((J96/60)/60)/24)+DATE(1970,1,1)</f>
        <v>41955.002488425926</v>
      </c>
      <c r="T96" s="10">
        <f>(((I96/60)/60)/24)+DATE(1970,1,1)</f>
        <v>42005.002488425926</v>
      </c>
      <c r="U96" s="12">
        <f>ROUND((T96-S96), 0)</f>
        <v>50</v>
      </c>
      <c r="V96" s="11" t="str">
        <f>IF(E96&gt;=D96, 1, "")</f>
        <v/>
      </c>
      <c r="W96" s="11">
        <f>IF(E96&lt;D96, 1, "")</f>
        <v>1</v>
      </c>
      <c r="X96" s="15">
        <f>S96</f>
        <v>41955.002488425926</v>
      </c>
    </row>
    <row r="97" spans="1:24" ht="32" x14ac:dyDescent="0.2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5">
        <f>E97/D97</f>
        <v>2.6666666666666668E-2</v>
      </c>
      <c r="P97" s="6">
        <f>E97/L97</f>
        <v>40</v>
      </c>
      <c r="Q97" t="str">
        <f>LEFT(N97, SEARCH("/", N97, 1)-1)</f>
        <v>technology</v>
      </c>
      <c r="R97" t="str">
        <f>RIGHT(N97, LEN(N97) - SEARCH("/", N97,1))</f>
        <v>wearables</v>
      </c>
      <c r="S97" s="10">
        <f>(((J97/60)/60)/24)+DATE(1970,1,1)</f>
        <v>42303.878414351857</v>
      </c>
      <c r="T97" s="10">
        <f>(((I97/60)/60)/24)+DATE(1970,1,1)</f>
        <v>42333.920081018514</v>
      </c>
      <c r="U97" s="12">
        <f>ROUND((T97-S97), 0)</f>
        <v>30</v>
      </c>
      <c r="V97" s="11" t="str">
        <f>IF(E97&gt;=D97, 1, "")</f>
        <v/>
      </c>
      <c r="W97" s="11">
        <f>IF(E97&lt;D97, 1, "")</f>
        <v>1</v>
      </c>
      <c r="X97" s="15">
        <f>S97</f>
        <v>42303.878414351857</v>
      </c>
    </row>
    <row r="98" spans="1:24" ht="48" x14ac:dyDescent="0.2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5">
        <f>E98/D98</f>
        <v>2.8420000000000001E-2</v>
      </c>
      <c r="P98" s="6">
        <f>E98/L98</f>
        <v>74.78947368421052</v>
      </c>
      <c r="Q98" t="str">
        <f>LEFT(N98, SEARCH("/", N98, 1)-1)</f>
        <v>technology</v>
      </c>
      <c r="R98" t="str">
        <f>RIGHT(N98, LEN(N98) - SEARCH("/", N98,1))</f>
        <v>wearables</v>
      </c>
      <c r="S98" s="10">
        <f>(((J98/60)/60)/24)+DATE(1970,1,1)</f>
        <v>42422.107129629629</v>
      </c>
      <c r="T98" s="10">
        <f>(((I98/60)/60)/24)+DATE(1970,1,1)</f>
        <v>42467.065462962957</v>
      </c>
      <c r="U98" s="12">
        <f>ROUND((T98-S98), 0)</f>
        <v>45</v>
      </c>
      <c r="V98" s="11" t="str">
        <f>IF(E98&gt;=D98, 1, "")</f>
        <v/>
      </c>
      <c r="W98" s="11">
        <f>IF(E98&lt;D98, 1, "")</f>
        <v>1</v>
      </c>
      <c r="X98" s="15">
        <f>S98</f>
        <v>42422.107129629629</v>
      </c>
    </row>
    <row r="99" spans="1:24" ht="48" x14ac:dyDescent="0.2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5">
        <f>E99/D99</f>
        <v>0.22878799999999999</v>
      </c>
      <c r="P99" s="6">
        <f>E99/L99</f>
        <v>161.11830985915492</v>
      </c>
      <c r="Q99" t="str">
        <f>LEFT(N99, SEARCH("/", N99, 1)-1)</f>
        <v>technology</v>
      </c>
      <c r="R99" t="str">
        <f>RIGHT(N99, LEN(N99) - SEARCH("/", N99,1))</f>
        <v>wearables</v>
      </c>
      <c r="S99" s="10">
        <f>(((J99/60)/60)/24)+DATE(1970,1,1)</f>
        <v>42289.675173611111</v>
      </c>
      <c r="T99" s="10">
        <f>(((I99/60)/60)/24)+DATE(1970,1,1)</f>
        <v>42329.716840277775</v>
      </c>
      <c r="U99" s="12">
        <f>ROUND((T99-S99), 0)</f>
        <v>40</v>
      </c>
      <c r="V99" s="11" t="str">
        <f>IF(E99&gt;=D99, 1, "")</f>
        <v/>
      </c>
      <c r="W99" s="11">
        <f>IF(E99&lt;D99, 1, "")</f>
        <v>1</v>
      </c>
      <c r="X99" s="15">
        <f>S99</f>
        <v>42289.675173611111</v>
      </c>
    </row>
    <row r="100" spans="1:24" ht="48" x14ac:dyDescent="0.2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5">
        <f>E100/D100</f>
        <v>3.1050000000000001E-2</v>
      </c>
      <c r="P100" s="6">
        <f>E100/L100</f>
        <v>88.714285714285708</v>
      </c>
      <c r="Q100" t="str">
        <f>LEFT(N100, SEARCH("/", N100, 1)-1)</f>
        <v>technology</v>
      </c>
      <c r="R100" t="str">
        <f>RIGHT(N100, LEN(N100) - SEARCH("/", N100,1))</f>
        <v>wearables</v>
      </c>
      <c r="S100" s="10">
        <f>(((J100/60)/60)/24)+DATE(1970,1,1)</f>
        <v>42535.492280092592</v>
      </c>
      <c r="T100" s="10">
        <f>(((I100/60)/60)/24)+DATE(1970,1,1)</f>
        <v>42565.492280092592</v>
      </c>
      <c r="U100" s="12">
        <f>ROUND((T100-S100), 0)</f>
        <v>30</v>
      </c>
      <c r="V100" s="11" t="str">
        <f>IF(E100&gt;=D100, 1, "")</f>
        <v/>
      </c>
      <c r="W100" s="11">
        <f>IF(E100&lt;D100, 1, "")</f>
        <v>1</v>
      </c>
      <c r="X100" s="15">
        <f>S100</f>
        <v>42535.492280092592</v>
      </c>
    </row>
    <row r="101" spans="1:24" ht="32" x14ac:dyDescent="0.2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5">
        <f>E101/D101</f>
        <v>0.47333333333333333</v>
      </c>
      <c r="P101" s="6">
        <f>E101/L101</f>
        <v>53.25</v>
      </c>
      <c r="Q101" t="str">
        <f>LEFT(N101, SEARCH("/", N101, 1)-1)</f>
        <v>technology</v>
      </c>
      <c r="R101" t="str">
        <f>RIGHT(N101, LEN(N101) - SEARCH("/", N101,1))</f>
        <v>wearables</v>
      </c>
      <c r="S101" s="10">
        <f>(((J101/60)/60)/24)+DATE(1970,1,1)</f>
        <v>42009.973946759259</v>
      </c>
      <c r="T101" s="10">
        <f>(((I101/60)/60)/24)+DATE(1970,1,1)</f>
        <v>42039.973946759259</v>
      </c>
      <c r="U101" s="12">
        <f>ROUND((T101-S101), 0)</f>
        <v>30</v>
      </c>
      <c r="V101" s="11" t="str">
        <f>IF(E101&gt;=D101, 1, "")</f>
        <v/>
      </c>
      <c r="W101" s="11">
        <f>IF(E101&lt;D101, 1, "")</f>
        <v>1</v>
      </c>
      <c r="X101" s="15">
        <f>S101</f>
        <v>42009.973946759259</v>
      </c>
    </row>
    <row r="102" spans="1:24" ht="48" x14ac:dyDescent="0.2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5">
        <f>E102/D102</f>
        <v>2.9411764705882353E-3</v>
      </c>
      <c r="P102" s="6">
        <f>E102/L102</f>
        <v>250</v>
      </c>
      <c r="Q102" t="str">
        <f>LEFT(N102, SEARCH("/", N102, 1)-1)</f>
        <v>journalism</v>
      </c>
      <c r="R102" t="str">
        <f>RIGHT(N102, LEN(N102) - SEARCH("/", N102,1))</f>
        <v>audio</v>
      </c>
      <c r="S102" s="10">
        <f>(((J102/60)/60)/24)+DATE(1970,1,1)</f>
        <v>42579.708437499998</v>
      </c>
      <c r="T102" s="10">
        <f>(((I102/60)/60)/24)+DATE(1970,1,1)</f>
        <v>42609.708437499998</v>
      </c>
      <c r="U102" s="12">
        <f>ROUND((T102-S102), 0)</f>
        <v>30</v>
      </c>
      <c r="V102" s="11" t="str">
        <f>IF(E102&gt;=D102, 1, "")</f>
        <v/>
      </c>
      <c r="W102" s="11">
        <f>IF(E102&lt;D102, 1, "")</f>
        <v>1</v>
      </c>
      <c r="X102" s="15">
        <f>S102</f>
        <v>42579.708437499998</v>
      </c>
    </row>
    <row r="103" spans="1:24" ht="48" x14ac:dyDescent="0.2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5">
        <f>E103/D103</f>
        <v>0</v>
      </c>
      <c r="P103" s="6" t="e">
        <f>E103/L103</f>
        <v>#DIV/0!</v>
      </c>
      <c r="Q103" t="str">
        <f>LEFT(N103, SEARCH("/", N103, 1)-1)</f>
        <v>journalism</v>
      </c>
      <c r="R103" t="str">
        <f>RIGHT(N103, LEN(N103) - SEARCH("/", N103,1))</f>
        <v>audio</v>
      </c>
      <c r="S103" s="10">
        <f>(((J103/60)/60)/24)+DATE(1970,1,1)</f>
        <v>41831.060092592597</v>
      </c>
      <c r="T103" s="10">
        <f>(((I103/60)/60)/24)+DATE(1970,1,1)</f>
        <v>41851.060092592597</v>
      </c>
      <c r="U103" s="12">
        <f>ROUND((T103-S103), 0)</f>
        <v>20</v>
      </c>
      <c r="V103" s="11" t="str">
        <f>IF(E103&gt;=D103, 1, "")</f>
        <v/>
      </c>
      <c r="W103" s="11">
        <f>IF(E103&lt;D103, 1, "")</f>
        <v>1</v>
      </c>
      <c r="X103" s="15">
        <f>S103</f>
        <v>41831.060092592597</v>
      </c>
    </row>
    <row r="104" spans="1:24" ht="48" x14ac:dyDescent="0.2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5">
        <f>E104/D104</f>
        <v>1.5384615384615385E-2</v>
      </c>
      <c r="P104" s="6">
        <f>E104/L104</f>
        <v>10</v>
      </c>
      <c r="Q104" t="str">
        <f>LEFT(N104, SEARCH("/", N104, 1)-1)</f>
        <v>journalism</v>
      </c>
      <c r="R104" t="str">
        <f>RIGHT(N104, LEN(N104) - SEARCH("/", N104,1))</f>
        <v>audio</v>
      </c>
      <c r="S104" s="10">
        <f>(((J104/60)/60)/24)+DATE(1970,1,1)</f>
        <v>41851.696157407408</v>
      </c>
      <c r="T104" s="10">
        <f>(((I104/60)/60)/24)+DATE(1970,1,1)</f>
        <v>41894.416666666664</v>
      </c>
      <c r="U104" s="12">
        <f>ROUND((T104-S104), 0)</f>
        <v>43</v>
      </c>
      <c r="V104" s="11" t="str">
        <f>IF(E104&gt;=D104, 1, "")</f>
        <v/>
      </c>
      <c r="W104" s="11">
        <f>IF(E104&lt;D104, 1, "")</f>
        <v>1</v>
      </c>
      <c r="X104" s="15">
        <f>S104</f>
        <v>41851.696157407408</v>
      </c>
    </row>
    <row r="105" spans="1:24" ht="48" x14ac:dyDescent="0.2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5">
        <f>E105/D105</f>
        <v>8.5370000000000001E-2</v>
      </c>
      <c r="P105" s="6">
        <f>E105/L105</f>
        <v>29.236301369863014</v>
      </c>
      <c r="Q105" t="str">
        <f>LEFT(N105, SEARCH("/", N105, 1)-1)</f>
        <v>journalism</v>
      </c>
      <c r="R105" t="str">
        <f>RIGHT(N105, LEN(N105) - SEARCH("/", N105,1))</f>
        <v>audio</v>
      </c>
      <c r="S105" s="10">
        <f>(((J105/60)/60)/24)+DATE(1970,1,1)</f>
        <v>42114.252951388888</v>
      </c>
      <c r="T105" s="10">
        <f>(((I105/60)/60)/24)+DATE(1970,1,1)</f>
        <v>42144.252951388888</v>
      </c>
      <c r="U105" s="12">
        <f>ROUND((T105-S105), 0)</f>
        <v>30</v>
      </c>
      <c r="V105" s="11" t="str">
        <f>IF(E105&gt;=D105, 1, "")</f>
        <v/>
      </c>
      <c r="W105" s="11">
        <f>IF(E105&lt;D105, 1, "")</f>
        <v>1</v>
      </c>
      <c r="X105" s="15">
        <f>S105</f>
        <v>42114.252951388888</v>
      </c>
    </row>
    <row r="106" spans="1:24" ht="48" x14ac:dyDescent="0.2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5">
        <f>E106/D106</f>
        <v>8.571428571428571E-4</v>
      </c>
      <c r="P106" s="6">
        <f>E106/L106</f>
        <v>3</v>
      </c>
      <c r="Q106" t="str">
        <f>LEFT(N106, SEARCH("/", N106, 1)-1)</f>
        <v>journalism</v>
      </c>
      <c r="R106" t="str">
        <f>RIGHT(N106, LEN(N106) - SEARCH("/", N106,1))</f>
        <v>audio</v>
      </c>
      <c r="S106" s="10">
        <f>(((J106/60)/60)/24)+DATE(1970,1,1)</f>
        <v>42011.925937499997</v>
      </c>
      <c r="T106" s="10">
        <f>(((I106/60)/60)/24)+DATE(1970,1,1)</f>
        <v>42068.852083333331</v>
      </c>
      <c r="U106" s="12">
        <f>ROUND((T106-S106), 0)</f>
        <v>57</v>
      </c>
      <c r="V106" s="11" t="str">
        <f>IF(E106&gt;=D106, 1, "")</f>
        <v/>
      </c>
      <c r="W106" s="11">
        <f>IF(E106&lt;D106, 1, "")</f>
        <v>1</v>
      </c>
      <c r="X106" s="15">
        <f>S106</f>
        <v>42011.925937499997</v>
      </c>
    </row>
    <row r="107" spans="1:24" ht="48" x14ac:dyDescent="0.2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5">
        <f>E107/D107</f>
        <v>2.6599999999999999E-2</v>
      </c>
      <c r="P107" s="6">
        <f>E107/L107</f>
        <v>33.25</v>
      </c>
      <c r="Q107" t="str">
        <f>LEFT(N107, SEARCH("/", N107, 1)-1)</f>
        <v>journalism</v>
      </c>
      <c r="R107" t="str">
        <f>RIGHT(N107, LEN(N107) - SEARCH("/", N107,1))</f>
        <v>audio</v>
      </c>
      <c r="S107" s="10">
        <f>(((J107/60)/60)/24)+DATE(1970,1,1)</f>
        <v>41844.874421296299</v>
      </c>
      <c r="T107" s="10">
        <f>(((I107/60)/60)/24)+DATE(1970,1,1)</f>
        <v>41874.874421296299</v>
      </c>
      <c r="U107" s="12">
        <f>ROUND((T107-S107), 0)</f>
        <v>30</v>
      </c>
      <c r="V107" s="11" t="str">
        <f>IF(E107&gt;=D107, 1, "")</f>
        <v/>
      </c>
      <c r="W107" s="11">
        <f>IF(E107&lt;D107, 1, "")</f>
        <v>1</v>
      </c>
      <c r="X107" s="15">
        <f>S107</f>
        <v>41844.874421296299</v>
      </c>
    </row>
    <row r="108" spans="1:24" ht="48" x14ac:dyDescent="0.2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5">
        <f>E108/D108</f>
        <v>0</v>
      </c>
      <c r="P108" s="6" t="e">
        <f>E108/L108</f>
        <v>#DIV/0!</v>
      </c>
      <c r="Q108" t="str">
        <f>LEFT(N108, SEARCH("/", N108, 1)-1)</f>
        <v>journalism</v>
      </c>
      <c r="R108" t="str">
        <f>RIGHT(N108, LEN(N108) - SEARCH("/", N108,1))</f>
        <v>audio</v>
      </c>
      <c r="S108" s="10">
        <f>(((J108/60)/60)/24)+DATE(1970,1,1)</f>
        <v>42319.851388888885</v>
      </c>
      <c r="T108" s="10">
        <f>(((I108/60)/60)/24)+DATE(1970,1,1)</f>
        <v>42364.851388888885</v>
      </c>
      <c r="U108" s="12">
        <f>ROUND((T108-S108), 0)</f>
        <v>45</v>
      </c>
      <c r="V108" s="11" t="str">
        <f>IF(E108&gt;=D108, 1, "")</f>
        <v/>
      </c>
      <c r="W108" s="11">
        <f>IF(E108&lt;D108, 1, "")</f>
        <v>1</v>
      </c>
      <c r="X108" s="15">
        <f>S108</f>
        <v>42319.851388888885</v>
      </c>
    </row>
    <row r="109" spans="1:24" ht="48" x14ac:dyDescent="0.2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5">
        <f>E109/D109</f>
        <v>5.0000000000000001E-4</v>
      </c>
      <c r="P109" s="6">
        <f>E109/L109</f>
        <v>1</v>
      </c>
      <c r="Q109" t="str">
        <f>LEFT(N109, SEARCH("/", N109, 1)-1)</f>
        <v>journalism</v>
      </c>
      <c r="R109" t="str">
        <f>RIGHT(N109, LEN(N109) - SEARCH("/", N109,1))</f>
        <v>audio</v>
      </c>
      <c r="S109" s="10">
        <f>(((J109/60)/60)/24)+DATE(1970,1,1)</f>
        <v>41918.818460648145</v>
      </c>
      <c r="T109" s="10">
        <f>(((I109/60)/60)/24)+DATE(1970,1,1)</f>
        <v>41948.860127314816</v>
      </c>
      <c r="U109" s="12">
        <f>ROUND((T109-S109), 0)</f>
        <v>30</v>
      </c>
      <c r="V109" s="11" t="str">
        <f>IF(E109&gt;=D109, 1, "")</f>
        <v/>
      </c>
      <c r="W109" s="11">
        <f>IF(E109&lt;D109, 1, "")</f>
        <v>1</v>
      </c>
      <c r="X109" s="15">
        <f>S109</f>
        <v>41918.818460648145</v>
      </c>
    </row>
    <row r="110" spans="1:24" ht="48" x14ac:dyDescent="0.2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5">
        <f>E110/D110</f>
        <v>1.4133333333333333E-2</v>
      </c>
      <c r="P110" s="6">
        <f>E110/L110</f>
        <v>53</v>
      </c>
      <c r="Q110" t="str">
        <f>LEFT(N110, SEARCH("/", N110, 1)-1)</f>
        <v>journalism</v>
      </c>
      <c r="R110" t="str">
        <f>RIGHT(N110, LEN(N110) - SEARCH("/", N110,1))</f>
        <v>audio</v>
      </c>
      <c r="S110" s="10">
        <f>(((J110/60)/60)/24)+DATE(1970,1,1)</f>
        <v>42598.053113425922</v>
      </c>
      <c r="T110" s="10">
        <f>(((I110/60)/60)/24)+DATE(1970,1,1)</f>
        <v>42638.053113425922</v>
      </c>
      <c r="U110" s="12">
        <f>ROUND((T110-S110), 0)</f>
        <v>40</v>
      </c>
      <c r="V110" s="11" t="str">
        <f>IF(E110&gt;=D110, 1, "")</f>
        <v/>
      </c>
      <c r="W110" s="11">
        <f>IF(E110&lt;D110, 1, "")</f>
        <v>1</v>
      </c>
      <c r="X110" s="15">
        <f>S110</f>
        <v>42598.053113425922</v>
      </c>
    </row>
    <row r="111" spans="1:24" ht="16" x14ac:dyDescent="0.2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5">
        <f>E111/D111</f>
        <v>0</v>
      </c>
      <c r="P111" s="6" t="e">
        <f>E111/L111</f>
        <v>#DIV/0!</v>
      </c>
      <c r="Q111" t="str">
        <f>LEFT(N111, SEARCH("/", N111, 1)-1)</f>
        <v>journalism</v>
      </c>
      <c r="R111" t="str">
        <f>RIGHT(N111, LEN(N111) - SEARCH("/", N111,1))</f>
        <v>audio</v>
      </c>
      <c r="S111" s="10">
        <f>(((J111/60)/60)/24)+DATE(1970,1,1)</f>
        <v>42382.431076388893</v>
      </c>
      <c r="T111" s="10">
        <f>(((I111/60)/60)/24)+DATE(1970,1,1)</f>
        <v>42412.431076388893</v>
      </c>
      <c r="U111" s="12">
        <f>ROUND((T111-S111), 0)</f>
        <v>30</v>
      </c>
      <c r="V111" s="11" t="str">
        <f>IF(E111&gt;=D111, 1, "")</f>
        <v/>
      </c>
      <c r="W111" s="11">
        <f>IF(E111&lt;D111, 1, "")</f>
        <v>1</v>
      </c>
      <c r="X111" s="15">
        <f>S111</f>
        <v>42382.431076388893</v>
      </c>
    </row>
    <row r="112" spans="1:24" ht="16" x14ac:dyDescent="0.2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5">
        <f>E112/D112</f>
        <v>0</v>
      </c>
      <c r="P112" s="6" t="e">
        <f>E112/L112</f>
        <v>#DIV/0!</v>
      </c>
      <c r="Q112" t="str">
        <f>LEFT(N112, SEARCH("/", N112, 1)-1)</f>
        <v>journalism</v>
      </c>
      <c r="R112" t="str">
        <f>RIGHT(N112, LEN(N112) - SEARCH("/", N112,1))</f>
        <v>audio</v>
      </c>
      <c r="S112" s="10">
        <f>(((J112/60)/60)/24)+DATE(1970,1,1)</f>
        <v>42231.7971875</v>
      </c>
      <c r="T112" s="10">
        <f>(((I112/60)/60)/24)+DATE(1970,1,1)</f>
        <v>42261.7971875</v>
      </c>
      <c r="U112" s="12">
        <f>ROUND((T112-S112), 0)</f>
        <v>30</v>
      </c>
      <c r="V112" s="11" t="str">
        <f>IF(E112&gt;=D112, 1, "")</f>
        <v/>
      </c>
      <c r="W112" s="11">
        <f>IF(E112&lt;D112, 1, "")</f>
        <v>1</v>
      </c>
      <c r="X112" s="15">
        <f>S112</f>
        <v>42231.7971875</v>
      </c>
    </row>
    <row r="113" spans="1:24" ht="48" x14ac:dyDescent="0.2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5">
        <f>E113/D113</f>
        <v>0</v>
      </c>
      <c r="P113" s="6" t="e">
        <f>E113/L113</f>
        <v>#DIV/0!</v>
      </c>
      <c r="Q113" t="str">
        <f>LEFT(N113, SEARCH("/", N113, 1)-1)</f>
        <v>journalism</v>
      </c>
      <c r="R113" t="str">
        <f>RIGHT(N113, LEN(N113) - SEARCH("/", N113,1))</f>
        <v>audio</v>
      </c>
      <c r="S113" s="10">
        <f>(((J113/60)/60)/24)+DATE(1970,1,1)</f>
        <v>41850.014178240745</v>
      </c>
      <c r="T113" s="10">
        <f>(((I113/60)/60)/24)+DATE(1970,1,1)</f>
        <v>41878.014178240745</v>
      </c>
      <c r="U113" s="12">
        <f>ROUND((T113-S113), 0)</f>
        <v>28</v>
      </c>
      <c r="V113" s="11" t="str">
        <f>IF(E113&gt;=D113, 1, "")</f>
        <v/>
      </c>
      <c r="W113" s="11">
        <f>IF(E113&lt;D113, 1, "")</f>
        <v>1</v>
      </c>
      <c r="X113" s="15">
        <f>S113</f>
        <v>41850.014178240745</v>
      </c>
    </row>
    <row r="114" spans="1:24" ht="64" x14ac:dyDescent="0.2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5">
        <f>E114/D114</f>
        <v>0</v>
      </c>
      <c r="P114" s="6" t="e">
        <f>E114/L114</f>
        <v>#DIV/0!</v>
      </c>
      <c r="Q114" t="str">
        <f>LEFT(N114, SEARCH("/", N114, 1)-1)</f>
        <v>journalism</v>
      </c>
      <c r="R114" t="str">
        <f>RIGHT(N114, LEN(N114) - SEARCH("/", N114,1))</f>
        <v>audio</v>
      </c>
      <c r="S114" s="10">
        <f>(((J114/60)/60)/24)+DATE(1970,1,1)</f>
        <v>42483.797395833331</v>
      </c>
      <c r="T114" s="10">
        <f>(((I114/60)/60)/24)+DATE(1970,1,1)</f>
        <v>42527.839583333334</v>
      </c>
      <c r="U114" s="12">
        <f>ROUND((T114-S114), 0)</f>
        <v>44</v>
      </c>
      <c r="V114" s="11" t="str">
        <f>IF(E114&gt;=D114, 1, "")</f>
        <v/>
      </c>
      <c r="W114" s="11">
        <f>IF(E114&lt;D114, 1, "")</f>
        <v>1</v>
      </c>
      <c r="X114" s="15">
        <f>S114</f>
        <v>42483.797395833331</v>
      </c>
    </row>
    <row r="115" spans="1:24" ht="48" x14ac:dyDescent="0.2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5">
        <f>E115/D115</f>
        <v>0.01</v>
      </c>
      <c r="P115" s="6">
        <f>E115/L115</f>
        <v>15</v>
      </c>
      <c r="Q115" t="str">
        <f>LEFT(N115, SEARCH("/", N115, 1)-1)</f>
        <v>journalism</v>
      </c>
      <c r="R115" t="str">
        <f>RIGHT(N115, LEN(N115) - SEARCH("/", N115,1))</f>
        <v>audio</v>
      </c>
      <c r="S115" s="10">
        <f>(((J115/60)/60)/24)+DATE(1970,1,1)</f>
        <v>42775.172824074078</v>
      </c>
      <c r="T115" s="10">
        <f>(((I115/60)/60)/24)+DATE(1970,1,1)</f>
        <v>42800.172824074078</v>
      </c>
      <c r="U115" s="12">
        <f>ROUND((T115-S115), 0)</f>
        <v>25</v>
      </c>
      <c r="V115" s="11" t="str">
        <f>IF(E115&gt;=D115, 1, "")</f>
        <v/>
      </c>
      <c r="W115" s="11">
        <f>IF(E115&lt;D115, 1, "")</f>
        <v>1</v>
      </c>
      <c r="X115" s="15">
        <f>S115</f>
        <v>42775.172824074078</v>
      </c>
    </row>
    <row r="116" spans="1:24" ht="48" x14ac:dyDescent="0.2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5">
        <f>E116/D116</f>
        <v>0</v>
      </c>
      <c r="P116" s="6" t="e">
        <f>E116/L116</f>
        <v>#DIV/0!</v>
      </c>
      <c r="Q116" t="str">
        <f>LEFT(N116, SEARCH("/", N116, 1)-1)</f>
        <v>journalism</v>
      </c>
      <c r="R116" t="str">
        <f>RIGHT(N116, LEN(N116) - SEARCH("/", N116,1))</f>
        <v>audio</v>
      </c>
      <c r="S116" s="10">
        <f>(((J116/60)/60)/24)+DATE(1970,1,1)</f>
        <v>41831.851840277777</v>
      </c>
      <c r="T116" s="10">
        <f>(((I116/60)/60)/24)+DATE(1970,1,1)</f>
        <v>41861.916666666664</v>
      </c>
      <c r="U116" s="12">
        <f>ROUND((T116-S116), 0)</f>
        <v>30</v>
      </c>
      <c r="V116" s="11" t="str">
        <f>IF(E116&gt;=D116, 1, "")</f>
        <v/>
      </c>
      <c r="W116" s="11">
        <f>IF(E116&lt;D116, 1, "")</f>
        <v>1</v>
      </c>
      <c r="X116" s="15">
        <f>S116</f>
        <v>41831.851840277777</v>
      </c>
    </row>
    <row r="117" spans="1:24" ht="48" x14ac:dyDescent="0.2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5">
        <f>E117/D117</f>
        <v>0</v>
      </c>
      <c r="P117" s="6" t="e">
        <f>E117/L117</f>
        <v>#DIV/0!</v>
      </c>
      <c r="Q117" t="str">
        <f>LEFT(N117, SEARCH("/", N117, 1)-1)</f>
        <v>journalism</v>
      </c>
      <c r="R117" t="str">
        <f>RIGHT(N117, LEN(N117) - SEARCH("/", N117,1))</f>
        <v>audio</v>
      </c>
      <c r="S117" s="10">
        <f>(((J117/60)/60)/24)+DATE(1970,1,1)</f>
        <v>42406.992418981477</v>
      </c>
      <c r="T117" s="10">
        <f>(((I117/60)/60)/24)+DATE(1970,1,1)</f>
        <v>42436.992418981477</v>
      </c>
      <c r="U117" s="12">
        <f>ROUND((T117-S117), 0)</f>
        <v>30</v>
      </c>
      <c r="V117" s="11" t="str">
        <f>IF(E117&gt;=D117, 1, "")</f>
        <v/>
      </c>
      <c r="W117" s="11">
        <f>IF(E117&lt;D117, 1, "")</f>
        <v>1</v>
      </c>
      <c r="X117" s="15">
        <f>S117</f>
        <v>42406.992418981477</v>
      </c>
    </row>
    <row r="118" spans="1:24" ht="48" x14ac:dyDescent="0.2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5">
        <f>E118/D118</f>
        <v>0</v>
      </c>
      <c r="P118" s="6" t="e">
        <f>E118/L118</f>
        <v>#DIV/0!</v>
      </c>
      <c r="Q118" t="str">
        <f>LEFT(N118, SEARCH("/", N118, 1)-1)</f>
        <v>journalism</v>
      </c>
      <c r="R118" t="str">
        <f>RIGHT(N118, LEN(N118) - SEARCH("/", N118,1))</f>
        <v>audio</v>
      </c>
      <c r="S118" s="10">
        <f>(((J118/60)/60)/24)+DATE(1970,1,1)</f>
        <v>42058.719641203701</v>
      </c>
      <c r="T118" s="10">
        <f>(((I118/60)/60)/24)+DATE(1970,1,1)</f>
        <v>42118.677974537044</v>
      </c>
      <c r="U118" s="12">
        <f>ROUND((T118-S118), 0)</f>
        <v>60</v>
      </c>
      <c r="V118" s="11" t="str">
        <f>IF(E118&gt;=D118, 1, "")</f>
        <v/>
      </c>
      <c r="W118" s="11">
        <f>IF(E118&lt;D118, 1, "")</f>
        <v>1</v>
      </c>
      <c r="X118" s="15">
        <f>S118</f>
        <v>42058.719641203701</v>
      </c>
    </row>
    <row r="119" spans="1:24" ht="32" x14ac:dyDescent="0.2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5">
        <f>E119/D119</f>
        <v>0</v>
      </c>
      <c r="P119" s="6" t="e">
        <f>E119/L119</f>
        <v>#DIV/0!</v>
      </c>
      <c r="Q119" t="str">
        <f>LEFT(N119, SEARCH("/", N119, 1)-1)</f>
        <v>journalism</v>
      </c>
      <c r="R119" t="str">
        <f>RIGHT(N119, LEN(N119) - SEARCH("/", N119,1))</f>
        <v>audio</v>
      </c>
      <c r="S119" s="10">
        <f>(((J119/60)/60)/24)+DATE(1970,1,1)</f>
        <v>42678.871331018512</v>
      </c>
      <c r="T119" s="10">
        <f>(((I119/60)/60)/24)+DATE(1970,1,1)</f>
        <v>42708.912997685184</v>
      </c>
      <c r="U119" s="12">
        <f>ROUND((T119-S119), 0)</f>
        <v>30</v>
      </c>
      <c r="V119" s="11" t="str">
        <f>IF(E119&gt;=D119, 1, "")</f>
        <v/>
      </c>
      <c r="W119" s="11">
        <f>IF(E119&lt;D119, 1, "")</f>
        <v>1</v>
      </c>
      <c r="X119" s="15">
        <f>S119</f>
        <v>42678.871331018512</v>
      </c>
    </row>
    <row r="120" spans="1:24" ht="48" x14ac:dyDescent="0.2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5">
        <f>E120/D120</f>
        <v>0</v>
      </c>
      <c r="P120" s="6" t="e">
        <f>E120/L120</f>
        <v>#DIV/0!</v>
      </c>
      <c r="Q120" t="str">
        <f>LEFT(N120, SEARCH("/", N120, 1)-1)</f>
        <v>journalism</v>
      </c>
      <c r="R120" t="str">
        <f>RIGHT(N120, LEN(N120) - SEARCH("/", N120,1))</f>
        <v>audio</v>
      </c>
      <c r="S120" s="10">
        <f>(((J120/60)/60)/24)+DATE(1970,1,1)</f>
        <v>42047.900960648149</v>
      </c>
      <c r="T120" s="10">
        <f>(((I120/60)/60)/24)+DATE(1970,1,1)</f>
        <v>42089</v>
      </c>
      <c r="U120" s="12">
        <f>ROUND((T120-S120), 0)</f>
        <v>41</v>
      </c>
      <c r="V120" s="11" t="str">
        <f>IF(E120&gt;=D120, 1, "")</f>
        <v/>
      </c>
      <c r="W120" s="11">
        <f>IF(E120&lt;D120, 1, "")</f>
        <v>1</v>
      </c>
      <c r="X120" s="15">
        <f>S120</f>
        <v>42047.900960648149</v>
      </c>
    </row>
    <row r="121" spans="1:24" ht="16" x14ac:dyDescent="0.2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5">
        <f>E121/D121</f>
        <v>0</v>
      </c>
      <c r="P121" s="6" t="e">
        <f>E121/L121</f>
        <v>#DIV/0!</v>
      </c>
      <c r="Q121" t="str">
        <f>LEFT(N121, SEARCH("/", N121, 1)-1)</f>
        <v>journalism</v>
      </c>
      <c r="R121" t="str">
        <f>RIGHT(N121, LEN(N121) - SEARCH("/", N121,1))</f>
        <v>audio</v>
      </c>
      <c r="S121" s="10">
        <f>(((J121/60)/60)/24)+DATE(1970,1,1)</f>
        <v>42046.79</v>
      </c>
      <c r="T121" s="10">
        <f>(((I121/60)/60)/24)+DATE(1970,1,1)</f>
        <v>42076.748333333337</v>
      </c>
      <c r="U121" s="12">
        <f>ROUND((T121-S121), 0)</f>
        <v>30</v>
      </c>
      <c r="V121" s="11" t="str">
        <f>IF(E121&gt;=D121, 1, "")</f>
        <v/>
      </c>
      <c r="W121" s="11">
        <f>IF(E121&lt;D121, 1, "")</f>
        <v>1</v>
      </c>
      <c r="X121" s="15">
        <f>S121</f>
        <v>42046.79</v>
      </c>
    </row>
    <row r="122" spans="1:24" ht="48" x14ac:dyDescent="0.2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5">
        <f>E122/D122</f>
        <v>0.01</v>
      </c>
      <c r="P122" s="6">
        <f>E122/L122</f>
        <v>50</v>
      </c>
      <c r="Q122" t="str">
        <f>LEFT(N122, SEARCH("/", N122, 1)-1)</f>
        <v>journalism</v>
      </c>
      <c r="R122" t="str">
        <f>RIGHT(N122, LEN(N122) - SEARCH("/", N122,1))</f>
        <v>audio</v>
      </c>
      <c r="S122" s="10">
        <f>(((J122/60)/60)/24)+DATE(1970,1,1)</f>
        <v>42079.913113425922</v>
      </c>
      <c r="T122" s="10">
        <f>(((I122/60)/60)/24)+DATE(1970,1,1)</f>
        <v>42109.913113425922</v>
      </c>
      <c r="U122" s="12">
        <f>ROUND((T122-S122), 0)</f>
        <v>30</v>
      </c>
      <c r="V122" s="11" t="str">
        <f>IF(E122&gt;=D122, 1, "")</f>
        <v/>
      </c>
      <c r="W122" s="11">
        <f>IF(E122&lt;D122, 1, "")</f>
        <v>1</v>
      </c>
      <c r="X122" s="15">
        <f>S122</f>
        <v>42079.913113425922</v>
      </c>
    </row>
    <row r="123" spans="1:24" ht="32" x14ac:dyDescent="0.2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5">
        <f>E123/D123</f>
        <v>0</v>
      </c>
      <c r="P123" s="6" t="e">
        <f>E123/L123</f>
        <v>#DIV/0!</v>
      </c>
      <c r="Q123" t="str">
        <f>LEFT(N123, SEARCH("/", N123, 1)-1)</f>
        <v>journalism</v>
      </c>
      <c r="R123" t="str">
        <f>RIGHT(N123, LEN(N123) - SEARCH("/", N123,1))</f>
        <v>audio</v>
      </c>
      <c r="S123" s="10">
        <f>(((J123/60)/60)/24)+DATE(1970,1,1)</f>
        <v>42432.276712962965</v>
      </c>
      <c r="T123" s="10">
        <f>(((I123/60)/60)/24)+DATE(1970,1,1)</f>
        <v>42492.041666666672</v>
      </c>
      <c r="U123" s="12">
        <f>ROUND((T123-S123), 0)</f>
        <v>60</v>
      </c>
      <c r="V123" s="11" t="str">
        <f>IF(E123&gt;=D123, 1, "")</f>
        <v/>
      </c>
      <c r="W123" s="11">
        <f>IF(E123&lt;D123, 1, "")</f>
        <v>1</v>
      </c>
      <c r="X123" s="15">
        <f>S123</f>
        <v>42432.276712962965</v>
      </c>
    </row>
    <row r="124" spans="1:24" ht="16" x14ac:dyDescent="0.2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5">
        <f>E124/D124</f>
        <v>0.95477386934673369</v>
      </c>
      <c r="P124" s="6">
        <f>E124/L124</f>
        <v>47.5</v>
      </c>
      <c r="Q124" t="str">
        <f>LEFT(N124, SEARCH("/", N124, 1)-1)</f>
        <v>journalism</v>
      </c>
      <c r="R124" t="str">
        <f>RIGHT(N124, LEN(N124) - SEARCH("/", N124,1))</f>
        <v>audio</v>
      </c>
      <c r="S124" s="10">
        <f>(((J124/60)/60)/24)+DATE(1970,1,1)</f>
        <v>42556.807187500002</v>
      </c>
      <c r="T124" s="10">
        <f>(((I124/60)/60)/24)+DATE(1970,1,1)</f>
        <v>42563.807187500002</v>
      </c>
      <c r="U124" s="12">
        <f>ROUND((T124-S124), 0)</f>
        <v>7</v>
      </c>
      <c r="V124" s="11" t="str">
        <f>IF(E124&gt;=D124, 1, "")</f>
        <v/>
      </c>
      <c r="W124" s="11">
        <f>IF(E124&lt;D124, 1, "")</f>
        <v>1</v>
      </c>
      <c r="X124" s="15">
        <f>S124</f>
        <v>42556.807187500002</v>
      </c>
    </row>
    <row r="125" spans="1:24" ht="48" x14ac:dyDescent="0.2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5">
        <f>E125/D125</f>
        <v>0</v>
      </c>
      <c r="P125" s="6" t="e">
        <f>E125/L125</f>
        <v>#DIV/0!</v>
      </c>
      <c r="Q125" t="str">
        <f>LEFT(N125, SEARCH("/", N125, 1)-1)</f>
        <v>journalism</v>
      </c>
      <c r="R125" t="str">
        <f>RIGHT(N125, LEN(N125) - SEARCH("/", N125,1))</f>
        <v>audio</v>
      </c>
      <c r="S125" s="10">
        <f>(((J125/60)/60)/24)+DATE(1970,1,1)</f>
        <v>42583.030810185184</v>
      </c>
      <c r="T125" s="10">
        <f>(((I125/60)/60)/24)+DATE(1970,1,1)</f>
        <v>42613.030810185184</v>
      </c>
      <c r="U125" s="12">
        <f>ROUND((T125-S125), 0)</f>
        <v>30</v>
      </c>
      <c r="V125" s="11" t="str">
        <f>IF(E125&gt;=D125, 1, "")</f>
        <v/>
      </c>
      <c r="W125" s="11">
        <f>IF(E125&lt;D125, 1, "")</f>
        <v>1</v>
      </c>
      <c r="X125" s="15">
        <f>S125</f>
        <v>42583.030810185184</v>
      </c>
    </row>
    <row r="126" spans="1:24" ht="32" x14ac:dyDescent="0.2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5">
        <f>E126/D126</f>
        <v>7.0666666666666669E-2</v>
      </c>
      <c r="P126" s="6">
        <f>E126/L126</f>
        <v>58.888888888888886</v>
      </c>
      <c r="Q126" t="str">
        <f>LEFT(N126, SEARCH("/", N126, 1)-1)</f>
        <v>music</v>
      </c>
      <c r="R126" t="str">
        <f>RIGHT(N126, LEN(N126) - SEARCH("/", N126,1))</f>
        <v>world music</v>
      </c>
      <c r="S126" s="10">
        <f>(((J126/60)/60)/24)+DATE(1970,1,1)</f>
        <v>41736.549791666665</v>
      </c>
      <c r="T126" s="10">
        <f>(((I126/60)/60)/24)+DATE(1970,1,1)</f>
        <v>41796.549791666665</v>
      </c>
      <c r="U126" s="12">
        <f>ROUND((T126-S126), 0)</f>
        <v>60</v>
      </c>
      <c r="V126" s="11" t="str">
        <f>IF(E126&gt;=D126, 1, "")</f>
        <v/>
      </c>
      <c r="W126" s="11">
        <f>IF(E126&lt;D126, 1, "")</f>
        <v>1</v>
      </c>
      <c r="X126" s="15">
        <f>S126</f>
        <v>41736.549791666665</v>
      </c>
    </row>
    <row r="127" spans="1:24" ht="48" x14ac:dyDescent="0.2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5">
        <f>E127/D127</f>
        <v>4.3999999999999997E-2</v>
      </c>
      <c r="P127" s="6">
        <f>E127/L127</f>
        <v>44</v>
      </c>
      <c r="Q127" t="str">
        <f>LEFT(N127, SEARCH("/", N127, 1)-1)</f>
        <v>music</v>
      </c>
      <c r="R127" t="str">
        <f>RIGHT(N127, LEN(N127) - SEARCH("/", N127,1))</f>
        <v>world music</v>
      </c>
      <c r="S127" s="10">
        <f>(((J127/60)/60)/24)+DATE(1970,1,1)</f>
        <v>41509.905995370369</v>
      </c>
      <c r="T127" s="10">
        <f>(((I127/60)/60)/24)+DATE(1970,1,1)</f>
        <v>41569.905995370369</v>
      </c>
      <c r="U127" s="12">
        <f>ROUND((T127-S127), 0)</f>
        <v>60</v>
      </c>
      <c r="V127" s="11" t="str">
        <f>IF(E127&gt;=D127, 1, "")</f>
        <v/>
      </c>
      <c r="W127" s="11">
        <f>IF(E127&lt;D127, 1, "")</f>
        <v>1</v>
      </c>
      <c r="X127" s="15">
        <f>S127</f>
        <v>41509.905995370369</v>
      </c>
    </row>
    <row r="128" spans="1:24" ht="48" x14ac:dyDescent="0.2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5">
        <f>E128/D128</f>
        <v>3.8739999999999997E-2</v>
      </c>
      <c r="P128" s="6">
        <f>E128/L128</f>
        <v>48.424999999999997</v>
      </c>
      <c r="Q128" t="str">
        <f>LEFT(N128, SEARCH("/", N128, 1)-1)</f>
        <v>music</v>
      </c>
      <c r="R128" t="str">
        <f>RIGHT(N128, LEN(N128) - SEARCH("/", N128,1))</f>
        <v>world music</v>
      </c>
      <c r="S128" s="10">
        <f>(((J128/60)/60)/24)+DATE(1970,1,1)</f>
        <v>41715.874780092592</v>
      </c>
      <c r="T128" s="10">
        <f>(((I128/60)/60)/24)+DATE(1970,1,1)</f>
        <v>41750.041666666664</v>
      </c>
      <c r="U128" s="12">
        <f>ROUND((T128-S128), 0)</f>
        <v>34</v>
      </c>
      <c r="V128" s="11" t="str">
        <f>IF(E128&gt;=D128, 1, "")</f>
        <v/>
      </c>
      <c r="W128" s="11">
        <f>IF(E128&lt;D128, 1, "")</f>
        <v>1</v>
      </c>
      <c r="X128" s="15">
        <f>S128</f>
        <v>41715.874780092592</v>
      </c>
    </row>
    <row r="129" spans="1:24" ht="48" x14ac:dyDescent="0.2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5">
        <f>E129/D129</f>
        <v>0</v>
      </c>
      <c r="P129" s="6" t="e">
        <f>E129/L129</f>
        <v>#DIV/0!</v>
      </c>
      <c r="Q129" t="str">
        <f>LEFT(N129, SEARCH("/", N129, 1)-1)</f>
        <v>music</v>
      </c>
      <c r="R129" t="str">
        <f>RIGHT(N129, LEN(N129) - SEARCH("/", N129,1))</f>
        <v>world music</v>
      </c>
      <c r="S129" s="10">
        <f>(((J129/60)/60)/24)+DATE(1970,1,1)</f>
        <v>41827.919166666667</v>
      </c>
      <c r="T129" s="10">
        <f>(((I129/60)/60)/24)+DATE(1970,1,1)</f>
        <v>41858.291666666664</v>
      </c>
      <c r="U129" s="12">
        <f>ROUND((T129-S129), 0)</f>
        <v>30</v>
      </c>
      <c r="V129" s="11" t="str">
        <f>IF(E129&gt;=D129, 1, "")</f>
        <v/>
      </c>
      <c r="W129" s="11">
        <f>IF(E129&lt;D129, 1, "")</f>
        <v>1</v>
      </c>
      <c r="X129" s="15">
        <f>S129</f>
        <v>41827.919166666667</v>
      </c>
    </row>
    <row r="130" spans="1:24" ht="32" x14ac:dyDescent="0.2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5">
        <f>E130/D130</f>
        <v>0.29299999999999998</v>
      </c>
      <c r="P130" s="6">
        <f>E130/L130</f>
        <v>61.041666666666664</v>
      </c>
      <c r="Q130" t="str">
        <f>LEFT(N130, SEARCH("/", N130, 1)-1)</f>
        <v>music</v>
      </c>
      <c r="R130" t="str">
        <f>RIGHT(N130, LEN(N130) - SEARCH("/", N130,1))</f>
        <v>world music</v>
      </c>
      <c r="S130" s="10">
        <f>(((J130/60)/60)/24)+DATE(1970,1,1)</f>
        <v>40754.729259259257</v>
      </c>
      <c r="T130" s="10">
        <f>(((I130/60)/60)/24)+DATE(1970,1,1)</f>
        <v>40814.729259259257</v>
      </c>
      <c r="U130" s="12">
        <f>ROUND((T130-S130), 0)</f>
        <v>60</v>
      </c>
      <c r="V130" s="11" t="str">
        <f>IF(E130&gt;=D130, 1, "")</f>
        <v/>
      </c>
      <c r="W130" s="11">
        <f>IF(E130&lt;D130, 1, "")</f>
        <v>1</v>
      </c>
      <c r="X130" s="15">
        <f>S130</f>
        <v>40754.729259259257</v>
      </c>
    </row>
    <row r="131" spans="1:24" ht="48" x14ac:dyDescent="0.2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5">
        <f>E131/D131</f>
        <v>9.0909090909090905E-3</v>
      </c>
      <c r="P131" s="6">
        <f>E131/L131</f>
        <v>25</v>
      </c>
      <c r="Q131" t="str">
        <f>LEFT(N131, SEARCH("/", N131, 1)-1)</f>
        <v>music</v>
      </c>
      <c r="R131" t="str">
        <f>RIGHT(N131, LEN(N131) - SEARCH("/", N131,1))</f>
        <v>world music</v>
      </c>
      <c r="S131" s="10">
        <f>(((J131/60)/60)/24)+DATE(1970,1,1)</f>
        <v>40985.459803240738</v>
      </c>
      <c r="T131" s="10">
        <f>(((I131/60)/60)/24)+DATE(1970,1,1)</f>
        <v>41015.666666666664</v>
      </c>
      <c r="U131" s="12">
        <f>ROUND((T131-S131), 0)</f>
        <v>30</v>
      </c>
      <c r="V131" s="11" t="str">
        <f>IF(E131&gt;=D131, 1, "")</f>
        <v/>
      </c>
      <c r="W131" s="11">
        <f>IF(E131&lt;D131, 1, "")</f>
        <v>1</v>
      </c>
      <c r="X131" s="15">
        <f>S131</f>
        <v>40985.459803240738</v>
      </c>
    </row>
    <row r="132" spans="1:24" ht="48" x14ac:dyDescent="0.2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5">
        <f>E132/D132</f>
        <v>0</v>
      </c>
      <c r="P132" s="6" t="e">
        <f>E132/L132</f>
        <v>#DIV/0!</v>
      </c>
      <c r="Q132" t="str">
        <f>LEFT(N132, SEARCH("/", N132, 1)-1)</f>
        <v>music</v>
      </c>
      <c r="R132" t="str">
        <f>RIGHT(N132, LEN(N132) - SEARCH("/", N132,1))</f>
        <v>world music</v>
      </c>
      <c r="S132" s="10">
        <f>(((J132/60)/60)/24)+DATE(1970,1,1)</f>
        <v>40568.972569444442</v>
      </c>
      <c r="T132" s="10">
        <f>(((I132/60)/60)/24)+DATE(1970,1,1)</f>
        <v>40598.972569444442</v>
      </c>
      <c r="U132" s="12">
        <f>ROUND((T132-S132), 0)</f>
        <v>30</v>
      </c>
      <c r="V132" s="11" t="str">
        <f>IF(E132&gt;=D132, 1, "")</f>
        <v/>
      </c>
      <c r="W132" s="11">
        <f>IF(E132&lt;D132, 1, "")</f>
        <v>1</v>
      </c>
      <c r="X132" s="15">
        <f>S132</f>
        <v>40568.972569444442</v>
      </c>
    </row>
    <row r="133" spans="1:24" ht="48" x14ac:dyDescent="0.2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5">
        <f>E133/D133</f>
        <v>0</v>
      </c>
      <c r="P133" s="6" t="e">
        <f>E133/L133</f>
        <v>#DIV/0!</v>
      </c>
      <c r="Q133" t="str">
        <f>LEFT(N133, SEARCH("/", N133, 1)-1)</f>
        <v>music</v>
      </c>
      <c r="R133" t="str">
        <f>RIGHT(N133, LEN(N133) - SEARCH("/", N133,1))</f>
        <v>world music</v>
      </c>
      <c r="S133" s="10">
        <f>(((J133/60)/60)/24)+DATE(1970,1,1)</f>
        <v>42193.941759259258</v>
      </c>
      <c r="T133" s="10">
        <f>(((I133/60)/60)/24)+DATE(1970,1,1)</f>
        <v>42244.041666666672</v>
      </c>
      <c r="U133" s="12">
        <f>ROUND((T133-S133), 0)</f>
        <v>50</v>
      </c>
      <c r="V133" s="11" t="str">
        <f>IF(E133&gt;=D133, 1, "")</f>
        <v/>
      </c>
      <c r="W133" s="11">
        <f>IF(E133&lt;D133, 1, "")</f>
        <v>1</v>
      </c>
      <c r="X133" s="15">
        <f>S133</f>
        <v>42193.941759259258</v>
      </c>
    </row>
    <row r="134" spans="1:24" ht="48" x14ac:dyDescent="0.2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5">
        <f>E134/D134</f>
        <v>8.0000000000000002E-3</v>
      </c>
      <c r="P134" s="6">
        <f>E134/L134</f>
        <v>40</v>
      </c>
      <c r="Q134" t="str">
        <f>LEFT(N134, SEARCH("/", N134, 1)-1)</f>
        <v>music</v>
      </c>
      <c r="R134" t="str">
        <f>RIGHT(N134, LEN(N134) - SEARCH("/", N134,1))</f>
        <v>world music</v>
      </c>
      <c r="S134" s="10">
        <f>(((J134/60)/60)/24)+DATE(1970,1,1)</f>
        <v>41506.848032407412</v>
      </c>
      <c r="T134" s="10">
        <f>(((I134/60)/60)/24)+DATE(1970,1,1)</f>
        <v>41553.848032407412</v>
      </c>
      <c r="U134" s="12">
        <f>ROUND((T134-S134), 0)</f>
        <v>47</v>
      </c>
      <c r="V134" s="11" t="str">
        <f>IF(E134&gt;=D134, 1, "")</f>
        <v/>
      </c>
      <c r="W134" s="11">
        <f>IF(E134&lt;D134, 1, "")</f>
        <v>1</v>
      </c>
      <c r="X134" s="15">
        <f>S134</f>
        <v>41506.848032407412</v>
      </c>
    </row>
    <row r="135" spans="1:24" ht="48" x14ac:dyDescent="0.2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5">
        <f>E135/D135</f>
        <v>0.11600000000000001</v>
      </c>
      <c r="P135" s="6">
        <f>E135/L135</f>
        <v>19.333333333333332</v>
      </c>
      <c r="Q135" t="str">
        <f>LEFT(N135, SEARCH("/", N135, 1)-1)</f>
        <v>music</v>
      </c>
      <c r="R135" t="str">
        <f>RIGHT(N135, LEN(N135) - SEARCH("/", N135,1))</f>
        <v>world music</v>
      </c>
      <c r="S135" s="10">
        <f>(((J135/60)/60)/24)+DATE(1970,1,1)</f>
        <v>40939.948773148149</v>
      </c>
      <c r="T135" s="10">
        <f>(((I135/60)/60)/24)+DATE(1970,1,1)</f>
        <v>40960.948773148149</v>
      </c>
      <c r="U135" s="12">
        <f>ROUND((T135-S135), 0)</f>
        <v>21</v>
      </c>
      <c r="V135" s="11" t="str">
        <f>IF(E135&gt;=D135, 1, "")</f>
        <v/>
      </c>
      <c r="W135" s="11">
        <f>IF(E135&lt;D135, 1, "")</f>
        <v>1</v>
      </c>
      <c r="X135" s="15">
        <f>S135</f>
        <v>40939.948773148149</v>
      </c>
    </row>
    <row r="136" spans="1:24" ht="48" x14ac:dyDescent="0.2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5">
        <f>E136/D136</f>
        <v>0</v>
      </c>
      <c r="P136" s="6" t="e">
        <f>E136/L136</f>
        <v>#DIV/0!</v>
      </c>
      <c r="Q136" t="str">
        <f>LEFT(N136, SEARCH("/", N136, 1)-1)</f>
        <v>music</v>
      </c>
      <c r="R136" t="str">
        <f>RIGHT(N136, LEN(N136) - SEARCH("/", N136,1))</f>
        <v>world music</v>
      </c>
      <c r="S136" s="10">
        <f>(((J136/60)/60)/24)+DATE(1970,1,1)</f>
        <v>42007.788680555561</v>
      </c>
      <c r="T136" s="10">
        <f>(((I136/60)/60)/24)+DATE(1970,1,1)</f>
        <v>42037.788680555561</v>
      </c>
      <c r="U136" s="12">
        <f>ROUND((T136-S136), 0)</f>
        <v>30</v>
      </c>
      <c r="V136" s="11" t="str">
        <f>IF(E136&gt;=D136, 1, "")</f>
        <v/>
      </c>
      <c r="W136" s="11">
        <f>IF(E136&lt;D136, 1, "")</f>
        <v>1</v>
      </c>
      <c r="X136" s="15">
        <f>S136</f>
        <v>42007.788680555561</v>
      </c>
    </row>
    <row r="137" spans="1:24" ht="48" x14ac:dyDescent="0.2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5">
        <f>E137/D137</f>
        <v>2.787363950092912E-2</v>
      </c>
      <c r="P137" s="6">
        <f>E137/L137</f>
        <v>35</v>
      </c>
      <c r="Q137" t="str">
        <f>LEFT(N137, SEARCH("/", N137, 1)-1)</f>
        <v>music</v>
      </c>
      <c r="R137" t="str">
        <f>RIGHT(N137, LEN(N137) - SEARCH("/", N137,1))</f>
        <v>world music</v>
      </c>
      <c r="S137" s="10">
        <f>(((J137/60)/60)/24)+DATE(1970,1,1)</f>
        <v>41583.135405092595</v>
      </c>
      <c r="T137" s="10">
        <f>(((I137/60)/60)/24)+DATE(1970,1,1)</f>
        <v>41623.135405092595</v>
      </c>
      <c r="U137" s="12">
        <f>ROUND((T137-S137), 0)</f>
        <v>40</v>
      </c>
      <c r="V137" s="11" t="str">
        <f>IF(E137&gt;=D137, 1, "")</f>
        <v/>
      </c>
      <c r="W137" s="11">
        <f>IF(E137&lt;D137, 1, "")</f>
        <v>1</v>
      </c>
      <c r="X137" s="15">
        <f>S137</f>
        <v>41583.135405092595</v>
      </c>
    </row>
    <row r="138" spans="1:24" ht="16" x14ac:dyDescent="0.2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5">
        <f>E138/D138</f>
        <v>0</v>
      </c>
      <c r="P138" s="6" t="e">
        <f>E138/L138</f>
        <v>#DIV/0!</v>
      </c>
      <c r="Q138" t="str">
        <f>LEFT(N138, SEARCH("/", N138, 1)-1)</f>
        <v>music</v>
      </c>
      <c r="R138" t="str">
        <f>RIGHT(N138, LEN(N138) - SEARCH("/", N138,1))</f>
        <v>world music</v>
      </c>
      <c r="S138" s="10">
        <f>(((J138/60)/60)/24)+DATE(1970,1,1)</f>
        <v>41110.680138888885</v>
      </c>
      <c r="T138" s="10">
        <f>(((I138/60)/60)/24)+DATE(1970,1,1)</f>
        <v>41118.666666666664</v>
      </c>
      <c r="U138" s="12">
        <f>ROUND((T138-S138), 0)</f>
        <v>8</v>
      </c>
      <c r="V138" s="11" t="str">
        <f>IF(E138&gt;=D138, 1, "")</f>
        <v/>
      </c>
      <c r="W138" s="11">
        <f>IF(E138&lt;D138, 1, "")</f>
        <v>1</v>
      </c>
      <c r="X138" s="15">
        <f>S138</f>
        <v>41110.680138888885</v>
      </c>
    </row>
    <row r="139" spans="1:24" ht="48" x14ac:dyDescent="0.2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5">
        <f>E139/D139</f>
        <v>0</v>
      </c>
      <c r="P139" s="6" t="e">
        <f>E139/L139</f>
        <v>#DIV/0!</v>
      </c>
      <c r="Q139" t="str">
        <f>LEFT(N139, SEARCH("/", N139, 1)-1)</f>
        <v>music</v>
      </c>
      <c r="R139" t="str">
        <f>RIGHT(N139, LEN(N139) - SEARCH("/", N139,1))</f>
        <v>world music</v>
      </c>
      <c r="S139" s="10">
        <f>(((J139/60)/60)/24)+DATE(1970,1,1)</f>
        <v>41125.283159722225</v>
      </c>
      <c r="T139" s="10">
        <f>(((I139/60)/60)/24)+DATE(1970,1,1)</f>
        <v>41145.283159722225</v>
      </c>
      <c r="U139" s="12">
        <f>ROUND((T139-S139), 0)</f>
        <v>20</v>
      </c>
      <c r="V139" s="11" t="str">
        <f>IF(E139&gt;=D139, 1, "")</f>
        <v/>
      </c>
      <c r="W139" s="11">
        <f>IF(E139&lt;D139, 1, "")</f>
        <v>1</v>
      </c>
      <c r="X139" s="15">
        <f>S139</f>
        <v>41125.283159722225</v>
      </c>
    </row>
    <row r="140" spans="1:24" ht="48" x14ac:dyDescent="0.2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5">
        <f>E140/D140</f>
        <v>0.17799999999999999</v>
      </c>
      <c r="P140" s="6">
        <f>E140/L140</f>
        <v>59.333333333333336</v>
      </c>
      <c r="Q140" t="str">
        <f>LEFT(N140, SEARCH("/", N140, 1)-1)</f>
        <v>music</v>
      </c>
      <c r="R140" t="str">
        <f>RIGHT(N140, LEN(N140) - SEARCH("/", N140,1))</f>
        <v>world music</v>
      </c>
      <c r="S140" s="10">
        <f>(((J140/60)/60)/24)+DATE(1970,1,1)</f>
        <v>40731.61037037037</v>
      </c>
      <c r="T140" s="10">
        <f>(((I140/60)/60)/24)+DATE(1970,1,1)</f>
        <v>40761.61037037037</v>
      </c>
      <c r="U140" s="12">
        <f>ROUND((T140-S140), 0)</f>
        <v>30</v>
      </c>
      <c r="V140" s="11" t="str">
        <f>IF(E140&gt;=D140, 1, "")</f>
        <v/>
      </c>
      <c r="W140" s="11">
        <f>IF(E140&lt;D140, 1, "")</f>
        <v>1</v>
      </c>
      <c r="X140" s="15">
        <f>S140</f>
        <v>40731.61037037037</v>
      </c>
    </row>
    <row r="141" spans="1:24" ht="32" x14ac:dyDescent="0.2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5">
        <f>E141/D141</f>
        <v>0</v>
      </c>
      <c r="P141" s="6" t="e">
        <f>E141/L141</f>
        <v>#DIV/0!</v>
      </c>
      <c r="Q141" t="str">
        <f>LEFT(N141, SEARCH("/", N141, 1)-1)</f>
        <v>music</v>
      </c>
      <c r="R141" t="str">
        <f>RIGHT(N141, LEN(N141) - SEARCH("/", N141,1))</f>
        <v>world music</v>
      </c>
      <c r="S141" s="10">
        <f>(((J141/60)/60)/24)+DATE(1970,1,1)</f>
        <v>40883.962581018517</v>
      </c>
      <c r="T141" s="10">
        <f>(((I141/60)/60)/24)+DATE(1970,1,1)</f>
        <v>40913.962581018517</v>
      </c>
      <c r="U141" s="12">
        <f>ROUND((T141-S141), 0)</f>
        <v>30</v>
      </c>
      <c r="V141" s="11" t="str">
        <f>IF(E141&gt;=D141, 1, "")</f>
        <v/>
      </c>
      <c r="W141" s="11">
        <f>IF(E141&lt;D141, 1, "")</f>
        <v>1</v>
      </c>
      <c r="X141" s="15">
        <f>S141</f>
        <v>40883.962581018517</v>
      </c>
    </row>
    <row r="142" spans="1:24" ht="32" x14ac:dyDescent="0.2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5">
        <f>E142/D142</f>
        <v>3.0124999999999999E-2</v>
      </c>
      <c r="P142" s="6">
        <f>E142/L142</f>
        <v>30.125</v>
      </c>
      <c r="Q142" t="str">
        <f>LEFT(N142, SEARCH("/", N142, 1)-1)</f>
        <v>music</v>
      </c>
      <c r="R142" t="str">
        <f>RIGHT(N142, LEN(N142) - SEARCH("/", N142,1))</f>
        <v>world music</v>
      </c>
      <c r="S142" s="10">
        <f>(((J142/60)/60)/24)+DATE(1970,1,1)</f>
        <v>41409.040011574078</v>
      </c>
      <c r="T142" s="10">
        <f>(((I142/60)/60)/24)+DATE(1970,1,1)</f>
        <v>41467.910416666666</v>
      </c>
      <c r="U142" s="12">
        <f>ROUND((T142-S142), 0)</f>
        <v>59</v>
      </c>
      <c r="V142" s="11" t="str">
        <f>IF(E142&gt;=D142, 1, "")</f>
        <v/>
      </c>
      <c r="W142" s="11">
        <f>IF(E142&lt;D142, 1, "")</f>
        <v>1</v>
      </c>
      <c r="X142" s="15">
        <f>S142</f>
        <v>41409.040011574078</v>
      </c>
    </row>
    <row r="143" spans="1:24" ht="48" x14ac:dyDescent="0.2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5">
        <f>E143/D143</f>
        <v>0.50739999999999996</v>
      </c>
      <c r="P143" s="6">
        <f>E143/L143</f>
        <v>74.617647058823536</v>
      </c>
      <c r="Q143" t="str">
        <f>LEFT(N143, SEARCH("/", N143, 1)-1)</f>
        <v>music</v>
      </c>
      <c r="R143" t="str">
        <f>RIGHT(N143, LEN(N143) - SEARCH("/", N143,1))</f>
        <v>world music</v>
      </c>
      <c r="S143" s="10">
        <f>(((J143/60)/60)/24)+DATE(1970,1,1)</f>
        <v>41923.837731481479</v>
      </c>
      <c r="T143" s="10">
        <f>(((I143/60)/60)/24)+DATE(1970,1,1)</f>
        <v>41946.249305555553</v>
      </c>
      <c r="U143" s="12">
        <f>ROUND((T143-S143), 0)</f>
        <v>22</v>
      </c>
      <c r="V143" s="11" t="str">
        <f>IF(E143&gt;=D143, 1, "")</f>
        <v/>
      </c>
      <c r="W143" s="11">
        <f>IF(E143&lt;D143, 1, "")</f>
        <v>1</v>
      </c>
      <c r="X143" s="15">
        <f>S143</f>
        <v>41923.837731481479</v>
      </c>
    </row>
    <row r="144" spans="1:24" ht="48" x14ac:dyDescent="0.2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5">
        <f>E144/D144</f>
        <v>5.4884742041712408E-3</v>
      </c>
      <c r="P144" s="6">
        <f>E144/L144</f>
        <v>5</v>
      </c>
      <c r="Q144" t="str">
        <f>LEFT(N144, SEARCH("/", N144, 1)-1)</f>
        <v>music</v>
      </c>
      <c r="R144" t="str">
        <f>RIGHT(N144, LEN(N144) - SEARCH("/", N144,1))</f>
        <v>world music</v>
      </c>
      <c r="S144" s="10">
        <f>(((J144/60)/60)/24)+DATE(1970,1,1)</f>
        <v>40782.165532407409</v>
      </c>
      <c r="T144" s="10">
        <f>(((I144/60)/60)/24)+DATE(1970,1,1)</f>
        <v>40797.554166666669</v>
      </c>
      <c r="U144" s="12">
        <f>ROUND((T144-S144), 0)</f>
        <v>15</v>
      </c>
      <c r="V144" s="11" t="str">
        <f>IF(E144&gt;=D144, 1, "")</f>
        <v/>
      </c>
      <c r="W144" s="11">
        <f>IF(E144&lt;D144, 1, "")</f>
        <v>1</v>
      </c>
      <c r="X144" s="15">
        <f>S144</f>
        <v>40782.165532407409</v>
      </c>
    </row>
    <row r="145" spans="1:24" ht="48" x14ac:dyDescent="0.2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5">
        <f>E145/D145</f>
        <v>0.14091666666666666</v>
      </c>
      <c r="P145" s="6">
        <f>E145/L145</f>
        <v>44.5</v>
      </c>
      <c r="Q145" t="str">
        <f>LEFT(N145, SEARCH("/", N145, 1)-1)</f>
        <v>music</v>
      </c>
      <c r="R145" t="str">
        <f>RIGHT(N145, LEN(N145) - SEARCH("/", N145,1))</f>
        <v>world music</v>
      </c>
      <c r="S145" s="10">
        <f>(((J145/60)/60)/24)+DATE(1970,1,1)</f>
        <v>40671.879293981481</v>
      </c>
      <c r="T145" s="10">
        <f>(((I145/60)/60)/24)+DATE(1970,1,1)</f>
        <v>40732.875</v>
      </c>
      <c r="U145" s="12">
        <f>ROUND((T145-S145), 0)</f>
        <v>61</v>
      </c>
      <c r="V145" s="11" t="str">
        <f>IF(E145&gt;=D145, 1, "")</f>
        <v/>
      </c>
      <c r="W145" s="11">
        <f>IF(E145&lt;D145, 1, "")</f>
        <v>1</v>
      </c>
      <c r="X145" s="15">
        <f>S145</f>
        <v>40671.879293981481</v>
      </c>
    </row>
    <row r="146" spans="1:24" ht="48" x14ac:dyDescent="0.2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5">
        <f>E146/D146</f>
        <v>0.39627499999999999</v>
      </c>
      <c r="P146" s="6">
        <f>E146/L146</f>
        <v>152.41346153846155</v>
      </c>
      <c r="Q146" t="str">
        <f>LEFT(N146, SEARCH("/", N146, 1)-1)</f>
        <v>technology</v>
      </c>
      <c r="R146" t="str">
        <f>RIGHT(N146, LEN(N146) - SEARCH("/", N146,1))</f>
        <v>wearables</v>
      </c>
      <c r="S146" s="10">
        <f>(((J146/60)/60)/24)+DATE(1970,1,1)</f>
        <v>42747.194502314815</v>
      </c>
      <c r="T146" s="10">
        <f>(((I146/60)/60)/24)+DATE(1970,1,1)</f>
        <v>42807.152835648143</v>
      </c>
      <c r="U146" s="12">
        <f>ROUND((T146-S146), 0)</f>
        <v>60</v>
      </c>
      <c r="V146" s="11" t="str">
        <f>IF(E146&gt;=D146, 1, "")</f>
        <v/>
      </c>
      <c r="W146" s="11">
        <f>IF(E146&lt;D146, 1, "")</f>
        <v>1</v>
      </c>
      <c r="X146" s="15">
        <f>S146</f>
        <v>42747.194502314815</v>
      </c>
    </row>
    <row r="147" spans="1:24" ht="48" x14ac:dyDescent="0.2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5">
        <f>E147/D147</f>
        <v>0.25976666666666665</v>
      </c>
      <c r="P147" s="6">
        <f>E147/L147</f>
        <v>90.616279069767444</v>
      </c>
      <c r="Q147" t="str">
        <f>LEFT(N147, SEARCH("/", N147, 1)-1)</f>
        <v>technology</v>
      </c>
      <c r="R147" t="str">
        <f>RIGHT(N147, LEN(N147) - SEARCH("/", N147,1))</f>
        <v>wearables</v>
      </c>
      <c r="S147" s="10">
        <f>(((J147/60)/60)/24)+DATE(1970,1,1)</f>
        <v>42543.665601851855</v>
      </c>
      <c r="T147" s="10">
        <f>(((I147/60)/60)/24)+DATE(1970,1,1)</f>
        <v>42572.729166666672</v>
      </c>
      <c r="U147" s="12">
        <f>ROUND((T147-S147), 0)</f>
        <v>29</v>
      </c>
      <c r="V147" s="11" t="str">
        <f>IF(E147&gt;=D147, 1, "")</f>
        <v/>
      </c>
      <c r="W147" s="11">
        <f>IF(E147&lt;D147, 1, "")</f>
        <v>1</v>
      </c>
      <c r="X147" s="15">
        <f>S147</f>
        <v>42543.665601851855</v>
      </c>
    </row>
    <row r="148" spans="1:24" ht="64" x14ac:dyDescent="0.2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5">
        <f>E148/D148</f>
        <v>0.65246363636363636</v>
      </c>
      <c r="P148" s="6">
        <f>E148/L148</f>
        <v>201.60393258426967</v>
      </c>
      <c r="Q148" t="str">
        <f>LEFT(N148, SEARCH("/", N148, 1)-1)</f>
        <v>technology</v>
      </c>
      <c r="R148" t="str">
        <f>RIGHT(N148, LEN(N148) - SEARCH("/", N148,1))</f>
        <v>wearables</v>
      </c>
      <c r="S148" s="10">
        <f>(((J148/60)/60)/24)+DATE(1970,1,1)</f>
        <v>41947.457569444443</v>
      </c>
      <c r="T148" s="10">
        <f>(((I148/60)/60)/24)+DATE(1970,1,1)</f>
        <v>41977.457569444443</v>
      </c>
      <c r="U148" s="12">
        <f>ROUND((T148-S148), 0)</f>
        <v>30</v>
      </c>
      <c r="V148" s="11" t="str">
        <f>IF(E148&gt;=D148, 1, "")</f>
        <v/>
      </c>
      <c r="W148" s="11">
        <f>IF(E148&lt;D148, 1, "")</f>
        <v>1</v>
      </c>
      <c r="X148" s="15">
        <f>S148</f>
        <v>41947.457569444443</v>
      </c>
    </row>
    <row r="149" spans="1:24" ht="32" x14ac:dyDescent="0.2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5">
        <f>E149/D149</f>
        <v>0.11514000000000001</v>
      </c>
      <c r="P149" s="6">
        <f>E149/L149</f>
        <v>127.93333333333334</v>
      </c>
      <c r="Q149" t="str">
        <f>LEFT(N149, SEARCH("/", N149, 1)-1)</f>
        <v>technology</v>
      </c>
      <c r="R149" t="str">
        <f>RIGHT(N149, LEN(N149) - SEARCH("/", N149,1))</f>
        <v>wearables</v>
      </c>
      <c r="S149" s="10">
        <f>(((J149/60)/60)/24)+DATE(1970,1,1)</f>
        <v>42387.503229166665</v>
      </c>
      <c r="T149" s="10">
        <f>(((I149/60)/60)/24)+DATE(1970,1,1)</f>
        <v>42417.503229166665</v>
      </c>
      <c r="U149" s="12">
        <f>ROUND((T149-S149), 0)</f>
        <v>30</v>
      </c>
      <c r="V149" s="11" t="str">
        <f>IF(E149&gt;=D149, 1, "")</f>
        <v/>
      </c>
      <c r="W149" s="11">
        <f>IF(E149&lt;D149, 1, "")</f>
        <v>1</v>
      </c>
      <c r="X149" s="15">
        <f>S149</f>
        <v>42387.503229166665</v>
      </c>
    </row>
    <row r="150" spans="1:24" ht="32" x14ac:dyDescent="0.2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5">
        <f>E150/D150</f>
        <v>0.11360000000000001</v>
      </c>
      <c r="P150" s="6">
        <f>E150/L150</f>
        <v>29.894736842105264</v>
      </c>
      <c r="Q150" t="str">
        <f>LEFT(N150, SEARCH("/", N150, 1)-1)</f>
        <v>technology</v>
      </c>
      <c r="R150" t="str">
        <f>RIGHT(N150, LEN(N150) - SEARCH("/", N150,1))</f>
        <v>wearables</v>
      </c>
      <c r="S150" s="10">
        <f>(((J150/60)/60)/24)+DATE(1970,1,1)</f>
        <v>42611.613564814819</v>
      </c>
      <c r="T150" s="10">
        <f>(((I150/60)/60)/24)+DATE(1970,1,1)</f>
        <v>42651.613564814819</v>
      </c>
      <c r="U150" s="12">
        <f>ROUND((T150-S150), 0)</f>
        <v>40</v>
      </c>
      <c r="V150" s="11" t="str">
        <f>IF(E150&gt;=D150, 1, "")</f>
        <v/>
      </c>
      <c r="W150" s="11">
        <f>IF(E150&lt;D150, 1, "")</f>
        <v>1</v>
      </c>
      <c r="X150" s="15">
        <f>S150</f>
        <v>42611.613564814819</v>
      </c>
    </row>
    <row r="151" spans="1:24" ht="32" x14ac:dyDescent="0.2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5">
        <f>E151/D151</f>
        <v>1.1199130434782609</v>
      </c>
      <c r="P151" s="6">
        <f>E151/L151</f>
        <v>367.97142857142859</v>
      </c>
      <c r="Q151" t="str">
        <f>LEFT(N151, SEARCH("/", N151, 1)-1)</f>
        <v>technology</v>
      </c>
      <c r="R151" t="str">
        <f>RIGHT(N151, LEN(N151) - SEARCH("/", N151,1))</f>
        <v>wearables</v>
      </c>
      <c r="S151" s="10">
        <f>(((J151/60)/60)/24)+DATE(1970,1,1)</f>
        <v>42257.882731481484</v>
      </c>
      <c r="T151" s="10">
        <f>(((I151/60)/60)/24)+DATE(1970,1,1)</f>
        <v>42292.882731481484</v>
      </c>
      <c r="U151" s="12">
        <f>ROUND((T151-S151), 0)</f>
        <v>35</v>
      </c>
      <c r="V151" s="11">
        <f>IF(E151&gt;=D151, 1, "")</f>
        <v>1</v>
      </c>
      <c r="W151" s="11" t="str">
        <f>IF(E151&lt;D151, 1, "")</f>
        <v/>
      </c>
      <c r="X151" s="15">
        <f>S151</f>
        <v>42257.882731481484</v>
      </c>
    </row>
    <row r="152" spans="1:24" ht="32" x14ac:dyDescent="0.2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5">
        <f>E152/D152</f>
        <v>0.155</v>
      </c>
      <c r="P152" s="6">
        <f>E152/L152</f>
        <v>129.16666666666666</v>
      </c>
      <c r="Q152" t="str">
        <f>LEFT(N152, SEARCH("/", N152, 1)-1)</f>
        <v>technology</v>
      </c>
      <c r="R152" t="str">
        <f>RIGHT(N152, LEN(N152) - SEARCH("/", N152,1))</f>
        <v>wearables</v>
      </c>
      <c r="S152" s="10">
        <f>(((J152/60)/60)/24)+DATE(1970,1,1)</f>
        <v>42556.667245370365</v>
      </c>
      <c r="T152" s="10">
        <f>(((I152/60)/60)/24)+DATE(1970,1,1)</f>
        <v>42601.667245370365</v>
      </c>
      <c r="U152" s="12">
        <f>ROUND((T152-S152), 0)</f>
        <v>45</v>
      </c>
      <c r="V152" s="11" t="str">
        <f>IF(E152&gt;=D152, 1, "")</f>
        <v/>
      </c>
      <c r="W152" s="11">
        <f>IF(E152&lt;D152, 1, "")</f>
        <v>1</v>
      </c>
      <c r="X152" s="15">
        <f>S152</f>
        <v>42556.667245370365</v>
      </c>
    </row>
    <row r="153" spans="1:24" ht="48" x14ac:dyDescent="0.2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5">
        <f>E153/D153</f>
        <v>0.32028000000000001</v>
      </c>
      <c r="P153" s="6">
        <f>E153/L153</f>
        <v>800.7</v>
      </c>
      <c r="Q153" t="str">
        <f>LEFT(N153, SEARCH("/", N153, 1)-1)</f>
        <v>technology</v>
      </c>
      <c r="R153" t="str">
        <f>RIGHT(N153, LEN(N153) - SEARCH("/", N153,1))</f>
        <v>wearables</v>
      </c>
      <c r="S153" s="10">
        <f>(((J153/60)/60)/24)+DATE(1970,1,1)</f>
        <v>42669.802303240736</v>
      </c>
      <c r="T153" s="10">
        <f>(((I153/60)/60)/24)+DATE(1970,1,1)</f>
        <v>42704.843969907408</v>
      </c>
      <c r="U153" s="12">
        <f>ROUND((T153-S153), 0)</f>
        <v>35</v>
      </c>
      <c r="V153" s="11" t="str">
        <f>IF(E153&gt;=D153, 1, "")</f>
        <v/>
      </c>
      <c r="W153" s="11">
        <f>IF(E153&lt;D153, 1, "")</f>
        <v>1</v>
      </c>
      <c r="X153" s="15">
        <f>S153</f>
        <v>42669.802303240736</v>
      </c>
    </row>
    <row r="154" spans="1:24" ht="48" x14ac:dyDescent="0.2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5">
        <f>E154/D154</f>
        <v>6.0869565217391303E-3</v>
      </c>
      <c r="P154" s="6">
        <f>E154/L154</f>
        <v>28</v>
      </c>
      <c r="Q154" t="str">
        <f>LEFT(N154, SEARCH("/", N154, 1)-1)</f>
        <v>technology</v>
      </c>
      <c r="R154" t="str">
        <f>RIGHT(N154, LEN(N154) - SEARCH("/", N154,1))</f>
        <v>wearables</v>
      </c>
      <c r="S154" s="10">
        <f>(((J154/60)/60)/24)+DATE(1970,1,1)</f>
        <v>42082.702800925923</v>
      </c>
      <c r="T154" s="10">
        <f>(((I154/60)/60)/24)+DATE(1970,1,1)</f>
        <v>42112.702800925923</v>
      </c>
      <c r="U154" s="12">
        <f>ROUND((T154-S154), 0)</f>
        <v>30</v>
      </c>
      <c r="V154" s="11" t="str">
        <f>IF(E154&gt;=D154, 1, "")</f>
        <v/>
      </c>
      <c r="W154" s="11">
        <f>IF(E154&lt;D154, 1, "")</f>
        <v>1</v>
      </c>
      <c r="X154" s="15">
        <f>S154</f>
        <v>42082.702800925923</v>
      </c>
    </row>
    <row r="155" spans="1:24" ht="48" x14ac:dyDescent="0.2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5">
        <f>E155/D155</f>
        <v>0.31114999999999998</v>
      </c>
      <c r="P155" s="6">
        <f>E155/L155</f>
        <v>102.01639344262296</v>
      </c>
      <c r="Q155" t="str">
        <f>LEFT(N155, SEARCH("/", N155, 1)-1)</f>
        <v>technology</v>
      </c>
      <c r="R155" t="str">
        <f>RIGHT(N155, LEN(N155) - SEARCH("/", N155,1))</f>
        <v>wearables</v>
      </c>
      <c r="S155" s="10">
        <f>(((J155/60)/60)/24)+DATE(1970,1,1)</f>
        <v>42402.709652777776</v>
      </c>
      <c r="T155" s="10">
        <f>(((I155/60)/60)/24)+DATE(1970,1,1)</f>
        <v>42432.709652777776</v>
      </c>
      <c r="U155" s="12">
        <f>ROUND((T155-S155), 0)</f>
        <v>30</v>
      </c>
      <c r="V155" s="11" t="str">
        <f>IF(E155&gt;=D155, 1, "")</f>
        <v/>
      </c>
      <c r="W155" s="11">
        <f>IF(E155&lt;D155, 1, "")</f>
        <v>1</v>
      </c>
      <c r="X155" s="15">
        <f>S155</f>
        <v>42402.709652777776</v>
      </c>
    </row>
    <row r="156" spans="1:24" ht="48" x14ac:dyDescent="0.2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5">
        <f>E156/D156</f>
        <v>1.1266666666666666E-2</v>
      </c>
      <c r="P156" s="6">
        <f>E156/L156</f>
        <v>184.36363636363637</v>
      </c>
      <c r="Q156" t="str">
        <f>LEFT(N156, SEARCH("/", N156, 1)-1)</f>
        <v>technology</v>
      </c>
      <c r="R156" t="str">
        <f>RIGHT(N156, LEN(N156) - SEARCH("/", N156,1))</f>
        <v>wearables</v>
      </c>
      <c r="S156" s="10">
        <f>(((J156/60)/60)/24)+DATE(1970,1,1)</f>
        <v>42604.669675925921</v>
      </c>
      <c r="T156" s="10">
        <f>(((I156/60)/60)/24)+DATE(1970,1,1)</f>
        <v>42664.669675925921</v>
      </c>
      <c r="U156" s="12">
        <f>ROUND((T156-S156), 0)</f>
        <v>60</v>
      </c>
      <c r="V156" s="11" t="str">
        <f>IF(E156&gt;=D156, 1, "")</f>
        <v/>
      </c>
      <c r="W156" s="11">
        <f>IF(E156&lt;D156, 1, "")</f>
        <v>1</v>
      </c>
      <c r="X156" s="15">
        <f>S156</f>
        <v>42604.669675925921</v>
      </c>
    </row>
    <row r="157" spans="1:24" ht="32" x14ac:dyDescent="0.2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5">
        <f>E157/D157</f>
        <v>0.40404000000000001</v>
      </c>
      <c r="P157" s="6">
        <f>E157/L157</f>
        <v>162.91935483870967</v>
      </c>
      <c r="Q157" t="str">
        <f>LEFT(N157, SEARCH("/", N157, 1)-1)</f>
        <v>technology</v>
      </c>
      <c r="R157" t="str">
        <f>RIGHT(N157, LEN(N157) - SEARCH("/", N157,1))</f>
        <v>wearables</v>
      </c>
      <c r="S157" s="10">
        <f>(((J157/60)/60)/24)+DATE(1970,1,1)</f>
        <v>42278.498240740737</v>
      </c>
      <c r="T157" s="10">
        <f>(((I157/60)/60)/24)+DATE(1970,1,1)</f>
        <v>42314.041666666672</v>
      </c>
      <c r="U157" s="12">
        <f>ROUND((T157-S157), 0)</f>
        <v>36</v>
      </c>
      <c r="V157" s="11" t="str">
        <f>IF(E157&gt;=D157, 1, "")</f>
        <v/>
      </c>
      <c r="W157" s="11">
        <f>IF(E157&lt;D157, 1, "")</f>
        <v>1</v>
      </c>
      <c r="X157" s="15">
        <f>S157</f>
        <v>42278.498240740737</v>
      </c>
    </row>
    <row r="158" spans="1:24" ht="48" x14ac:dyDescent="0.2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5">
        <f>E158/D158</f>
        <v>1.3333333333333333E-5</v>
      </c>
      <c r="P158" s="6">
        <f>E158/L158</f>
        <v>1</v>
      </c>
      <c r="Q158" t="str">
        <f>LEFT(N158, SEARCH("/", N158, 1)-1)</f>
        <v>technology</v>
      </c>
      <c r="R158" t="str">
        <f>RIGHT(N158, LEN(N158) - SEARCH("/", N158,1))</f>
        <v>wearables</v>
      </c>
      <c r="S158" s="10">
        <f>(((J158/60)/60)/24)+DATE(1970,1,1)</f>
        <v>42393.961909722217</v>
      </c>
      <c r="T158" s="10">
        <f>(((I158/60)/60)/24)+DATE(1970,1,1)</f>
        <v>42428.961909722217</v>
      </c>
      <c r="U158" s="12">
        <f>ROUND((T158-S158), 0)</f>
        <v>35</v>
      </c>
      <c r="V158" s="11" t="str">
        <f>IF(E158&gt;=D158, 1, "")</f>
        <v/>
      </c>
      <c r="W158" s="11">
        <f>IF(E158&lt;D158, 1, "")</f>
        <v>1</v>
      </c>
      <c r="X158" s="15">
        <f>S158</f>
        <v>42393.961909722217</v>
      </c>
    </row>
    <row r="159" spans="1:24" ht="48" x14ac:dyDescent="0.2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5">
        <f>E159/D159</f>
        <v>5.7334999999999997E-2</v>
      </c>
      <c r="P159" s="6">
        <f>E159/L159</f>
        <v>603.52631578947364</v>
      </c>
      <c r="Q159" t="str">
        <f>LEFT(N159, SEARCH("/", N159, 1)-1)</f>
        <v>technology</v>
      </c>
      <c r="R159" t="str">
        <f>RIGHT(N159, LEN(N159) - SEARCH("/", N159,1))</f>
        <v>wearables</v>
      </c>
      <c r="S159" s="10">
        <f>(((J159/60)/60)/24)+DATE(1970,1,1)</f>
        <v>42520.235486111109</v>
      </c>
      <c r="T159" s="10">
        <f>(((I159/60)/60)/24)+DATE(1970,1,1)</f>
        <v>42572.583333333328</v>
      </c>
      <c r="U159" s="12">
        <f>ROUND((T159-S159), 0)</f>
        <v>52</v>
      </c>
      <c r="V159" s="11" t="str">
        <f>IF(E159&gt;=D159, 1, "")</f>
        <v/>
      </c>
      <c r="W159" s="11">
        <f>IF(E159&lt;D159, 1, "")</f>
        <v>1</v>
      </c>
      <c r="X159" s="15">
        <f>S159</f>
        <v>42520.235486111109</v>
      </c>
    </row>
    <row r="160" spans="1:24" ht="48" x14ac:dyDescent="0.2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5">
        <f>E160/D160</f>
        <v>0.15325</v>
      </c>
      <c r="P160" s="6">
        <f>E160/L160</f>
        <v>45.407407407407405</v>
      </c>
      <c r="Q160" t="str">
        <f>LEFT(N160, SEARCH("/", N160, 1)-1)</f>
        <v>technology</v>
      </c>
      <c r="R160" t="str">
        <f>RIGHT(N160, LEN(N160) - SEARCH("/", N160,1))</f>
        <v>wearables</v>
      </c>
      <c r="S160" s="10">
        <f>(((J160/60)/60)/24)+DATE(1970,1,1)</f>
        <v>41985.043657407412</v>
      </c>
      <c r="T160" s="10">
        <f>(((I160/60)/60)/24)+DATE(1970,1,1)</f>
        <v>42015.043657407412</v>
      </c>
      <c r="U160" s="12">
        <f>ROUND((T160-S160), 0)</f>
        <v>30</v>
      </c>
      <c r="V160" s="11" t="str">
        <f>IF(E160&gt;=D160, 1, "")</f>
        <v/>
      </c>
      <c r="W160" s="11">
        <f>IF(E160&lt;D160, 1, "")</f>
        <v>1</v>
      </c>
      <c r="X160" s="15">
        <f>S160</f>
        <v>41985.043657407412</v>
      </c>
    </row>
    <row r="161" spans="1:24" ht="48" x14ac:dyDescent="0.2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5">
        <f>E161/D161</f>
        <v>0.15103448275862069</v>
      </c>
      <c r="P161" s="6">
        <f>E161/L161</f>
        <v>97.333333333333329</v>
      </c>
      <c r="Q161" t="str">
        <f>LEFT(N161, SEARCH("/", N161, 1)-1)</f>
        <v>technology</v>
      </c>
      <c r="R161" t="str">
        <f>RIGHT(N161, LEN(N161) - SEARCH("/", N161,1))</f>
        <v>wearables</v>
      </c>
      <c r="S161" s="10">
        <f>(((J161/60)/60)/24)+DATE(1970,1,1)</f>
        <v>41816.812094907407</v>
      </c>
      <c r="T161" s="10">
        <f>(((I161/60)/60)/24)+DATE(1970,1,1)</f>
        <v>41831.666666666664</v>
      </c>
      <c r="U161" s="12">
        <f>ROUND((T161-S161), 0)</f>
        <v>15</v>
      </c>
      <c r="V161" s="11" t="str">
        <f>IF(E161&gt;=D161, 1, "")</f>
        <v/>
      </c>
      <c r="W161" s="11">
        <f>IF(E161&lt;D161, 1, "")</f>
        <v>1</v>
      </c>
      <c r="X161" s="15">
        <f>S161</f>
        <v>41816.812094907407</v>
      </c>
    </row>
    <row r="162" spans="1:24" ht="48" x14ac:dyDescent="0.2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5">
        <f>E162/D162</f>
        <v>5.0299999999999997E-3</v>
      </c>
      <c r="P162" s="6">
        <f>E162/L162</f>
        <v>167.66666666666666</v>
      </c>
      <c r="Q162" t="str">
        <f>LEFT(N162, SEARCH("/", N162, 1)-1)</f>
        <v>technology</v>
      </c>
      <c r="R162" t="str">
        <f>RIGHT(N162, LEN(N162) - SEARCH("/", N162,1))</f>
        <v>wearables</v>
      </c>
      <c r="S162" s="10">
        <f>(((J162/60)/60)/24)+DATE(1970,1,1)</f>
        <v>42705.690347222218</v>
      </c>
      <c r="T162" s="10">
        <f>(((I162/60)/60)/24)+DATE(1970,1,1)</f>
        <v>42734.958333333328</v>
      </c>
      <c r="U162" s="12">
        <f>ROUND((T162-S162), 0)</f>
        <v>29</v>
      </c>
      <c r="V162" s="11" t="str">
        <f>IF(E162&gt;=D162, 1, "")</f>
        <v/>
      </c>
      <c r="W162" s="11">
        <f>IF(E162&lt;D162, 1, "")</f>
        <v>1</v>
      </c>
      <c r="X162" s="15">
        <f>S162</f>
        <v>42705.690347222218</v>
      </c>
    </row>
    <row r="163" spans="1:24" ht="48" x14ac:dyDescent="0.2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5">
        <f>E163/D163</f>
        <v>1.3028138528138528E-2</v>
      </c>
      <c r="P163" s="6">
        <f>E163/L163</f>
        <v>859.85714285714289</v>
      </c>
      <c r="Q163" t="str">
        <f>LEFT(N163, SEARCH("/", N163, 1)-1)</f>
        <v>technology</v>
      </c>
      <c r="R163" t="str">
        <f>RIGHT(N163, LEN(N163) - SEARCH("/", N163,1))</f>
        <v>wearables</v>
      </c>
      <c r="S163" s="10">
        <f>(((J163/60)/60)/24)+DATE(1970,1,1)</f>
        <v>42697.74927083333</v>
      </c>
      <c r="T163" s="10">
        <f>(((I163/60)/60)/24)+DATE(1970,1,1)</f>
        <v>42727.74927083333</v>
      </c>
      <c r="U163" s="12">
        <f>ROUND((T163-S163), 0)</f>
        <v>30</v>
      </c>
      <c r="V163" s="11" t="str">
        <f>IF(E163&gt;=D163, 1, "")</f>
        <v/>
      </c>
      <c r="W163" s="11">
        <f>IF(E163&lt;D163, 1, "")</f>
        <v>1</v>
      </c>
      <c r="X163" s="15">
        <f>S163</f>
        <v>42697.74927083333</v>
      </c>
    </row>
    <row r="164" spans="1:24" ht="48" x14ac:dyDescent="0.2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5">
        <f>E164/D164</f>
        <v>3.0285714285714286E-3</v>
      </c>
      <c r="P164" s="6">
        <f>E164/L164</f>
        <v>26.5</v>
      </c>
      <c r="Q164" t="str">
        <f>LEFT(N164, SEARCH("/", N164, 1)-1)</f>
        <v>technology</v>
      </c>
      <c r="R164" t="str">
        <f>RIGHT(N164, LEN(N164) - SEARCH("/", N164,1))</f>
        <v>wearables</v>
      </c>
      <c r="S164" s="10">
        <f>(((J164/60)/60)/24)+DATE(1970,1,1)</f>
        <v>42115.656539351854</v>
      </c>
      <c r="T164" s="10">
        <f>(((I164/60)/60)/24)+DATE(1970,1,1)</f>
        <v>42145.656539351854</v>
      </c>
      <c r="U164" s="12">
        <f>ROUND((T164-S164), 0)</f>
        <v>30</v>
      </c>
      <c r="V164" s="11" t="str">
        <f>IF(E164&gt;=D164, 1, "")</f>
        <v/>
      </c>
      <c r="W164" s="11">
        <f>IF(E164&lt;D164, 1, "")</f>
        <v>1</v>
      </c>
      <c r="X164" s="15">
        <f>S164</f>
        <v>42115.656539351854</v>
      </c>
    </row>
    <row r="165" spans="1:24" ht="48" x14ac:dyDescent="0.2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5">
        <f>E165/D165</f>
        <v>8.8800000000000004E-2</v>
      </c>
      <c r="P165" s="6">
        <f>E165/L165</f>
        <v>30.272727272727273</v>
      </c>
      <c r="Q165" t="str">
        <f>LEFT(N165, SEARCH("/", N165, 1)-1)</f>
        <v>technology</v>
      </c>
      <c r="R165" t="str">
        <f>RIGHT(N165, LEN(N165) - SEARCH("/", N165,1))</f>
        <v>wearables</v>
      </c>
      <c r="S165" s="10">
        <f>(((J165/60)/60)/24)+DATE(1970,1,1)</f>
        <v>42451.698449074072</v>
      </c>
      <c r="T165" s="10">
        <f>(((I165/60)/60)/24)+DATE(1970,1,1)</f>
        <v>42486.288194444445</v>
      </c>
      <c r="U165" s="12">
        <f>ROUND((T165-S165), 0)</f>
        <v>35</v>
      </c>
      <c r="V165" s="11" t="str">
        <f>IF(E165&gt;=D165, 1, "")</f>
        <v/>
      </c>
      <c r="W165" s="11">
        <f>IF(E165&lt;D165, 1, "")</f>
        <v>1</v>
      </c>
      <c r="X165" s="15">
        <f>S165</f>
        <v>42451.698449074072</v>
      </c>
    </row>
    <row r="166" spans="1:24" ht="48" x14ac:dyDescent="0.2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5">
        <f>E166/D166</f>
        <v>9.8400000000000001E-2</v>
      </c>
      <c r="P166" s="6">
        <f>E166/L166</f>
        <v>54.666666666666664</v>
      </c>
      <c r="Q166" t="str">
        <f>LEFT(N166, SEARCH("/", N166, 1)-1)</f>
        <v>technology</v>
      </c>
      <c r="R166" t="str">
        <f>RIGHT(N166, LEN(N166) - SEARCH("/", N166,1))</f>
        <v>wearables</v>
      </c>
      <c r="S166" s="10">
        <f>(((J166/60)/60)/24)+DATE(1970,1,1)</f>
        <v>42626.633703703701</v>
      </c>
      <c r="T166" s="10">
        <f>(((I166/60)/60)/24)+DATE(1970,1,1)</f>
        <v>42656.633703703701</v>
      </c>
      <c r="U166" s="12">
        <f>ROUND((T166-S166), 0)</f>
        <v>30</v>
      </c>
      <c r="V166" s="11" t="str">
        <f>IF(E166&gt;=D166, 1, "")</f>
        <v/>
      </c>
      <c r="W166" s="11">
        <f>IF(E166&lt;D166, 1, "")</f>
        <v>1</v>
      </c>
      <c r="X166" s="15">
        <f>S166</f>
        <v>42626.633703703701</v>
      </c>
    </row>
    <row r="167" spans="1:24" ht="48" x14ac:dyDescent="0.2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5">
        <f>E167/D167</f>
        <v>2.4299999999999999E-2</v>
      </c>
      <c r="P167" s="6">
        <f>E167/L167</f>
        <v>60.75</v>
      </c>
      <c r="Q167" t="str">
        <f>LEFT(N167, SEARCH("/", N167, 1)-1)</f>
        <v>technology</v>
      </c>
      <c r="R167" t="str">
        <f>RIGHT(N167, LEN(N167) - SEARCH("/", N167,1))</f>
        <v>wearables</v>
      </c>
      <c r="S167" s="10">
        <f>(((J167/60)/60)/24)+DATE(1970,1,1)</f>
        <v>42704.086053240739</v>
      </c>
      <c r="T167" s="10">
        <f>(((I167/60)/60)/24)+DATE(1970,1,1)</f>
        <v>42734.086053240739</v>
      </c>
      <c r="U167" s="12">
        <f>ROUND((T167-S167), 0)</f>
        <v>30</v>
      </c>
      <c r="V167" s="11" t="str">
        <f>IF(E167&gt;=D167, 1, "")</f>
        <v/>
      </c>
      <c r="W167" s="11">
        <f>IF(E167&lt;D167, 1, "")</f>
        <v>1</v>
      </c>
      <c r="X167" s="15">
        <f>S167</f>
        <v>42704.086053240739</v>
      </c>
    </row>
    <row r="168" spans="1:24" ht="48" x14ac:dyDescent="0.2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5">
        <f>E168/D168</f>
        <v>1.1299999999999999E-2</v>
      </c>
      <c r="P168" s="6">
        <f>E168/L168</f>
        <v>102.72727272727273</v>
      </c>
      <c r="Q168" t="str">
        <f>LEFT(N168, SEARCH("/", N168, 1)-1)</f>
        <v>technology</v>
      </c>
      <c r="R168" t="str">
        <f>RIGHT(N168, LEN(N168) - SEARCH("/", N168,1))</f>
        <v>wearables</v>
      </c>
      <c r="S168" s="10">
        <f>(((J168/60)/60)/24)+DATE(1970,1,1)</f>
        <v>41974.791990740734</v>
      </c>
      <c r="T168" s="10">
        <f>(((I168/60)/60)/24)+DATE(1970,1,1)</f>
        <v>42019.791990740734</v>
      </c>
      <c r="U168" s="12">
        <f>ROUND((T168-S168), 0)</f>
        <v>45</v>
      </c>
      <c r="V168" s="11" t="str">
        <f>IF(E168&gt;=D168, 1, "")</f>
        <v/>
      </c>
      <c r="W168" s="11">
        <f>IF(E168&lt;D168, 1, "")</f>
        <v>1</v>
      </c>
      <c r="X168" s="15">
        <f>S168</f>
        <v>41974.791990740734</v>
      </c>
    </row>
    <row r="169" spans="1:24" ht="48" x14ac:dyDescent="0.2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5">
        <f>E169/D169</f>
        <v>3.5520833333333335E-2</v>
      </c>
      <c r="P169" s="6">
        <f>E169/L169</f>
        <v>41.585365853658537</v>
      </c>
      <c r="Q169" t="str">
        <f>LEFT(N169, SEARCH("/", N169, 1)-1)</f>
        <v>technology</v>
      </c>
      <c r="R169" t="str">
        <f>RIGHT(N169, LEN(N169) - SEARCH("/", N169,1))</f>
        <v>wearables</v>
      </c>
      <c r="S169" s="10">
        <f>(((J169/60)/60)/24)+DATE(1970,1,1)</f>
        <v>42123.678645833337</v>
      </c>
      <c r="T169" s="10">
        <f>(((I169/60)/60)/24)+DATE(1970,1,1)</f>
        <v>42153.678645833337</v>
      </c>
      <c r="U169" s="12">
        <f>ROUND((T169-S169), 0)</f>
        <v>30</v>
      </c>
      <c r="V169" s="11" t="str">
        <f>IF(E169&gt;=D169, 1, "")</f>
        <v/>
      </c>
      <c r="W169" s="11">
        <f>IF(E169&lt;D169, 1, "")</f>
        <v>1</v>
      </c>
      <c r="X169" s="15">
        <f>S169</f>
        <v>42123.678645833337</v>
      </c>
    </row>
    <row r="170" spans="1:24" ht="48" x14ac:dyDescent="0.2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5">
        <f>E170/D170</f>
        <v>2.3306666666666667E-2</v>
      </c>
      <c r="P170" s="6">
        <f>E170/L170</f>
        <v>116.53333333333333</v>
      </c>
      <c r="Q170" t="str">
        <f>LEFT(N170, SEARCH("/", N170, 1)-1)</f>
        <v>technology</v>
      </c>
      <c r="R170" t="str">
        <f>RIGHT(N170, LEN(N170) - SEARCH("/", N170,1))</f>
        <v>wearables</v>
      </c>
      <c r="S170" s="10">
        <f>(((J170/60)/60)/24)+DATE(1970,1,1)</f>
        <v>42612.642754629633</v>
      </c>
      <c r="T170" s="10">
        <f>(((I170/60)/60)/24)+DATE(1970,1,1)</f>
        <v>42657.642754629633</v>
      </c>
      <c r="U170" s="12">
        <f>ROUND((T170-S170), 0)</f>
        <v>45</v>
      </c>
      <c r="V170" s="11" t="str">
        <f>IF(E170&gt;=D170, 1, "")</f>
        <v/>
      </c>
      <c r="W170" s="11">
        <f>IF(E170&lt;D170, 1, "")</f>
        <v>1</v>
      </c>
      <c r="X170" s="15">
        <f>S170</f>
        <v>42612.642754629633</v>
      </c>
    </row>
    <row r="171" spans="1:24" ht="48" x14ac:dyDescent="0.2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5">
        <f>E171/D171</f>
        <v>8.1600000000000006E-3</v>
      </c>
      <c r="P171" s="6">
        <f>E171/L171</f>
        <v>45.333333333333336</v>
      </c>
      <c r="Q171" t="str">
        <f>LEFT(N171, SEARCH("/", N171, 1)-1)</f>
        <v>technology</v>
      </c>
      <c r="R171" t="str">
        <f>RIGHT(N171, LEN(N171) - SEARCH("/", N171,1))</f>
        <v>wearables</v>
      </c>
      <c r="S171" s="10">
        <f>(((J171/60)/60)/24)+DATE(1970,1,1)</f>
        <v>41935.221585648149</v>
      </c>
      <c r="T171" s="10">
        <f>(((I171/60)/60)/24)+DATE(1970,1,1)</f>
        <v>41975.263252314813</v>
      </c>
      <c r="U171" s="12">
        <f>ROUND((T171-S171), 0)</f>
        <v>40</v>
      </c>
      <c r="V171" s="11" t="str">
        <f>IF(E171&gt;=D171, 1, "")</f>
        <v/>
      </c>
      <c r="W171" s="11">
        <f>IF(E171&lt;D171, 1, "")</f>
        <v>1</v>
      </c>
      <c r="X171" s="15">
        <f>S171</f>
        <v>41935.221585648149</v>
      </c>
    </row>
    <row r="172" spans="1:24" ht="48" x14ac:dyDescent="0.2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5">
        <f>E172/D172</f>
        <v>0.22494285714285714</v>
      </c>
      <c r="P172" s="6">
        <f>E172/L172</f>
        <v>157.46</v>
      </c>
      <c r="Q172" t="str">
        <f>LEFT(N172, SEARCH("/", N172, 1)-1)</f>
        <v>technology</v>
      </c>
      <c r="R172" t="str">
        <f>RIGHT(N172, LEN(N172) - SEARCH("/", N172,1))</f>
        <v>wearables</v>
      </c>
      <c r="S172" s="10">
        <f>(((J172/60)/60)/24)+DATE(1970,1,1)</f>
        <v>42522.276724537034</v>
      </c>
      <c r="T172" s="10">
        <f>(((I172/60)/60)/24)+DATE(1970,1,1)</f>
        <v>42553.166666666672</v>
      </c>
      <c r="U172" s="12">
        <f>ROUND((T172-S172), 0)</f>
        <v>31</v>
      </c>
      <c r="V172" s="11" t="str">
        <f>IF(E172&gt;=D172, 1, "")</f>
        <v/>
      </c>
      <c r="W172" s="11">
        <f>IF(E172&lt;D172, 1, "")</f>
        <v>1</v>
      </c>
      <c r="X172" s="15">
        <f>S172</f>
        <v>42522.276724537034</v>
      </c>
    </row>
    <row r="173" spans="1:24" ht="48" x14ac:dyDescent="0.2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5">
        <f>E173/D173</f>
        <v>1.3668E-2</v>
      </c>
      <c r="P173" s="6">
        <f>E173/L173</f>
        <v>100.5</v>
      </c>
      <c r="Q173" t="str">
        <f>LEFT(N173, SEARCH("/", N173, 1)-1)</f>
        <v>technology</v>
      </c>
      <c r="R173" t="str">
        <f>RIGHT(N173, LEN(N173) - SEARCH("/", N173,1))</f>
        <v>wearables</v>
      </c>
      <c r="S173" s="10">
        <f>(((J173/60)/60)/24)+DATE(1970,1,1)</f>
        <v>42569.50409722222</v>
      </c>
      <c r="T173" s="10">
        <f>(((I173/60)/60)/24)+DATE(1970,1,1)</f>
        <v>42599.50409722222</v>
      </c>
      <c r="U173" s="12">
        <f>ROUND((T173-S173), 0)</f>
        <v>30</v>
      </c>
      <c r="V173" s="11" t="str">
        <f>IF(E173&gt;=D173, 1, "")</f>
        <v/>
      </c>
      <c r="W173" s="11">
        <f>IF(E173&lt;D173, 1, "")</f>
        <v>1</v>
      </c>
      <c r="X173" s="15">
        <f>S173</f>
        <v>42569.50409722222</v>
      </c>
    </row>
    <row r="174" spans="1:24" ht="48" x14ac:dyDescent="0.2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5">
        <f>E174/D174</f>
        <v>0</v>
      </c>
      <c r="P174" s="6" t="e">
        <f>E174/L174</f>
        <v>#DIV/0!</v>
      </c>
      <c r="Q174" t="str">
        <f>LEFT(N174, SEARCH("/", N174, 1)-1)</f>
        <v>technology</v>
      </c>
      <c r="R174" t="str">
        <f>RIGHT(N174, LEN(N174) - SEARCH("/", N174,1))</f>
        <v>wearables</v>
      </c>
      <c r="S174" s="10">
        <f>(((J174/60)/60)/24)+DATE(1970,1,1)</f>
        <v>42732.060277777782</v>
      </c>
      <c r="T174" s="10">
        <f>(((I174/60)/60)/24)+DATE(1970,1,1)</f>
        <v>42762.060277777782</v>
      </c>
      <c r="U174" s="12">
        <f>ROUND((T174-S174), 0)</f>
        <v>30</v>
      </c>
      <c r="V174" s="11" t="str">
        <f>IF(E174&gt;=D174, 1, "")</f>
        <v/>
      </c>
      <c r="W174" s="11">
        <f>IF(E174&lt;D174, 1, "")</f>
        <v>1</v>
      </c>
      <c r="X174" s="15">
        <f>S174</f>
        <v>42732.060277777782</v>
      </c>
    </row>
    <row r="175" spans="1:24" ht="48" x14ac:dyDescent="0.2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5">
        <f>E175/D175</f>
        <v>0</v>
      </c>
      <c r="P175" s="6" t="e">
        <f>E175/L175</f>
        <v>#DIV/0!</v>
      </c>
      <c r="Q175" t="str">
        <f>LEFT(N175, SEARCH("/", N175, 1)-1)</f>
        <v>technology</v>
      </c>
      <c r="R175" t="str">
        <f>RIGHT(N175, LEN(N175) - SEARCH("/", N175,1))</f>
        <v>wearables</v>
      </c>
      <c r="S175" s="10">
        <f>(((J175/60)/60)/24)+DATE(1970,1,1)</f>
        <v>41806.106770833336</v>
      </c>
      <c r="T175" s="10">
        <f>(((I175/60)/60)/24)+DATE(1970,1,1)</f>
        <v>41836.106770833336</v>
      </c>
      <c r="U175" s="12">
        <f>ROUND((T175-S175), 0)</f>
        <v>30</v>
      </c>
      <c r="V175" s="11" t="str">
        <f>IF(E175&gt;=D175, 1, "")</f>
        <v/>
      </c>
      <c r="W175" s="11">
        <f>IF(E175&lt;D175, 1, "")</f>
        <v>1</v>
      </c>
      <c r="X175" s="15">
        <f>S175</f>
        <v>41806.106770833336</v>
      </c>
    </row>
    <row r="176" spans="1:24" ht="48" x14ac:dyDescent="0.2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5">
        <f>E176/D176</f>
        <v>0.10754135338345865</v>
      </c>
      <c r="P176" s="6">
        <f>E176/L176</f>
        <v>51.822463768115945</v>
      </c>
      <c r="Q176" t="str">
        <f>LEFT(N176, SEARCH("/", N176, 1)-1)</f>
        <v>technology</v>
      </c>
      <c r="R176" t="str">
        <f>RIGHT(N176, LEN(N176) - SEARCH("/", N176,1))</f>
        <v>wearables</v>
      </c>
      <c r="S176" s="10">
        <f>(((J176/60)/60)/24)+DATE(1970,1,1)</f>
        <v>42410.774155092593</v>
      </c>
      <c r="T176" s="10">
        <f>(((I176/60)/60)/24)+DATE(1970,1,1)</f>
        <v>42440.774155092593</v>
      </c>
      <c r="U176" s="12">
        <f>ROUND((T176-S176), 0)</f>
        <v>30</v>
      </c>
      <c r="V176" s="11" t="str">
        <f>IF(E176&gt;=D176, 1, "")</f>
        <v/>
      </c>
      <c r="W176" s="11">
        <f>IF(E176&lt;D176, 1, "")</f>
        <v>1</v>
      </c>
      <c r="X176" s="15">
        <f>S176</f>
        <v>42410.774155092593</v>
      </c>
    </row>
    <row r="177" spans="1:24" ht="48" x14ac:dyDescent="0.2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5">
        <f>E177/D177</f>
        <v>0.1976</v>
      </c>
      <c r="P177" s="6">
        <f>E177/L177</f>
        <v>308.75</v>
      </c>
      <c r="Q177" t="str">
        <f>LEFT(N177, SEARCH("/", N177, 1)-1)</f>
        <v>technology</v>
      </c>
      <c r="R177" t="str">
        <f>RIGHT(N177, LEN(N177) - SEARCH("/", N177,1))</f>
        <v>wearables</v>
      </c>
      <c r="S177" s="10">
        <f>(((J177/60)/60)/24)+DATE(1970,1,1)</f>
        <v>42313.936365740738</v>
      </c>
      <c r="T177" s="10">
        <f>(((I177/60)/60)/24)+DATE(1970,1,1)</f>
        <v>42343.936365740738</v>
      </c>
      <c r="U177" s="12">
        <f>ROUND((T177-S177), 0)</f>
        <v>30</v>
      </c>
      <c r="V177" s="11" t="str">
        <f>IF(E177&gt;=D177, 1, "")</f>
        <v/>
      </c>
      <c r="W177" s="11">
        <f>IF(E177&lt;D177, 1, "")</f>
        <v>1</v>
      </c>
      <c r="X177" s="15">
        <f>S177</f>
        <v>42313.936365740738</v>
      </c>
    </row>
    <row r="178" spans="1:24" ht="48" x14ac:dyDescent="0.2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5">
        <f>E178/D178</f>
        <v>0.84946999999999995</v>
      </c>
      <c r="P178" s="6">
        <f>E178/L178</f>
        <v>379.22767857142856</v>
      </c>
      <c r="Q178" t="str">
        <f>LEFT(N178, SEARCH("/", N178, 1)-1)</f>
        <v>technology</v>
      </c>
      <c r="R178" t="str">
        <f>RIGHT(N178, LEN(N178) - SEARCH("/", N178,1))</f>
        <v>wearables</v>
      </c>
      <c r="S178" s="10">
        <f>(((J178/60)/60)/24)+DATE(1970,1,1)</f>
        <v>41955.863750000004</v>
      </c>
      <c r="T178" s="10">
        <f>(((I178/60)/60)/24)+DATE(1970,1,1)</f>
        <v>41990.863750000004</v>
      </c>
      <c r="U178" s="12">
        <f>ROUND((T178-S178), 0)</f>
        <v>35</v>
      </c>
      <c r="V178" s="11" t="str">
        <f>IF(E178&gt;=D178, 1, "")</f>
        <v/>
      </c>
      <c r="W178" s="11">
        <f>IF(E178&lt;D178, 1, "")</f>
        <v>1</v>
      </c>
      <c r="X178" s="15">
        <f>S178</f>
        <v>41955.863750000004</v>
      </c>
    </row>
    <row r="179" spans="1:24" ht="48" x14ac:dyDescent="0.2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5">
        <f>E179/D179</f>
        <v>0.49381999999999998</v>
      </c>
      <c r="P179" s="6">
        <f>E179/L179</f>
        <v>176.36428571428573</v>
      </c>
      <c r="Q179" t="str">
        <f>LEFT(N179, SEARCH("/", N179, 1)-1)</f>
        <v>technology</v>
      </c>
      <c r="R179" t="str">
        <f>RIGHT(N179, LEN(N179) - SEARCH("/", N179,1))</f>
        <v>wearables</v>
      </c>
      <c r="S179" s="10">
        <f>(((J179/60)/60)/24)+DATE(1970,1,1)</f>
        <v>42767.577303240745</v>
      </c>
      <c r="T179" s="10">
        <f>(((I179/60)/60)/24)+DATE(1970,1,1)</f>
        <v>42797.577303240745</v>
      </c>
      <c r="U179" s="12">
        <f>ROUND((T179-S179), 0)</f>
        <v>30</v>
      </c>
      <c r="V179" s="11" t="str">
        <f>IF(E179&gt;=D179, 1, "")</f>
        <v/>
      </c>
      <c r="W179" s="11">
        <f>IF(E179&lt;D179, 1, "")</f>
        <v>1</v>
      </c>
      <c r="X179" s="15">
        <f>S179</f>
        <v>42767.577303240745</v>
      </c>
    </row>
    <row r="180" spans="1:24" ht="48" x14ac:dyDescent="0.2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5">
        <f>E180/D180</f>
        <v>3.3033333333333331E-2</v>
      </c>
      <c r="P180" s="6">
        <f>E180/L180</f>
        <v>66.066666666666663</v>
      </c>
      <c r="Q180" t="str">
        <f>LEFT(N180, SEARCH("/", N180, 1)-1)</f>
        <v>technology</v>
      </c>
      <c r="R180" t="str">
        <f>RIGHT(N180, LEN(N180) - SEARCH("/", N180,1))</f>
        <v>wearables</v>
      </c>
      <c r="S180" s="10">
        <f>(((J180/60)/60)/24)+DATE(1970,1,1)</f>
        <v>42188.803622685184</v>
      </c>
      <c r="T180" s="10">
        <f>(((I180/60)/60)/24)+DATE(1970,1,1)</f>
        <v>42218.803622685184</v>
      </c>
      <c r="U180" s="12">
        <f>ROUND((T180-S180), 0)</f>
        <v>30</v>
      </c>
      <c r="V180" s="11" t="str">
        <f>IF(E180&gt;=D180, 1, "")</f>
        <v/>
      </c>
      <c r="W180" s="11">
        <f>IF(E180&lt;D180, 1, "")</f>
        <v>1</v>
      </c>
      <c r="X180" s="15">
        <f>S180</f>
        <v>42188.803622685184</v>
      </c>
    </row>
    <row r="181" spans="1:24" ht="32" x14ac:dyDescent="0.2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5">
        <f>E181/D181</f>
        <v>6.6339999999999996E-2</v>
      </c>
      <c r="P181" s="6">
        <f>E181/L181</f>
        <v>89.648648648648646</v>
      </c>
      <c r="Q181" t="str">
        <f>LEFT(N181, SEARCH("/", N181, 1)-1)</f>
        <v>technology</v>
      </c>
      <c r="R181" t="str">
        <f>RIGHT(N181, LEN(N181) - SEARCH("/", N181,1))</f>
        <v>wearables</v>
      </c>
      <c r="S181" s="10">
        <f>(((J181/60)/60)/24)+DATE(1970,1,1)</f>
        <v>41936.647164351853</v>
      </c>
      <c r="T181" s="10">
        <f>(((I181/60)/60)/24)+DATE(1970,1,1)</f>
        <v>41981.688831018517</v>
      </c>
      <c r="U181" s="12">
        <f>ROUND((T181-S181), 0)</f>
        <v>45</v>
      </c>
      <c r="V181" s="11" t="str">
        <f>IF(E181&gt;=D181, 1, "")</f>
        <v/>
      </c>
      <c r="W181" s="11">
        <f>IF(E181&lt;D181, 1, "")</f>
        <v>1</v>
      </c>
      <c r="X181" s="15">
        <f>S181</f>
        <v>41936.647164351853</v>
      </c>
    </row>
    <row r="182" spans="1:24" ht="48" x14ac:dyDescent="0.2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5">
        <f>E182/D182</f>
        <v>0</v>
      </c>
      <c r="P182" s="6" t="e">
        <f>E182/L182</f>
        <v>#DIV/0!</v>
      </c>
      <c r="Q182" t="str">
        <f>LEFT(N182, SEARCH("/", N182, 1)-1)</f>
        <v>technology</v>
      </c>
      <c r="R182" t="str">
        <f>RIGHT(N182, LEN(N182) - SEARCH("/", N182,1))</f>
        <v>wearables</v>
      </c>
      <c r="S182" s="10">
        <f>(((J182/60)/60)/24)+DATE(1970,1,1)</f>
        <v>41836.595520833333</v>
      </c>
      <c r="T182" s="10">
        <f>(((I182/60)/60)/24)+DATE(1970,1,1)</f>
        <v>41866.595520833333</v>
      </c>
      <c r="U182" s="12">
        <f>ROUND((T182-S182), 0)</f>
        <v>30</v>
      </c>
      <c r="V182" s="11" t="str">
        <f>IF(E182&gt;=D182, 1, "")</f>
        <v/>
      </c>
      <c r="W182" s="11">
        <f>IF(E182&lt;D182, 1, "")</f>
        <v>1</v>
      </c>
      <c r="X182" s="15">
        <f>S182</f>
        <v>41836.595520833333</v>
      </c>
    </row>
    <row r="183" spans="1:24" ht="48" x14ac:dyDescent="0.2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5">
        <f>E183/D183</f>
        <v>0.7036</v>
      </c>
      <c r="P183" s="6">
        <f>E183/L183</f>
        <v>382.39130434782606</v>
      </c>
      <c r="Q183" t="str">
        <f>LEFT(N183, SEARCH("/", N183, 1)-1)</f>
        <v>technology</v>
      </c>
      <c r="R183" t="str">
        <f>RIGHT(N183, LEN(N183) - SEARCH("/", N183,1))</f>
        <v>wearables</v>
      </c>
      <c r="S183" s="10">
        <f>(((J183/60)/60)/24)+DATE(1970,1,1)</f>
        <v>42612.624039351853</v>
      </c>
      <c r="T183" s="10">
        <f>(((I183/60)/60)/24)+DATE(1970,1,1)</f>
        <v>42644.624039351853</v>
      </c>
      <c r="U183" s="12">
        <f>ROUND((T183-S183), 0)</f>
        <v>32</v>
      </c>
      <c r="V183" s="11" t="str">
        <f>IF(E183&gt;=D183, 1, "")</f>
        <v/>
      </c>
      <c r="W183" s="11">
        <f>IF(E183&lt;D183, 1, "")</f>
        <v>1</v>
      </c>
      <c r="X183" s="15">
        <f>S183</f>
        <v>42612.624039351853</v>
      </c>
    </row>
    <row r="184" spans="1:24" ht="48" x14ac:dyDescent="0.2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5">
        <f>E184/D184</f>
        <v>2E-3</v>
      </c>
      <c r="P184" s="6">
        <f>E184/L184</f>
        <v>100</v>
      </c>
      <c r="Q184" t="str">
        <f>LEFT(N184, SEARCH("/", N184, 1)-1)</f>
        <v>technology</v>
      </c>
      <c r="R184" t="str">
        <f>RIGHT(N184, LEN(N184) - SEARCH("/", N184,1))</f>
        <v>wearables</v>
      </c>
      <c r="S184" s="10">
        <f>(((J184/60)/60)/24)+DATE(1970,1,1)</f>
        <v>42172.816423611104</v>
      </c>
      <c r="T184" s="10">
        <f>(((I184/60)/60)/24)+DATE(1970,1,1)</f>
        <v>42202.816423611104</v>
      </c>
      <c r="U184" s="12">
        <f>ROUND((T184-S184), 0)</f>
        <v>30</v>
      </c>
      <c r="V184" s="11" t="str">
        <f>IF(E184&gt;=D184, 1, "")</f>
        <v/>
      </c>
      <c r="W184" s="11">
        <f>IF(E184&lt;D184, 1, "")</f>
        <v>1</v>
      </c>
      <c r="X184" s="15">
        <f>S184</f>
        <v>42172.816423611104</v>
      </c>
    </row>
    <row r="185" spans="1:24" ht="48" x14ac:dyDescent="0.2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5">
        <f>E185/D185</f>
        <v>1.02298</v>
      </c>
      <c r="P185" s="6">
        <f>E185/L185</f>
        <v>158.35603715170279</v>
      </c>
      <c r="Q185" t="str">
        <f>LEFT(N185, SEARCH("/", N185, 1)-1)</f>
        <v>technology</v>
      </c>
      <c r="R185" t="str">
        <f>RIGHT(N185, LEN(N185) - SEARCH("/", N185,1))</f>
        <v>wearables</v>
      </c>
      <c r="S185" s="10">
        <f>(((J185/60)/60)/24)+DATE(1970,1,1)</f>
        <v>42542.526423611111</v>
      </c>
      <c r="T185" s="10">
        <f>(((I185/60)/60)/24)+DATE(1970,1,1)</f>
        <v>42601.165972222225</v>
      </c>
      <c r="U185" s="12">
        <f>ROUND((T185-S185), 0)</f>
        <v>59</v>
      </c>
      <c r="V185" s="11">
        <f>IF(E185&gt;=D185, 1, "")</f>
        <v>1</v>
      </c>
      <c r="W185" s="11" t="str">
        <f>IF(E185&lt;D185, 1, "")</f>
        <v/>
      </c>
      <c r="X185" s="15">
        <f>S185</f>
        <v>42542.526423611111</v>
      </c>
    </row>
    <row r="186" spans="1:24" ht="32" x14ac:dyDescent="0.2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5">
        <f>E186/D186</f>
        <v>1.0554089709762533E-4</v>
      </c>
      <c r="P186" s="6">
        <f>E186/L186</f>
        <v>1</v>
      </c>
      <c r="Q186" t="str">
        <f>LEFT(N186, SEARCH("/", N186, 1)-1)</f>
        <v>publishing</v>
      </c>
      <c r="R186" t="str">
        <f>RIGHT(N186, LEN(N186) - SEARCH("/", N186,1))</f>
        <v>translations</v>
      </c>
      <c r="S186" s="10">
        <f>(((J186/60)/60)/24)+DATE(1970,1,1)</f>
        <v>41931.959016203706</v>
      </c>
      <c r="T186" s="10">
        <f>(((I186/60)/60)/24)+DATE(1970,1,1)</f>
        <v>41962.00068287037</v>
      </c>
      <c r="U186" s="12">
        <f>ROUND((T186-S186), 0)</f>
        <v>30</v>
      </c>
      <c r="V186" s="11" t="str">
        <f>IF(E186&gt;=D186, 1, "")</f>
        <v/>
      </c>
      <c r="W186" s="11">
        <f>IF(E186&lt;D186, 1, "")</f>
        <v>1</v>
      </c>
      <c r="X186" s="15">
        <f>S186</f>
        <v>41931.959016203706</v>
      </c>
    </row>
    <row r="187" spans="1:24" ht="32" x14ac:dyDescent="0.2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5">
        <f>E187/D187</f>
        <v>0</v>
      </c>
      <c r="P187" s="6" t="e">
        <f>E187/L187</f>
        <v>#DIV/0!</v>
      </c>
      <c r="Q187" t="str">
        <f>LEFT(N187, SEARCH("/", N187, 1)-1)</f>
        <v>publishing</v>
      </c>
      <c r="R187" t="str">
        <f>RIGHT(N187, LEN(N187) - SEARCH("/", N187,1))</f>
        <v>translations</v>
      </c>
      <c r="S187" s="10">
        <f>(((J187/60)/60)/24)+DATE(1970,1,1)</f>
        <v>41818.703275462962</v>
      </c>
      <c r="T187" s="10">
        <f>(((I187/60)/60)/24)+DATE(1970,1,1)</f>
        <v>41848.703275462962</v>
      </c>
      <c r="U187" s="12">
        <f>ROUND((T187-S187), 0)</f>
        <v>30</v>
      </c>
      <c r="V187" s="11" t="str">
        <f>IF(E187&gt;=D187, 1, "")</f>
        <v/>
      </c>
      <c r="W187" s="11">
        <f>IF(E187&lt;D187, 1, "")</f>
        <v>1</v>
      </c>
      <c r="X187" s="15">
        <f>S187</f>
        <v>41818.703275462962</v>
      </c>
    </row>
    <row r="188" spans="1:24" ht="48" x14ac:dyDescent="0.2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5">
        <f>E188/D188</f>
        <v>0</v>
      </c>
      <c r="P188" s="6" t="e">
        <f>E188/L188</f>
        <v>#DIV/0!</v>
      </c>
      <c r="Q188" t="str">
        <f>LEFT(N188, SEARCH("/", N188, 1)-1)</f>
        <v>publishing</v>
      </c>
      <c r="R188" t="str">
        <f>RIGHT(N188, LEN(N188) - SEARCH("/", N188,1))</f>
        <v>translations</v>
      </c>
      <c r="S188" s="10">
        <f>(((J188/60)/60)/24)+DATE(1970,1,1)</f>
        <v>42795.696145833332</v>
      </c>
      <c r="T188" s="10">
        <f>(((I188/60)/60)/24)+DATE(1970,1,1)</f>
        <v>42840.654479166667</v>
      </c>
      <c r="U188" s="12">
        <f>ROUND((T188-S188), 0)</f>
        <v>45</v>
      </c>
      <c r="V188" s="11" t="str">
        <f>IF(E188&gt;=D188, 1, "")</f>
        <v/>
      </c>
      <c r="W188" s="11">
        <f>IF(E188&lt;D188, 1, "")</f>
        <v>1</v>
      </c>
      <c r="X188" s="15">
        <f>S188</f>
        <v>42795.696145833332</v>
      </c>
    </row>
    <row r="189" spans="1:24" ht="48" x14ac:dyDescent="0.2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5">
        <f>E189/D189</f>
        <v>8.5714285714285719E-3</v>
      </c>
      <c r="P189" s="6">
        <f>E189/L189</f>
        <v>15</v>
      </c>
      <c r="Q189" t="str">
        <f>LEFT(N189, SEARCH("/", N189, 1)-1)</f>
        <v>publishing</v>
      </c>
      <c r="R189" t="str">
        <f>RIGHT(N189, LEN(N189) - SEARCH("/", N189,1))</f>
        <v>translations</v>
      </c>
      <c r="S189" s="10">
        <f>(((J189/60)/60)/24)+DATE(1970,1,1)</f>
        <v>42463.866666666669</v>
      </c>
      <c r="T189" s="10">
        <f>(((I189/60)/60)/24)+DATE(1970,1,1)</f>
        <v>42484.915972222225</v>
      </c>
      <c r="U189" s="12">
        <f>ROUND((T189-S189), 0)</f>
        <v>21</v>
      </c>
      <c r="V189" s="11" t="str">
        <f>IF(E189&gt;=D189, 1, "")</f>
        <v/>
      </c>
      <c r="W189" s="11">
        <f>IF(E189&lt;D189, 1, "")</f>
        <v>1</v>
      </c>
      <c r="X189" s="15">
        <f>S189</f>
        <v>42463.866666666669</v>
      </c>
    </row>
    <row r="190" spans="1:24" ht="48" x14ac:dyDescent="0.2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5">
        <f>E190/D190</f>
        <v>0.105</v>
      </c>
      <c r="P190" s="6">
        <f>E190/L190</f>
        <v>225</v>
      </c>
      <c r="Q190" t="str">
        <f>LEFT(N190, SEARCH("/", N190, 1)-1)</f>
        <v>publishing</v>
      </c>
      <c r="R190" t="str">
        <f>RIGHT(N190, LEN(N190) - SEARCH("/", N190,1))</f>
        <v>translations</v>
      </c>
      <c r="S190" s="10">
        <f>(((J190/60)/60)/24)+DATE(1970,1,1)</f>
        <v>41832.672685185185</v>
      </c>
      <c r="T190" s="10">
        <f>(((I190/60)/60)/24)+DATE(1970,1,1)</f>
        <v>41887.568749999999</v>
      </c>
      <c r="U190" s="12">
        <f>ROUND((T190-S190), 0)</f>
        <v>55</v>
      </c>
      <c r="V190" s="11" t="str">
        <f>IF(E190&gt;=D190, 1, "")</f>
        <v/>
      </c>
      <c r="W190" s="11">
        <f>IF(E190&lt;D190, 1, "")</f>
        <v>1</v>
      </c>
      <c r="X190" s="15">
        <f>S190</f>
        <v>41832.672685185185</v>
      </c>
    </row>
    <row r="191" spans="1:24" ht="16" x14ac:dyDescent="0.2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5">
        <f>E191/D191</f>
        <v>2.9000000000000001E-2</v>
      </c>
      <c r="P191" s="6">
        <f>E191/L191</f>
        <v>48.333333333333336</v>
      </c>
      <c r="Q191" t="str">
        <f>LEFT(N191, SEARCH("/", N191, 1)-1)</f>
        <v>publishing</v>
      </c>
      <c r="R191" t="str">
        <f>RIGHT(N191, LEN(N191) - SEARCH("/", N191,1))</f>
        <v>translations</v>
      </c>
      <c r="S191" s="10">
        <f>(((J191/60)/60)/24)+DATE(1970,1,1)</f>
        <v>42708.668576388889</v>
      </c>
      <c r="T191" s="10">
        <f>(((I191/60)/60)/24)+DATE(1970,1,1)</f>
        <v>42738.668576388889</v>
      </c>
      <c r="U191" s="12">
        <f>ROUND((T191-S191), 0)</f>
        <v>30</v>
      </c>
      <c r="V191" s="11" t="str">
        <f>IF(E191&gt;=D191, 1, "")</f>
        <v/>
      </c>
      <c r="W191" s="11">
        <f>IF(E191&lt;D191, 1, "")</f>
        <v>1</v>
      </c>
      <c r="X191" s="15">
        <f>S191</f>
        <v>42708.668576388889</v>
      </c>
    </row>
    <row r="192" spans="1:24" ht="32" x14ac:dyDescent="0.2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5">
        <f>E192/D192</f>
        <v>0</v>
      </c>
      <c r="P192" s="6" t="e">
        <f>E192/L192</f>
        <v>#DIV/0!</v>
      </c>
      <c r="Q192" t="str">
        <f>LEFT(N192, SEARCH("/", N192, 1)-1)</f>
        <v>publishing</v>
      </c>
      <c r="R192" t="str">
        <f>RIGHT(N192, LEN(N192) - SEARCH("/", N192,1))</f>
        <v>translations</v>
      </c>
      <c r="S192" s="10">
        <f>(((J192/60)/60)/24)+DATE(1970,1,1)</f>
        <v>42289.89634259259</v>
      </c>
      <c r="T192" s="10">
        <f>(((I192/60)/60)/24)+DATE(1970,1,1)</f>
        <v>42319.938009259262</v>
      </c>
      <c r="U192" s="12">
        <f>ROUND((T192-S192), 0)</f>
        <v>30</v>
      </c>
      <c r="V192" s="11" t="str">
        <f>IF(E192&gt;=D192, 1, "")</f>
        <v/>
      </c>
      <c r="W192" s="11">
        <f>IF(E192&lt;D192, 1, "")</f>
        <v>1</v>
      </c>
      <c r="X192" s="15">
        <f>S192</f>
        <v>42289.89634259259</v>
      </c>
    </row>
    <row r="193" spans="1:24" ht="48" x14ac:dyDescent="0.2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5">
        <f>E193/D193</f>
        <v>0</v>
      </c>
      <c r="P193" s="6" t="e">
        <f>E193/L193</f>
        <v>#DIV/0!</v>
      </c>
      <c r="Q193" t="str">
        <f>LEFT(N193, SEARCH("/", N193, 1)-1)</f>
        <v>publishing</v>
      </c>
      <c r="R193" t="str">
        <f>RIGHT(N193, LEN(N193) - SEARCH("/", N193,1))</f>
        <v>translations</v>
      </c>
      <c r="S193" s="10">
        <f>(((J193/60)/60)/24)+DATE(1970,1,1)</f>
        <v>41831.705555555556</v>
      </c>
      <c r="T193" s="10">
        <f>(((I193/60)/60)/24)+DATE(1970,1,1)</f>
        <v>41862.166666666664</v>
      </c>
      <c r="U193" s="12">
        <f>ROUND((T193-S193), 0)</f>
        <v>30</v>
      </c>
      <c r="V193" s="11" t="str">
        <f>IF(E193&gt;=D193, 1, "")</f>
        <v/>
      </c>
      <c r="W193" s="11">
        <f>IF(E193&lt;D193, 1, "")</f>
        <v>1</v>
      </c>
      <c r="X193" s="15">
        <f>S193</f>
        <v>41831.705555555556</v>
      </c>
    </row>
    <row r="194" spans="1:24" ht="48" x14ac:dyDescent="0.2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5">
        <f>E194/D194</f>
        <v>0</v>
      </c>
      <c r="P194" s="6" t="e">
        <f>E194/L194</f>
        <v>#DIV/0!</v>
      </c>
      <c r="Q194" t="str">
        <f>LEFT(N194, SEARCH("/", N194, 1)-1)</f>
        <v>publishing</v>
      </c>
      <c r="R194" t="str">
        <f>RIGHT(N194, LEN(N194) - SEARCH("/", N194,1))</f>
        <v>translations</v>
      </c>
      <c r="S194" s="10">
        <f>(((J194/60)/60)/24)+DATE(1970,1,1)</f>
        <v>42312.204814814817</v>
      </c>
      <c r="T194" s="10">
        <f>(((I194/60)/60)/24)+DATE(1970,1,1)</f>
        <v>42340.725694444445</v>
      </c>
      <c r="U194" s="12">
        <f>ROUND((T194-S194), 0)</f>
        <v>29</v>
      </c>
      <c r="V194" s="11" t="str">
        <f>IF(E194&gt;=D194, 1, "")</f>
        <v/>
      </c>
      <c r="W194" s="11">
        <f>IF(E194&lt;D194, 1, "")</f>
        <v>1</v>
      </c>
      <c r="X194" s="15">
        <f>S194</f>
        <v>42312.204814814817</v>
      </c>
    </row>
    <row r="195" spans="1:24" ht="48" x14ac:dyDescent="0.2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5">
        <f>E195/D195</f>
        <v>0</v>
      </c>
      <c r="P195" s="6" t="e">
        <f>E195/L195</f>
        <v>#DIV/0!</v>
      </c>
      <c r="Q195" t="str">
        <f>LEFT(N195, SEARCH("/", N195, 1)-1)</f>
        <v>publishing</v>
      </c>
      <c r="R195" t="str">
        <f>RIGHT(N195, LEN(N195) - SEARCH("/", N195,1))</f>
        <v>translations</v>
      </c>
      <c r="S195" s="10">
        <f>(((J195/60)/60)/24)+DATE(1970,1,1)</f>
        <v>41915.896967592591</v>
      </c>
      <c r="T195" s="10">
        <f>(((I195/60)/60)/24)+DATE(1970,1,1)</f>
        <v>41973.989583333328</v>
      </c>
      <c r="U195" s="12">
        <f>ROUND((T195-S195), 0)</f>
        <v>58</v>
      </c>
      <c r="V195" s="11" t="str">
        <f>IF(E195&gt;=D195, 1, "")</f>
        <v/>
      </c>
      <c r="W195" s="11">
        <f>IF(E195&lt;D195, 1, "")</f>
        <v>1</v>
      </c>
      <c r="X195" s="15">
        <f>S195</f>
        <v>41915.896967592591</v>
      </c>
    </row>
    <row r="196" spans="1:24" ht="48" x14ac:dyDescent="0.2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5">
        <f>E196/D196</f>
        <v>6.7000000000000002E-3</v>
      </c>
      <c r="P196" s="6">
        <f>E196/L196</f>
        <v>67</v>
      </c>
      <c r="Q196" t="str">
        <f>LEFT(N196, SEARCH("/", N196, 1)-1)</f>
        <v>publishing</v>
      </c>
      <c r="R196" t="str">
        <f>RIGHT(N196, LEN(N196) - SEARCH("/", N196,1))</f>
        <v>art books</v>
      </c>
      <c r="S196" s="10">
        <f>(((J196/60)/60)/24)+DATE(1970,1,1)</f>
        <v>41555.041701388887</v>
      </c>
      <c r="T196" s="10">
        <f>(((I196/60)/60)/24)+DATE(1970,1,1)</f>
        <v>41585.083368055559</v>
      </c>
      <c r="U196" s="12">
        <f>ROUND((T196-S196), 0)</f>
        <v>30</v>
      </c>
      <c r="V196" s="11" t="str">
        <f>IF(E196&gt;=D196, 1, "")</f>
        <v/>
      </c>
      <c r="W196" s="11">
        <f>IF(E196&lt;D196, 1, "")</f>
        <v>1</v>
      </c>
      <c r="X196" s="15">
        <f>S196</f>
        <v>41555.041701388887</v>
      </c>
    </row>
    <row r="197" spans="1:24" ht="48" x14ac:dyDescent="0.2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5">
        <f>E197/D197</f>
        <v>0</v>
      </c>
      <c r="P197" s="6" t="e">
        <f>E197/L197</f>
        <v>#DIV/0!</v>
      </c>
      <c r="Q197" t="str">
        <f>LEFT(N197, SEARCH("/", N197, 1)-1)</f>
        <v>publishing</v>
      </c>
      <c r="R197" t="str">
        <f>RIGHT(N197, LEN(N197) - SEARCH("/", N197,1))</f>
        <v>art books</v>
      </c>
      <c r="S197" s="10">
        <f>(((J197/60)/60)/24)+DATE(1970,1,1)</f>
        <v>40079.566157407404</v>
      </c>
      <c r="T197" s="10">
        <f>(((I197/60)/60)/24)+DATE(1970,1,1)</f>
        <v>40149.034722222219</v>
      </c>
      <c r="U197" s="12">
        <f>ROUND((T197-S197), 0)</f>
        <v>69</v>
      </c>
      <c r="V197" s="11" t="str">
        <f>IF(E197&gt;=D197, 1, "")</f>
        <v/>
      </c>
      <c r="W197" s="11">
        <f>IF(E197&lt;D197, 1, "")</f>
        <v>1</v>
      </c>
      <c r="X197" s="15">
        <f>S197</f>
        <v>40079.566157407404</v>
      </c>
    </row>
    <row r="198" spans="1:24" ht="48" x14ac:dyDescent="0.2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5">
        <f>E198/D198</f>
        <v>1.4166666666666666E-2</v>
      </c>
      <c r="P198" s="6">
        <f>E198/L198</f>
        <v>42.5</v>
      </c>
      <c r="Q198" t="str">
        <f>LEFT(N198, SEARCH("/", N198, 1)-1)</f>
        <v>publishing</v>
      </c>
      <c r="R198" t="str">
        <f>RIGHT(N198, LEN(N198) - SEARCH("/", N198,1))</f>
        <v>art books</v>
      </c>
      <c r="S198" s="10">
        <f>(((J198/60)/60)/24)+DATE(1970,1,1)</f>
        <v>41652.742488425924</v>
      </c>
      <c r="T198" s="10">
        <f>(((I198/60)/60)/24)+DATE(1970,1,1)</f>
        <v>41712.700821759259</v>
      </c>
      <c r="U198" s="12">
        <f>ROUND((T198-S198), 0)</f>
        <v>60</v>
      </c>
      <c r="V198" s="11" t="str">
        <f>IF(E198&gt;=D198, 1, "")</f>
        <v/>
      </c>
      <c r="W198" s="11">
        <f>IF(E198&lt;D198, 1, "")</f>
        <v>1</v>
      </c>
      <c r="X198" s="15">
        <f>S198</f>
        <v>41652.742488425924</v>
      </c>
    </row>
    <row r="199" spans="1:24" ht="48" x14ac:dyDescent="0.2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5">
        <f>E199/D199</f>
        <v>1E-3</v>
      </c>
      <c r="P199" s="6">
        <f>E199/L199</f>
        <v>10</v>
      </c>
      <c r="Q199" t="str">
        <f>LEFT(N199, SEARCH("/", N199, 1)-1)</f>
        <v>publishing</v>
      </c>
      <c r="R199" t="str">
        <f>RIGHT(N199, LEN(N199) - SEARCH("/", N199,1))</f>
        <v>art books</v>
      </c>
      <c r="S199" s="10">
        <f>(((J199/60)/60)/24)+DATE(1970,1,1)</f>
        <v>42121.367002314815</v>
      </c>
      <c r="T199" s="10">
        <f>(((I199/60)/60)/24)+DATE(1970,1,1)</f>
        <v>42152.836805555555</v>
      </c>
      <c r="U199" s="12">
        <f>ROUND((T199-S199), 0)</f>
        <v>31</v>
      </c>
      <c r="V199" s="11" t="str">
        <f>IF(E199&gt;=D199, 1, "")</f>
        <v/>
      </c>
      <c r="W199" s="11">
        <f>IF(E199&lt;D199, 1, "")</f>
        <v>1</v>
      </c>
      <c r="X199" s="15">
        <f>S199</f>
        <v>42121.367002314815</v>
      </c>
    </row>
    <row r="200" spans="1:24" ht="48" x14ac:dyDescent="0.2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5">
        <f>E200/D200</f>
        <v>2.5000000000000001E-2</v>
      </c>
      <c r="P200" s="6">
        <f>E200/L200</f>
        <v>100</v>
      </c>
      <c r="Q200" t="str">
        <f>LEFT(N200, SEARCH("/", N200, 1)-1)</f>
        <v>publishing</v>
      </c>
      <c r="R200" t="str">
        <f>RIGHT(N200, LEN(N200) - SEARCH("/", N200,1))</f>
        <v>art books</v>
      </c>
      <c r="S200" s="10">
        <f>(((J200/60)/60)/24)+DATE(1970,1,1)</f>
        <v>40672.729872685188</v>
      </c>
      <c r="T200" s="10">
        <f>(((I200/60)/60)/24)+DATE(1970,1,1)</f>
        <v>40702.729872685188</v>
      </c>
      <c r="U200" s="12">
        <f>ROUND((T200-S200), 0)</f>
        <v>30</v>
      </c>
      <c r="V200" s="11" t="str">
        <f>IF(E200&gt;=D200, 1, "")</f>
        <v/>
      </c>
      <c r="W200" s="11">
        <f>IF(E200&lt;D200, 1, "")</f>
        <v>1</v>
      </c>
      <c r="X200" s="15">
        <f>S200</f>
        <v>40672.729872685188</v>
      </c>
    </row>
    <row r="201" spans="1:24" ht="48" x14ac:dyDescent="0.2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5">
        <f>E201/D201</f>
        <v>0.21249999999999999</v>
      </c>
      <c r="P201" s="6">
        <f>E201/L201</f>
        <v>108.05084745762711</v>
      </c>
      <c r="Q201" t="str">
        <f>LEFT(N201, SEARCH("/", N201, 1)-1)</f>
        <v>publishing</v>
      </c>
      <c r="R201" t="str">
        <f>RIGHT(N201, LEN(N201) - SEARCH("/", N201,1))</f>
        <v>art books</v>
      </c>
      <c r="S201" s="10">
        <f>(((J201/60)/60)/24)+DATE(1970,1,1)</f>
        <v>42549.916712962964</v>
      </c>
      <c r="T201" s="10">
        <f>(((I201/60)/60)/24)+DATE(1970,1,1)</f>
        <v>42578.916666666672</v>
      </c>
      <c r="U201" s="12">
        <f>ROUND((T201-S201), 0)</f>
        <v>29</v>
      </c>
      <c r="V201" s="11" t="str">
        <f>IF(E201&gt;=D201, 1, "")</f>
        <v/>
      </c>
      <c r="W201" s="11">
        <f>IF(E201&lt;D201, 1, "")</f>
        <v>1</v>
      </c>
      <c r="X201" s="15">
        <f>S201</f>
        <v>42549.916712962964</v>
      </c>
    </row>
    <row r="202" spans="1:24" ht="48" x14ac:dyDescent="0.2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5">
        <f>E202/D202</f>
        <v>4.1176470588235294E-2</v>
      </c>
      <c r="P202" s="6">
        <f>E202/L202</f>
        <v>26.923076923076923</v>
      </c>
      <c r="Q202" t="str">
        <f>LEFT(N202, SEARCH("/", N202, 1)-1)</f>
        <v>publishing</v>
      </c>
      <c r="R202" t="str">
        <f>RIGHT(N202, LEN(N202) - SEARCH("/", N202,1))</f>
        <v>art books</v>
      </c>
      <c r="S202" s="10">
        <f>(((J202/60)/60)/24)+DATE(1970,1,1)</f>
        <v>41671.936863425923</v>
      </c>
      <c r="T202" s="10">
        <f>(((I202/60)/60)/24)+DATE(1970,1,1)</f>
        <v>41687</v>
      </c>
      <c r="U202" s="12">
        <f>ROUND((T202-S202), 0)</f>
        <v>15</v>
      </c>
      <c r="V202" s="11" t="str">
        <f>IF(E202&gt;=D202, 1, "")</f>
        <v/>
      </c>
      <c r="W202" s="11">
        <f>IF(E202&lt;D202, 1, "")</f>
        <v>1</v>
      </c>
      <c r="X202" s="15">
        <f>S202</f>
        <v>41671.936863425923</v>
      </c>
    </row>
    <row r="203" spans="1:24" ht="48" x14ac:dyDescent="0.2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5">
        <f>E203/D203</f>
        <v>0.13639999999999999</v>
      </c>
      <c r="P203" s="6">
        <f>E203/L203</f>
        <v>155</v>
      </c>
      <c r="Q203" t="str">
        <f>LEFT(N203, SEARCH("/", N203, 1)-1)</f>
        <v>publishing</v>
      </c>
      <c r="R203" t="str">
        <f>RIGHT(N203, LEN(N203) - SEARCH("/", N203,1))</f>
        <v>art books</v>
      </c>
      <c r="S203" s="10">
        <f>(((J203/60)/60)/24)+DATE(1970,1,1)</f>
        <v>41962.062326388885</v>
      </c>
      <c r="T203" s="10">
        <f>(((I203/60)/60)/24)+DATE(1970,1,1)</f>
        <v>41997.062326388885</v>
      </c>
      <c r="U203" s="12">
        <f>ROUND((T203-S203), 0)</f>
        <v>35</v>
      </c>
      <c r="V203" s="11" t="str">
        <f>IF(E203&gt;=D203, 1, "")</f>
        <v/>
      </c>
      <c r="W203" s="11">
        <f>IF(E203&lt;D203, 1, "")</f>
        <v>1</v>
      </c>
      <c r="X203" s="15">
        <f>S203</f>
        <v>41962.062326388885</v>
      </c>
    </row>
    <row r="204" spans="1:24" ht="16" x14ac:dyDescent="0.2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5">
        <f>E204/D204</f>
        <v>0</v>
      </c>
      <c r="P204" s="6" t="e">
        <f>E204/L204</f>
        <v>#DIV/0!</v>
      </c>
      <c r="Q204" t="str">
        <f>LEFT(N204, SEARCH("/", N204, 1)-1)</f>
        <v>publishing</v>
      </c>
      <c r="R204" t="str">
        <f>RIGHT(N204, LEN(N204) - SEARCH("/", N204,1))</f>
        <v>art books</v>
      </c>
      <c r="S204" s="10">
        <f>(((J204/60)/60)/24)+DATE(1970,1,1)</f>
        <v>41389.679560185185</v>
      </c>
      <c r="T204" s="10">
        <f>(((I204/60)/60)/24)+DATE(1970,1,1)</f>
        <v>41419.679560185185</v>
      </c>
      <c r="U204" s="12">
        <f>ROUND((T204-S204), 0)</f>
        <v>30</v>
      </c>
      <c r="V204" s="11" t="str">
        <f>IF(E204&gt;=D204, 1, "")</f>
        <v/>
      </c>
      <c r="W204" s="11">
        <f>IF(E204&lt;D204, 1, "")</f>
        <v>1</v>
      </c>
      <c r="X204" s="15">
        <f>S204</f>
        <v>41389.679560185185</v>
      </c>
    </row>
    <row r="205" spans="1:24" ht="32" x14ac:dyDescent="0.2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5">
        <f>E205/D205</f>
        <v>0.41399999999999998</v>
      </c>
      <c r="P205" s="6">
        <f>E205/L205</f>
        <v>47.769230769230766</v>
      </c>
      <c r="Q205" t="str">
        <f>LEFT(N205, SEARCH("/", N205, 1)-1)</f>
        <v>publishing</v>
      </c>
      <c r="R205" t="str">
        <f>RIGHT(N205, LEN(N205) - SEARCH("/", N205,1))</f>
        <v>art books</v>
      </c>
      <c r="S205" s="10">
        <f>(((J205/60)/60)/24)+DATE(1970,1,1)</f>
        <v>42438.813449074078</v>
      </c>
      <c r="T205" s="10">
        <f>(((I205/60)/60)/24)+DATE(1970,1,1)</f>
        <v>42468.771782407406</v>
      </c>
      <c r="U205" s="12">
        <f>ROUND((T205-S205), 0)</f>
        <v>30</v>
      </c>
      <c r="V205" s="11" t="str">
        <f>IF(E205&gt;=D205, 1, "")</f>
        <v/>
      </c>
      <c r="W205" s="11">
        <f>IF(E205&lt;D205, 1, "")</f>
        <v>1</v>
      </c>
      <c r="X205" s="15">
        <f>S205</f>
        <v>42438.813449074078</v>
      </c>
    </row>
    <row r="206" spans="1:24" ht="48" x14ac:dyDescent="0.2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5">
        <f>E206/D206</f>
        <v>6.6115702479338841E-3</v>
      </c>
      <c r="P206" s="6">
        <f>E206/L206</f>
        <v>20</v>
      </c>
      <c r="Q206" t="str">
        <f>LEFT(N206, SEARCH("/", N206, 1)-1)</f>
        <v>publishing</v>
      </c>
      <c r="R206" t="str">
        <f>RIGHT(N206, LEN(N206) - SEARCH("/", N206,1))</f>
        <v>art books</v>
      </c>
      <c r="S206" s="10">
        <f>(((J206/60)/60)/24)+DATE(1970,1,1)</f>
        <v>42144.769479166673</v>
      </c>
      <c r="T206" s="10">
        <f>(((I206/60)/60)/24)+DATE(1970,1,1)</f>
        <v>42174.769479166673</v>
      </c>
      <c r="U206" s="12">
        <f>ROUND((T206-S206), 0)</f>
        <v>30</v>
      </c>
      <c r="V206" s="11" t="str">
        <f>IF(E206&gt;=D206, 1, "")</f>
        <v/>
      </c>
      <c r="W206" s="11">
        <f>IF(E206&lt;D206, 1, "")</f>
        <v>1</v>
      </c>
      <c r="X206" s="15">
        <f>S206</f>
        <v>42144.769479166673</v>
      </c>
    </row>
    <row r="207" spans="1:24" ht="48" x14ac:dyDescent="0.2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5">
        <f>E207/D207</f>
        <v>0.05</v>
      </c>
      <c r="P207" s="6">
        <f>E207/L207</f>
        <v>41.666666666666664</v>
      </c>
      <c r="Q207" t="str">
        <f>LEFT(N207, SEARCH("/", N207, 1)-1)</f>
        <v>publishing</v>
      </c>
      <c r="R207" t="str">
        <f>RIGHT(N207, LEN(N207) - SEARCH("/", N207,1))</f>
        <v>art books</v>
      </c>
      <c r="S207" s="10">
        <f>(((J207/60)/60)/24)+DATE(1970,1,1)</f>
        <v>42404.033090277779</v>
      </c>
      <c r="T207" s="10">
        <f>(((I207/60)/60)/24)+DATE(1970,1,1)</f>
        <v>42428.999305555553</v>
      </c>
      <c r="U207" s="12">
        <f>ROUND((T207-S207), 0)</f>
        <v>25</v>
      </c>
      <c r="V207" s="11" t="str">
        <f>IF(E207&gt;=D207, 1, "")</f>
        <v/>
      </c>
      <c r="W207" s="11">
        <f>IF(E207&lt;D207, 1, "")</f>
        <v>1</v>
      </c>
      <c r="X207" s="15">
        <f>S207</f>
        <v>42404.033090277779</v>
      </c>
    </row>
    <row r="208" spans="1:24" ht="48" x14ac:dyDescent="0.2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5">
        <f>E208/D208</f>
        <v>2.4777777777777777E-2</v>
      </c>
      <c r="P208" s="6">
        <f>E208/L208</f>
        <v>74.333333333333329</v>
      </c>
      <c r="Q208" t="str">
        <f>LEFT(N208, SEARCH("/", N208, 1)-1)</f>
        <v>publishing</v>
      </c>
      <c r="R208" t="str">
        <f>RIGHT(N208, LEN(N208) - SEARCH("/", N208,1))</f>
        <v>art books</v>
      </c>
      <c r="S208" s="10">
        <f>(((J208/60)/60)/24)+DATE(1970,1,1)</f>
        <v>42786.000023148154</v>
      </c>
      <c r="T208" s="10">
        <f>(((I208/60)/60)/24)+DATE(1970,1,1)</f>
        <v>42826.165972222225</v>
      </c>
      <c r="U208" s="12">
        <f>ROUND((T208-S208), 0)</f>
        <v>40</v>
      </c>
      <c r="V208" s="11" t="str">
        <f>IF(E208&gt;=D208, 1, "")</f>
        <v/>
      </c>
      <c r="W208" s="11">
        <f>IF(E208&lt;D208, 1, "")</f>
        <v>1</v>
      </c>
      <c r="X208" s="15">
        <f>S208</f>
        <v>42786.000023148154</v>
      </c>
    </row>
    <row r="209" spans="1:24" ht="48" x14ac:dyDescent="0.2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5">
        <f>E209/D209</f>
        <v>5.0599999999999999E-2</v>
      </c>
      <c r="P209" s="6">
        <f>E209/L209</f>
        <v>84.333333333333329</v>
      </c>
      <c r="Q209" t="str">
        <f>LEFT(N209, SEARCH("/", N209, 1)-1)</f>
        <v>publishing</v>
      </c>
      <c r="R209" t="str">
        <f>RIGHT(N209, LEN(N209) - SEARCH("/", N209,1))</f>
        <v>art books</v>
      </c>
      <c r="S209" s="10">
        <f>(((J209/60)/60)/24)+DATE(1970,1,1)</f>
        <v>42017.927418981482</v>
      </c>
      <c r="T209" s="10">
        <f>(((I209/60)/60)/24)+DATE(1970,1,1)</f>
        <v>42052.927418981482</v>
      </c>
      <c r="U209" s="12">
        <f>ROUND((T209-S209), 0)</f>
        <v>35</v>
      </c>
      <c r="V209" s="11" t="str">
        <f>IF(E209&gt;=D209, 1, "")</f>
        <v/>
      </c>
      <c r="W209" s="11">
        <f>IF(E209&lt;D209, 1, "")</f>
        <v>1</v>
      </c>
      <c r="X209" s="15">
        <f>S209</f>
        <v>42017.927418981482</v>
      </c>
    </row>
    <row r="210" spans="1:24" ht="48" x14ac:dyDescent="0.2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5">
        <f>E210/D210</f>
        <v>0.2291</v>
      </c>
      <c r="P210" s="6">
        <f>E210/L210</f>
        <v>65.457142857142856</v>
      </c>
      <c r="Q210" t="str">
        <f>LEFT(N210, SEARCH("/", N210, 1)-1)</f>
        <v>publishing</v>
      </c>
      <c r="R210" t="str">
        <f>RIGHT(N210, LEN(N210) - SEARCH("/", N210,1))</f>
        <v>art books</v>
      </c>
      <c r="S210" s="10">
        <f>(((J210/60)/60)/24)+DATE(1970,1,1)</f>
        <v>41799.524259259262</v>
      </c>
      <c r="T210" s="10">
        <f>(((I210/60)/60)/24)+DATE(1970,1,1)</f>
        <v>41829.524259259262</v>
      </c>
      <c r="U210" s="12">
        <f>ROUND((T210-S210), 0)</f>
        <v>30</v>
      </c>
      <c r="V210" s="11" t="str">
        <f>IF(E210&gt;=D210, 1, "")</f>
        <v/>
      </c>
      <c r="W210" s="11">
        <f>IF(E210&lt;D210, 1, "")</f>
        <v>1</v>
      </c>
      <c r="X210" s="15">
        <f>S210</f>
        <v>41799.524259259262</v>
      </c>
    </row>
    <row r="211" spans="1:24" ht="32" x14ac:dyDescent="0.2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5">
        <f>E211/D211</f>
        <v>0.13</v>
      </c>
      <c r="P211" s="6">
        <f>E211/L211</f>
        <v>65</v>
      </c>
      <c r="Q211" t="str">
        <f>LEFT(N211, SEARCH("/", N211, 1)-1)</f>
        <v>publishing</v>
      </c>
      <c r="R211" t="str">
        <f>RIGHT(N211, LEN(N211) - SEARCH("/", N211,1))</f>
        <v>art books</v>
      </c>
      <c r="S211" s="10">
        <f>(((J211/60)/60)/24)+DATE(1970,1,1)</f>
        <v>42140.879259259258</v>
      </c>
      <c r="T211" s="10">
        <f>(((I211/60)/60)/24)+DATE(1970,1,1)</f>
        <v>42185.879259259258</v>
      </c>
      <c r="U211" s="12">
        <f>ROUND((T211-S211), 0)</f>
        <v>45</v>
      </c>
      <c r="V211" s="11" t="str">
        <f>IF(E211&gt;=D211, 1, "")</f>
        <v/>
      </c>
      <c r="W211" s="11">
        <f>IF(E211&lt;D211, 1, "")</f>
        <v>1</v>
      </c>
      <c r="X211" s="15">
        <f>S211</f>
        <v>42140.879259259258</v>
      </c>
    </row>
    <row r="212" spans="1:24" ht="48" x14ac:dyDescent="0.2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5">
        <f>E212/D212</f>
        <v>5.4999999999999997E-3</v>
      </c>
      <c r="P212" s="6">
        <f>E212/L212</f>
        <v>27.5</v>
      </c>
      <c r="Q212" t="str">
        <f>LEFT(N212, SEARCH("/", N212, 1)-1)</f>
        <v>publishing</v>
      </c>
      <c r="R212" t="str">
        <f>RIGHT(N212, LEN(N212) - SEARCH("/", N212,1))</f>
        <v>art books</v>
      </c>
      <c r="S212" s="10">
        <f>(((J212/60)/60)/24)+DATE(1970,1,1)</f>
        <v>41054.847777777781</v>
      </c>
      <c r="T212" s="10">
        <f>(((I212/60)/60)/24)+DATE(1970,1,1)</f>
        <v>41114.847777777781</v>
      </c>
      <c r="U212" s="12">
        <f>ROUND((T212-S212), 0)</f>
        <v>60</v>
      </c>
      <c r="V212" s="11" t="str">
        <f>IF(E212&gt;=D212, 1, "")</f>
        <v/>
      </c>
      <c r="W212" s="11">
        <f>IF(E212&lt;D212, 1, "")</f>
        <v>1</v>
      </c>
      <c r="X212" s="15">
        <f>S212</f>
        <v>41054.847777777781</v>
      </c>
    </row>
    <row r="213" spans="1:24" ht="64" x14ac:dyDescent="0.2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5">
        <f>E213/D213</f>
        <v>0.10806536636794939</v>
      </c>
      <c r="P213" s="6">
        <f>E213/L213</f>
        <v>51.25</v>
      </c>
      <c r="Q213" t="str">
        <f>LEFT(N213, SEARCH("/", N213, 1)-1)</f>
        <v>publishing</v>
      </c>
      <c r="R213" t="str">
        <f>RIGHT(N213, LEN(N213) - SEARCH("/", N213,1))</f>
        <v>art books</v>
      </c>
      <c r="S213" s="10">
        <f>(((J213/60)/60)/24)+DATE(1970,1,1)</f>
        <v>40399.065868055557</v>
      </c>
      <c r="T213" s="10">
        <f>(((I213/60)/60)/24)+DATE(1970,1,1)</f>
        <v>40423.083333333336</v>
      </c>
      <c r="U213" s="12">
        <f>ROUND((T213-S213), 0)</f>
        <v>24</v>
      </c>
      <c r="V213" s="11" t="str">
        <f>IF(E213&gt;=D213, 1, "")</f>
        <v/>
      </c>
      <c r="W213" s="11">
        <f>IF(E213&lt;D213, 1, "")</f>
        <v>1</v>
      </c>
      <c r="X213" s="15">
        <f>S213</f>
        <v>40399.065868055557</v>
      </c>
    </row>
    <row r="214" spans="1:24" ht="32" x14ac:dyDescent="0.2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5">
        <f>E214/D214</f>
        <v>8.4008400840084006E-3</v>
      </c>
      <c r="P214" s="6">
        <f>E214/L214</f>
        <v>14</v>
      </c>
      <c r="Q214" t="str">
        <f>LEFT(N214, SEARCH("/", N214, 1)-1)</f>
        <v>publishing</v>
      </c>
      <c r="R214" t="str">
        <f>RIGHT(N214, LEN(N214) - SEARCH("/", N214,1))</f>
        <v>art books</v>
      </c>
      <c r="S214" s="10">
        <f>(((J214/60)/60)/24)+DATE(1970,1,1)</f>
        <v>41481.996423611112</v>
      </c>
      <c r="T214" s="10">
        <f>(((I214/60)/60)/24)+DATE(1970,1,1)</f>
        <v>41514.996423611112</v>
      </c>
      <c r="U214" s="12">
        <f>ROUND((T214-S214), 0)</f>
        <v>33</v>
      </c>
      <c r="V214" s="11" t="str">
        <f>IF(E214&gt;=D214, 1, "")</f>
        <v/>
      </c>
      <c r="W214" s="11">
        <f>IF(E214&lt;D214, 1, "")</f>
        <v>1</v>
      </c>
      <c r="X214" s="15">
        <f>S214</f>
        <v>41481.996423611112</v>
      </c>
    </row>
    <row r="215" spans="1:24" ht="48" x14ac:dyDescent="0.2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5">
        <f>E215/D215</f>
        <v>0</v>
      </c>
      <c r="P215" s="6" t="e">
        <f>E215/L215</f>
        <v>#DIV/0!</v>
      </c>
      <c r="Q215" t="str">
        <f>LEFT(N215, SEARCH("/", N215, 1)-1)</f>
        <v>publishing</v>
      </c>
      <c r="R215" t="str">
        <f>RIGHT(N215, LEN(N215) - SEARCH("/", N215,1))</f>
        <v>art books</v>
      </c>
      <c r="S215" s="10">
        <f>(((J215/60)/60)/24)+DATE(1970,1,1)</f>
        <v>40990.050069444449</v>
      </c>
      <c r="T215" s="10">
        <f>(((I215/60)/60)/24)+DATE(1970,1,1)</f>
        <v>41050.050069444449</v>
      </c>
      <c r="U215" s="12">
        <f>ROUND((T215-S215), 0)</f>
        <v>60</v>
      </c>
      <c r="V215" s="11" t="str">
        <f>IF(E215&gt;=D215, 1, "")</f>
        <v/>
      </c>
      <c r="W215" s="11">
        <f>IF(E215&lt;D215, 1, "")</f>
        <v>1</v>
      </c>
      <c r="X215" s="15">
        <f>S215</f>
        <v>40990.050069444449</v>
      </c>
    </row>
    <row r="216" spans="1:24" ht="48" x14ac:dyDescent="0.2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5">
        <f>E216/D216</f>
        <v>0</v>
      </c>
      <c r="P216" s="6" t="e">
        <f>E216/L216</f>
        <v>#DIV/0!</v>
      </c>
      <c r="Q216" t="str">
        <f>LEFT(N216, SEARCH("/", N216, 1)-1)</f>
        <v>technology</v>
      </c>
      <c r="R216" t="str">
        <f>RIGHT(N216, LEN(N216) - SEARCH("/", N216,1))</f>
        <v>web</v>
      </c>
      <c r="S216" s="10">
        <f>(((J216/60)/60)/24)+DATE(1970,1,1)</f>
        <v>42167.813703703709</v>
      </c>
      <c r="T216" s="10">
        <f>(((I216/60)/60)/24)+DATE(1970,1,1)</f>
        <v>42197.813703703709</v>
      </c>
      <c r="U216" s="12">
        <f>ROUND((T216-S216), 0)</f>
        <v>30</v>
      </c>
      <c r="V216" s="11" t="str">
        <f>IF(E216&gt;=D216, 1, "")</f>
        <v/>
      </c>
      <c r="W216" s="11">
        <f>IF(E216&lt;D216, 1, "")</f>
        <v>1</v>
      </c>
      <c r="X216" s="15">
        <f>S216</f>
        <v>42167.813703703709</v>
      </c>
    </row>
    <row r="217" spans="1:24" ht="48" x14ac:dyDescent="0.2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5">
        <f>E217/D217</f>
        <v>0</v>
      </c>
      <c r="P217" s="6" t="e">
        <f>E217/L217</f>
        <v>#DIV/0!</v>
      </c>
      <c r="Q217" t="str">
        <f>LEFT(N217, SEARCH("/", N217, 1)-1)</f>
        <v>technology</v>
      </c>
      <c r="R217" t="str">
        <f>RIGHT(N217, LEN(N217) - SEARCH("/", N217,1))</f>
        <v>web</v>
      </c>
      <c r="S217" s="10">
        <f>(((J217/60)/60)/24)+DATE(1970,1,1)</f>
        <v>41897.702199074076</v>
      </c>
      <c r="T217" s="10">
        <f>(((I217/60)/60)/24)+DATE(1970,1,1)</f>
        <v>41918.208333333336</v>
      </c>
      <c r="U217" s="12">
        <f>ROUND((T217-S217), 0)</f>
        <v>21</v>
      </c>
      <c r="V217" s="11" t="str">
        <f>IF(E217&gt;=D217, 1, "")</f>
        <v/>
      </c>
      <c r="W217" s="11">
        <f>IF(E217&lt;D217, 1, "")</f>
        <v>1</v>
      </c>
      <c r="X217" s="15">
        <f>S217</f>
        <v>41897.702199074076</v>
      </c>
    </row>
    <row r="218" spans="1:24" ht="48" x14ac:dyDescent="0.2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5">
        <f>E218/D218</f>
        <v>0.03</v>
      </c>
      <c r="P218" s="6">
        <f>E218/L218</f>
        <v>300</v>
      </c>
      <c r="Q218" t="str">
        <f>LEFT(N218, SEARCH("/", N218, 1)-1)</f>
        <v>technology</v>
      </c>
      <c r="R218" t="str">
        <f>RIGHT(N218, LEN(N218) - SEARCH("/", N218,1))</f>
        <v>web</v>
      </c>
      <c r="S218" s="10">
        <f>(((J218/60)/60)/24)+DATE(1970,1,1)</f>
        <v>42327.825289351851</v>
      </c>
      <c r="T218" s="10">
        <f>(((I218/60)/60)/24)+DATE(1970,1,1)</f>
        <v>42377.82430555555</v>
      </c>
      <c r="U218" s="12">
        <f>ROUND((T218-S218), 0)</f>
        <v>50</v>
      </c>
      <c r="V218" s="11" t="str">
        <f>IF(E218&gt;=D218, 1, "")</f>
        <v/>
      </c>
      <c r="W218" s="11">
        <f>IF(E218&lt;D218, 1, "")</f>
        <v>1</v>
      </c>
      <c r="X218" s="15">
        <f>S218</f>
        <v>42327.825289351851</v>
      </c>
    </row>
    <row r="219" spans="1:24" ht="48" x14ac:dyDescent="0.2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5">
        <f>E219/D219</f>
        <v>1E-3</v>
      </c>
      <c r="P219" s="6">
        <f>E219/L219</f>
        <v>1</v>
      </c>
      <c r="Q219" t="str">
        <f>LEFT(N219, SEARCH("/", N219, 1)-1)</f>
        <v>technology</v>
      </c>
      <c r="R219" t="str">
        <f>RIGHT(N219, LEN(N219) - SEARCH("/", N219,1))</f>
        <v>web</v>
      </c>
      <c r="S219" s="10">
        <f>(((J219/60)/60)/24)+DATE(1970,1,1)</f>
        <v>42515.727650462963</v>
      </c>
      <c r="T219" s="10">
        <f>(((I219/60)/60)/24)+DATE(1970,1,1)</f>
        <v>42545.727650462963</v>
      </c>
      <c r="U219" s="12">
        <f>ROUND((T219-S219), 0)</f>
        <v>30</v>
      </c>
      <c r="V219" s="11" t="str">
        <f>IF(E219&gt;=D219, 1, "")</f>
        <v/>
      </c>
      <c r="W219" s="11">
        <f>IF(E219&lt;D219, 1, "")</f>
        <v>1</v>
      </c>
      <c r="X219" s="15">
        <f>S219</f>
        <v>42515.727650462963</v>
      </c>
    </row>
    <row r="220" spans="1:24" ht="48" x14ac:dyDescent="0.2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5">
        <f>E220/D220</f>
        <v>0</v>
      </c>
      <c r="P220" s="6" t="e">
        <f>E220/L220</f>
        <v>#DIV/0!</v>
      </c>
      <c r="Q220" t="str">
        <f>LEFT(N220, SEARCH("/", N220, 1)-1)</f>
        <v>technology</v>
      </c>
      <c r="R220" t="str">
        <f>RIGHT(N220, LEN(N220) - SEARCH("/", N220,1))</f>
        <v>web</v>
      </c>
      <c r="S220" s="10">
        <f>(((J220/60)/60)/24)+DATE(1970,1,1)</f>
        <v>42060.001805555556</v>
      </c>
      <c r="T220" s="10">
        <f>(((I220/60)/60)/24)+DATE(1970,1,1)</f>
        <v>42094.985416666663</v>
      </c>
      <c r="U220" s="12">
        <f>ROUND((T220-S220), 0)</f>
        <v>35</v>
      </c>
      <c r="V220" s="11" t="str">
        <f>IF(E220&gt;=D220, 1, "")</f>
        <v/>
      </c>
      <c r="W220" s="11">
        <f>IF(E220&lt;D220, 1, "")</f>
        <v>1</v>
      </c>
      <c r="X220" s="15">
        <f>S220</f>
        <v>42060.001805555556</v>
      </c>
    </row>
    <row r="221" spans="1:24" ht="48" x14ac:dyDescent="0.2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5">
        <f>E221/D221</f>
        <v>6.4999999999999997E-4</v>
      </c>
      <c r="P221" s="6">
        <f>E221/L221</f>
        <v>13</v>
      </c>
      <c r="Q221" t="str">
        <f>LEFT(N221, SEARCH("/", N221, 1)-1)</f>
        <v>technology</v>
      </c>
      <c r="R221" t="str">
        <f>RIGHT(N221, LEN(N221) - SEARCH("/", N221,1))</f>
        <v>web</v>
      </c>
      <c r="S221" s="10">
        <f>(((J221/60)/60)/24)+DATE(1970,1,1)</f>
        <v>42615.79896990741</v>
      </c>
      <c r="T221" s="10">
        <f>(((I221/60)/60)/24)+DATE(1970,1,1)</f>
        <v>42660.79896990741</v>
      </c>
      <c r="U221" s="12">
        <f>ROUND((T221-S221), 0)</f>
        <v>45</v>
      </c>
      <c r="V221" s="11" t="str">
        <f>IF(E221&gt;=D221, 1, "")</f>
        <v/>
      </c>
      <c r="W221" s="11">
        <f>IF(E221&lt;D221, 1, "")</f>
        <v>1</v>
      </c>
      <c r="X221" s="15">
        <f>S221</f>
        <v>42615.79896990741</v>
      </c>
    </row>
    <row r="222" spans="1:24" ht="48" x14ac:dyDescent="0.2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5">
        <f>E222/D222</f>
        <v>1.4999999999999999E-2</v>
      </c>
      <c r="P222" s="6">
        <f>E222/L222</f>
        <v>15</v>
      </c>
      <c r="Q222" t="str">
        <f>LEFT(N222, SEARCH("/", N222, 1)-1)</f>
        <v>technology</v>
      </c>
      <c r="R222" t="str">
        <f>RIGHT(N222, LEN(N222) - SEARCH("/", N222,1))</f>
        <v>web</v>
      </c>
      <c r="S222" s="10">
        <f>(((J222/60)/60)/24)+DATE(1970,1,1)</f>
        <v>42577.607361111113</v>
      </c>
      <c r="T222" s="10">
        <f>(((I222/60)/60)/24)+DATE(1970,1,1)</f>
        <v>42607.607361111113</v>
      </c>
      <c r="U222" s="12">
        <f>ROUND((T222-S222), 0)</f>
        <v>30</v>
      </c>
      <c r="V222" s="11" t="str">
        <f>IF(E222&gt;=D222, 1, "")</f>
        <v/>
      </c>
      <c r="W222" s="11">
        <f>IF(E222&lt;D222, 1, "")</f>
        <v>1</v>
      </c>
      <c r="X222" s="15">
        <f>S222</f>
        <v>42577.607361111113</v>
      </c>
    </row>
    <row r="223" spans="1:24" ht="48" x14ac:dyDescent="0.2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5">
        <f>E223/D223</f>
        <v>3.8571428571428572E-3</v>
      </c>
      <c r="P223" s="6">
        <f>E223/L223</f>
        <v>54</v>
      </c>
      <c r="Q223" t="str">
        <f>LEFT(N223, SEARCH("/", N223, 1)-1)</f>
        <v>technology</v>
      </c>
      <c r="R223" t="str">
        <f>RIGHT(N223, LEN(N223) - SEARCH("/", N223,1))</f>
        <v>web</v>
      </c>
      <c r="S223" s="10">
        <f>(((J223/60)/60)/24)+DATE(1970,1,1)</f>
        <v>42360.932152777779</v>
      </c>
      <c r="T223" s="10">
        <f>(((I223/60)/60)/24)+DATE(1970,1,1)</f>
        <v>42420.932152777779</v>
      </c>
      <c r="U223" s="12">
        <f>ROUND((T223-S223), 0)</f>
        <v>60</v>
      </c>
      <c r="V223" s="11" t="str">
        <f>IF(E223&gt;=D223, 1, "")</f>
        <v/>
      </c>
      <c r="W223" s="11">
        <f>IF(E223&lt;D223, 1, "")</f>
        <v>1</v>
      </c>
      <c r="X223" s="15">
        <f>S223</f>
        <v>42360.932152777779</v>
      </c>
    </row>
    <row r="224" spans="1:24" ht="48" x14ac:dyDescent="0.2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5">
        <f>E224/D224</f>
        <v>0</v>
      </c>
      <c r="P224" s="6" t="e">
        <f>E224/L224</f>
        <v>#DIV/0!</v>
      </c>
      <c r="Q224" t="str">
        <f>LEFT(N224, SEARCH("/", N224, 1)-1)</f>
        <v>technology</v>
      </c>
      <c r="R224" t="str">
        <f>RIGHT(N224, LEN(N224) - SEARCH("/", N224,1))</f>
        <v>web</v>
      </c>
      <c r="S224" s="10">
        <f>(((J224/60)/60)/24)+DATE(1970,1,1)</f>
        <v>42198.775787037041</v>
      </c>
      <c r="T224" s="10">
        <f>(((I224/60)/60)/24)+DATE(1970,1,1)</f>
        <v>42227.775787037041</v>
      </c>
      <c r="U224" s="12">
        <f>ROUND((T224-S224), 0)</f>
        <v>29</v>
      </c>
      <c r="V224" s="11" t="str">
        <f>IF(E224&gt;=D224, 1, "")</f>
        <v/>
      </c>
      <c r="W224" s="11">
        <f>IF(E224&lt;D224, 1, "")</f>
        <v>1</v>
      </c>
      <c r="X224" s="15">
        <f>S224</f>
        <v>42198.775787037041</v>
      </c>
    </row>
    <row r="225" spans="1:24" ht="32" x14ac:dyDescent="0.2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5">
        <f>E225/D225</f>
        <v>0</v>
      </c>
      <c r="P225" s="6" t="e">
        <f>E225/L225</f>
        <v>#DIV/0!</v>
      </c>
      <c r="Q225" t="str">
        <f>LEFT(N225, SEARCH("/", N225, 1)-1)</f>
        <v>technology</v>
      </c>
      <c r="R225" t="str">
        <f>RIGHT(N225, LEN(N225) - SEARCH("/", N225,1))</f>
        <v>web</v>
      </c>
      <c r="S225" s="10">
        <f>(((J225/60)/60)/24)+DATE(1970,1,1)</f>
        <v>42708.842245370368</v>
      </c>
      <c r="T225" s="10">
        <f>(((I225/60)/60)/24)+DATE(1970,1,1)</f>
        <v>42738.842245370368</v>
      </c>
      <c r="U225" s="12">
        <f>ROUND((T225-S225), 0)</f>
        <v>30</v>
      </c>
      <c r="V225" s="11" t="str">
        <f>IF(E225&gt;=D225, 1, "")</f>
        <v/>
      </c>
      <c r="W225" s="11">
        <f>IF(E225&lt;D225, 1, "")</f>
        <v>1</v>
      </c>
      <c r="X225" s="15">
        <f>S225</f>
        <v>42708.842245370368</v>
      </c>
    </row>
    <row r="226" spans="1:24" ht="32" x14ac:dyDescent="0.2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5">
        <f>E226/D226</f>
        <v>5.7142857142857143E-3</v>
      </c>
      <c r="P226" s="6">
        <f>E226/L226</f>
        <v>15.428571428571429</v>
      </c>
      <c r="Q226" t="str">
        <f>LEFT(N226, SEARCH("/", N226, 1)-1)</f>
        <v>technology</v>
      </c>
      <c r="R226" t="str">
        <f>RIGHT(N226, LEN(N226) - SEARCH("/", N226,1))</f>
        <v>web</v>
      </c>
      <c r="S226" s="10">
        <f>(((J226/60)/60)/24)+DATE(1970,1,1)</f>
        <v>42094.101145833338</v>
      </c>
      <c r="T226" s="10">
        <f>(((I226/60)/60)/24)+DATE(1970,1,1)</f>
        <v>42124.101145833338</v>
      </c>
      <c r="U226" s="12">
        <f>ROUND((T226-S226), 0)</f>
        <v>30</v>
      </c>
      <c r="V226" s="11" t="str">
        <f>IF(E226&gt;=D226, 1, "")</f>
        <v/>
      </c>
      <c r="W226" s="11">
        <f>IF(E226&lt;D226, 1, "")</f>
        <v>1</v>
      </c>
      <c r="X226" s="15">
        <f>S226</f>
        <v>42094.101145833338</v>
      </c>
    </row>
    <row r="227" spans="1:24" ht="48" x14ac:dyDescent="0.2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5">
        <f>E227/D227</f>
        <v>0</v>
      </c>
      <c r="P227" s="6" t="e">
        <f>E227/L227</f>
        <v>#DIV/0!</v>
      </c>
      <c r="Q227" t="str">
        <f>LEFT(N227, SEARCH("/", N227, 1)-1)</f>
        <v>technology</v>
      </c>
      <c r="R227" t="str">
        <f>RIGHT(N227, LEN(N227) - SEARCH("/", N227,1))</f>
        <v>web</v>
      </c>
      <c r="S227" s="10">
        <f>(((J227/60)/60)/24)+DATE(1970,1,1)</f>
        <v>42101.633703703701</v>
      </c>
      <c r="T227" s="10">
        <f>(((I227/60)/60)/24)+DATE(1970,1,1)</f>
        <v>42161.633703703701</v>
      </c>
      <c r="U227" s="12">
        <f>ROUND((T227-S227), 0)</f>
        <v>60</v>
      </c>
      <c r="V227" s="11" t="str">
        <f>IF(E227&gt;=D227, 1, "")</f>
        <v/>
      </c>
      <c r="W227" s="11">
        <f>IF(E227&lt;D227, 1, "")</f>
        <v>1</v>
      </c>
      <c r="X227" s="15">
        <f>S227</f>
        <v>42101.633703703701</v>
      </c>
    </row>
    <row r="228" spans="1:24" ht="48" x14ac:dyDescent="0.2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5">
        <f>E228/D228</f>
        <v>0</v>
      </c>
      <c r="P228" s="6" t="e">
        <f>E228/L228</f>
        <v>#DIV/0!</v>
      </c>
      <c r="Q228" t="str">
        <f>LEFT(N228, SEARCH("/", N228, 1)-1)</f>
        <v>technology</v>
      </c>
      <c r="R228" t="str">
        <f>RIGHT(N228, LEN(N228) - SEARCH("/", N228,1))</f>
        <v>web</v>
      </c>
      <c r="S228" s="10">
        <f>(((J228/60)/60)/24)+DATE(1970,1,1)</f>
        <v>42103.676180555558</v>
      </c>
      <c r="T228" s="10">
        <f>(((I228/60)/60)/24)+DATE(1970,1,1)</f>
        <v>42115.676180555558</v>
      </c>
      <c r="U228" s="12">
        <f>ROUND((T228-S228), 0)</f>
        <v>12</v>
      </c>
      <c r="V228" s="11" t="str">
        <f>IF(E228&gt;=D228, 1, "")</f>
        <v/>
      </c>
      <c r="W228" s="11">
        <f>IF(E228&lt;D228, 1, "")</f>
        <v>1</v>
      </c>
      <c r="X228" s="15">
        <f>S228</f>
        <v>42103.676180555558</v>
      </c>
    </row>
    <row r="229" spans="1:24" ht="48" x14ac:dyDescent="0.2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5">
        <f>E229/D229</f>
        <v>7.1428571428571429E-4</v>
      </c>
      <c r="P229" s="6">
        <f>E229/L229</f>
        <v>25</v>
      </c>
      <c r="Q229" t="str">
        <f>LEFT(N229, SEARCH("/", N229, 1)-1)</f>
        <v>technology</v>
      </c>
      <c r="R229" t="str">
        <f>RIGHT(N229, LEN(N229) - SEARCH("/", N229,1))</f>
        <v>web</v>
      </c>
      <c r="S229" s="10">
        <f>(((J229/60)/60)/24)+DATE(1970,1,1)</f>
        <v>41954.722916666666</v>
      </c>
      <c r="T229" s="10">
        <f>(((I229/60)/60)/24)+DATE(1970,1,1)</f>
        <v>42014.722916666666</v>
      </c>
      <c r="U229" s="12">
        <f>ROUND((T229-S229), 0)</f>
        <v>60</v>
      </c>
      <c r="V229" s="11" t="str">
        <f>IF(E229&gt;=D229, 1, "")</f>
        <v/>
      </c>
      <c r="W229" s="11">
        <f>IF(E229&lt;D229, 1, "")</f>
        <v>1</v>
      </c>
      <c r="X229" s="15">
        <f>S229</f>
        <v>41954.722916666666</v>
      </c>
    </row>
    <row r="230" spans="1:24" ht="48" x14ac:dyDescent="0.2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5">
        <f>E230/D230</f>
        <v>6.875E-3</v>
      </c>
      <c r="P230" s="6">
        <f>E230/L230</f>
        <v>27.5</v>
      </c>
      <c r="Q230" t="str">
        <f>LEFT(N230, SEARCH("/", N230, 1)-1)</f>
        <v>technology</v>
      </c>
      <c r="R230" t="str">
        <f>RIGHT(N230, LEN(N230) - SEARCH("/", N230,1))</f>
        <v>web</v>
      </c>
      <c r="S230" s="10">
        <f>(((J230/60)/60)/24)+DATE(1970,1,1)</f>
        <v>42096.918240740735</v>
      </c>
      <c r="T230" s="10">
        <f>(((I230/60)/60)/24)+DATE(1970,1,1)</f>
        <v>42126.918240740735</v>
      </c>
      <c r="U230" s="12">
        <f>ROUND((T230-S230), 0)</f>
        <v>30</v>
      </c>
      <c r="V230" s="11" t="str">
        <f>IF(E230&gt;=D230, 1, "")</f>
        <v/>
      </c>
      <c r="W230" s="11">
        <f>IF(E230&lt;D230, 1, "")</f>
        <v>1</v>
      </c>
      <c r="X230" s="15">
        <f>S230</f>
        <v>42096.918240740735</v>
      </c>
    </row>
    <row r="231" spans="1:24" ht="32" x14ac:dyDescent="0.2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5">
        <f>E231/D231</f>
        <v>0</v>
      </c>
      <c r="P231" s="6" t="e">
        <f>E231/L231</f>
        <v>#DIV/0!</v>
      </c>
      <c r="Q231" t="str">
        <f>LEFT(N231, SEARCH("/", N231, 1)-1)</f>
        <v>technology</v>
      </c>
      <c r="R231" t="str">
        <f>RIGHT(N231, LEN(N231) - SEARCH("/", N231,1))</f>
        <v>web</v>
      </c>
      <c r="S231" s="10">
        <f>(((J231/60)/60)/24)+DATE(1970,1,1)</f>
        <v>42130.78361111111</v>
      </c>
      <c r="T231" s="10">
        <f>(((I231/60)/60)/24)+DATE(1970,1,1)</f>
        <v>42160.78361111111</v>
      </c>
      <c r="U231" s="12">
        <f>ROUND((T231-S231), 0)</f>
        <v>30</v>
      </c>
      <c r="V231" s="11" t="str">
        <f>IF(E231&gt;=D231, 1, "")</f>
        <v/>
      </c>
      <c r="W231" s="11">
        <f>IF(E231&lt;D231, 1, "")</f>
        <v>1</v>
      </c>
      <c r="X231" s="15">
        <f>S231</f>
        <v>42130.78361111111</v>
      </c>
    </row>
    <row r="232" spans="1:24" ht="32" x14ac:dyDescent="0.2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5">
        <f>E232/D232</f>
        <v>0</v>
      </c>
      <c r="P232" s="6" t="e">
        <f>E232/L232</f>
        <v>#DIV/0!</v>
      </c>
      <c r="Q232" t="str">
        <f>LEFT(N232, SEARCH("/", N232, 1)-1)</f>
        <v>technology</v>
      </c>
      <c r="R232" t="str">
        <f>RIGHT(N232, LEN(N232) - SEARCH("/", N232,1))</f>
        <v>web</v>
      </c>
      <c r="S232" s="10">
        <f>(((J232/60)/60)/24)+DATE(1970,1,1)</f>
        <v>42264.620115740734</v>
      </c>
      <c r="T232" s="10">
        <f>(((I232/60)/60)/24)+DATE(1970,1,1)</f>
        <v>42294.620115740734</v>
      </c>
      <c r="U232" s="12">
        <f>ROUND((T232-S232), 0)</f>
        <v>30</v>
      </c>
      <c r="V232" s="11" t="str">
        <f>IF(E232&gt;=D232, 1, "")</f>
        <v/>
      </c>
      <c r="W232" s="11">
        <f>IF(E232&lt;D232, 1, "")</f>
        <v>1</v>
      </c>
      <c r="X232" s="15">
        <f>S232</f>
        <v>42264.620115740734</v>
      </c>
    </row>
    <row r="233" spans="1:24" ht="48" x14ac:dyDescent="0.2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5">
        <f>E233/D233</f>
        <v>0</v>
      </c>
      <c r="P233" s="6" t="e">
        <f>E233/L233</f>
        <v>#DIV/0!</v>
      </c>
      <c r="Q233" t="str">
        <f>LEFT(N233, SEARCH("/", N233, 1)-1)</f>
        <v>technology</v>
      </c>
      <c r="R233" t="str">
        <f>RIGHT(N233, LEN(N233) - SEARCH("/", N233,1))</f>
        <v>web</v>
      </c>
      <c r="S233" s="10">
        <f>(((J233/60)/60)/24)+DATE(1970,1,1)</f>
        <v>41978.930972222224</v>
      </c>
      <c r="T233" s="10">
        <f>(((I233/60)/60)/24)+DATE(1970,1,1)</f>
        <v>42035.027083333334</v>
      </c>
      <c r="U233" s="12">
        <f>ROUND((T233-S233), 0)</f>
        <v>56</v>
      </c>
      <c r="V233" s="11" t="str">
        <f>IF(E233&gt;=D233, 1, "")</f>
        <v/>
      </c>
      <c r="W233" s="11">
        <f>IF(E233&lt;D233, 1, "")</f>
        <v>1</v>
      </c>
      <c r="X233" s="15">
        <f>S233</f>
        <v>41978.930972222224</v>
      </c>
    </row>
    <row r="234" spans="1:24" ht="48" x14ac:dyDescent="0.2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5">
        <f>E234/D234</f>
        <v>0.14680000000000001</v>
      </c>
      <c r="P234" s="6">
        <f>E234/L234</f>
        <v>367</v>
      </c>
      <c r="Q234" t="str">
        <f>LEFT(N234, SEARCH("/", N234, 1)-1)</f>
        <v>technology</v>
      </c>
      <c r="R234" t="str">
        <f>RIGHT(N234, LEN(N234) - SEARCH("/", N234,1))</f>
        <v>web</v>
      </c>
      <c r="S234" s="10">
        <f>(((J234/60)/60)/24)+DATE(1970,1,1)</f>
        <v>42159.649583333332</v>
      </c>
      <c r="T234" s="10">
        <f>(((I234/60)/60)/24)+DATE(1970,1,1)</f>
        <v>42219.649583333332</v>
      </c>
      <c r="U234" s="12">
        <f>ROUND((T234-S234), 0)</f>
        <v>60</v>
      </c>
      <c r="V234" s="11" t="str">
        <f>IF(E234&gt;=D234, 1, "")</f>
        <v/>
      </c>
      <c r="W234" s="11">
        <f>IF(E234&lt;D234, 1, "")</f>
        <v>1</v>
      </c>
      <c r="X234" s="15">
        <f>S234</f>
        <v>42159.649583333332</v>
      </c>
    </row>
    <row r="235" spans="1:24" ht="48" x14ac:dyDescent="0.2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5">
        <f>E235/D235</f>
        <v>4.0000000000000002E-4</v>
      </c>
      <c r="P235" s="6">
        <f>E235/L235</f>
        <v>2</v>
      </c>
      <c r="Q235" t="str">
        <f>LEFT(N235, SEARCH("/", N235, 1)-1)</f>
        <v>technology</v>
      </c>
      <c r="R235" t="str">
        <f>RIGHT(N235, LEN(N235) - SEARCH("/", N235,1))</f>
        <v>web</v>
      </c>
      <c r="S235" s="10">
        <f>(((J235/60)/60)/24)+DATE(1970,1,1)</f>
        <v>42377.70694444445</v>
      </c>
      <c r="T235" s="10">
        <f>(((I235/60)/60)/24)+DATE(1970,1,1)</f>
        <v>42407.70694444445</v>
      </c>
      <c r="U235" s="12">
        <f>ROUND((T235-S235), 0)</f>
        <v>30</v>
      </c>
      <c r="V235" s="11" t="str">
        <f>IF(E235&gt;=D235, 1, "")</f>
        <v/>
      </c>
      <c r="W235" s="11">
        <f>IF(E235&lt;D235, 1, "")</f>
        <v>1</v>
      </c>
      <c r="X235" s="15">
        <f>S235</f>
        <v>42377.70694444445</v>
      </c>
    </row>
    <row r="236" spans="1:24" ht="48" x14ac:dyDescent="0.2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5">
        <f>E236/D236</f>
        <v>0</v>
      </c>
      <c r="P236" s="6" t="e">
        <f>E236/L236</f>
        <v>#DIV/0!</v>
      </c>
      <c r="Q236" t="str">
        <f>LEFT(N236, SEARCH("/", N236, 1)-1)</f>
        <v>technology</v>
      </c>
      <c r="R236" t="str">
        <f>RIGHT(N236, LEN(N236) - SEARCH("/", N236,1))</f>
        <v>web</v>
      </c>
      <c r="S236" s="10">
        <f>(((J236/60)/60)/24)+DATE(1970,1,1)</f>
        <v>42466.858888888892</v>
      </c>
      <c r="T236" s="10">
        <f>(((I236/60)/60)/24)+DATE(1970,1,1)</f>
        <v>42490.916666666672</v>
      </c>
      <c r="U236" s="12">
        <f>ROUND((T236-S236), 0)</f>
        <v>24</v>
      </c>
      <c r="V236" s="11" t="str">
        <f>IF(E236&gt;=D236, 1, "")</f>
        <v/>
      </c>
      <c r="W236" s="11">
        <f>IF(E236&lt;D236, 1, "")</f>
        <v>1</v>
      </c>
      <c r="X236" s="15">
        <f>S236</f>
        <v>42466.858888888892</v>
      </c>
    </row>
    <row r="237" spans="1:24" ht="32" x14ac:dyDescent="0.2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5">
        <f>E237/D237</f>
        <v>0.2857142857142857</v>
      </c>
      <c r="P237" s="6">
        <f>E237/L237</f>
        <v>60</v>
      </c>
      <c r="Q237" t="str">
        <f>LEFT(N237, SEARCH("/", N237, 1)-1)</f>
        <v>technology</v>
      </c>
      <c r="R237" t="str">
        <f>RIGHT(N237, LEN(N237) - SEARCH("/", N237,1))</f>
        <v>web</v>
      </c>
      <c r="S237" s="10">
        <f>(((J237/60)/60)/24)+DATE(1970,1,1)</f>
        <v>41954.688310185185</v>
      </c>
      <c r="T237" s="10">
        <f>(((I237/60)/60)/24)+DATE(1970,1,1)</f>
        <v>41984.688310185185</v>
      </c>
      <c r="U237" s="12">
        <f>ROUND((T237-S237), 0)</f>
        <v>30</v>
      </c>
      <c r="V237" s="11" t="str">
        <f>IF(E237&gt;=D237, 1, "")</f>
        <v/>
      </c>
      <c r="W237" s="11">
        <f>IF(E237&lt;D237, 1, "")</f>
        <v>1</v>
      </c>
      <c r="X237" s="15">
        <f>S237</f>
        <v>41954.688310185185</v>
      </c>
    </row>
    <row r="238" spans="1:24" ht="48" x14ac:dyDescent="0.2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5">
        <f>E238/D238</f>
        <v>0</v>
      </c>
      <c r="P238" s="6" t="e">
        <f>E238/L238</f>
        <v>#DIV/0!</v>
      </c>
      <c r="Q238" t="str">
        <f>LEFT(N238, SEARCH("/", N238, 1)-1)</f>
        <v>technology</v>
      </c>
      <c r="R238" t="str">
        <f>RIGHT(N238, LEN(N238) - SEARCH("/", N238,1))</f>
        <v>web</v>
      </c>
      <c r="S238" s="10">
        <f>(((J238/60)/60)/24)+DATE(1970,1,1)</f>
        <v>42322.011574074073</v>
      </c>
      <c r="T238" s="10">
        <f>(((I238/60)/60)/24)+DATE(1970,1,1)</f>
        <v>42367.011574074073</v>
      </c>
      <c r="U238" s="12">
        <f>ROUND((T238-S238), 0)</f>
        <v>45</v>
      </c>
      <c r="V238" s="11" t="str">
        <f>IF(E238&gt;=D238, 1, "")</f>
        <v/>
      </c>
      <c r="W238" s="11">
        <f>IF(E238&lt;D238, 1, "")</f>
        <v>1</v>
      </c>
      <c r="X238" s="15">
        <f>S238</f>
        <v>42322.011574074073</v>
      </c>
    </row>
    <row r="239" spans="1:24" ht="32" x14ac:dyDescent="0.2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5">
        <f>E239/D239</f>
        <v>0</v>
      </c>
      <c r="P239" s="6" t="e">
        <f>E239/L239</f>
        <v>#DIV/0!</v>
      </c>
      <c r="Q239" t="str">
        <f>LEFT(N239, SEARCH("/", N239, 1)-1)</f>
        <v>technology</v>
      </c>
      <c r="R239" t="str">
        <f>RIGHT(N239, LEN(N239) - SEARCH("/", N239,1))</f>
        <v>web</v>
      </c>
      <c r="S239" s="10">
        <f>(((J239/60)/60)/24)+DATE(1970,1,1)</f>
        <v>42248.934675925921</v>
      </c>
      <c r="T239" s="10">
        <f>(((I239/60)/60)/24)+DATE(1970,1,1)</f>
        <v>42303.934675925921</v>
      </c>
      <c r="U239" s="12">
        <f>ROUND((T239-S239), 0)</f>
        <v>55</v>
      </c>
      <c r="V239" s="11" t="str">
        <f>IF(E239&gt;=D239, 1, "")</f>
        <v/>
      </c>
      <c r="W239" s="11">
        <f>IF(E239&lt;D239, 1, "")</f>
        <v>1</v>
      </c>
      <c r="X239" s="15">
        <f>S239</f>
        <v>42248.934675925921</v>
      </c>
    </row>
    <row r="240" spans="1:24" ht="48" x14ac:dyDescent="0.2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5">
        <f>E240/D240</f>
        <v>0</v>
      </c>
      <c r="P240" s="6" t="e">
        <f>E240/L240</f>
        <v>#DIV/0!</v>
      </c>
      <c r="Q240" t="str">
        <f>LEFT(N240, SEARCH("/", N240, 1)-1)</f>
        <v>technology</v>
      </c>
      <c r="R240" t="str">
        <f>RIGHT(N240, LEN(N240) - SEARCH("/", N240,1))</f>
        <v>web</v>
      </c>
      <c r="S240" s="10">
        <f>(((J240/60)/60)/24)+DATE(1970,1,1)</f>
        <v>42346.736400462964</v>
      </c>
      <c r="T240" s="10">
        <f>(((I240/60)/60)/24)+DATE(1970,1,1)</f>
        <v>42386.958333333328</v>
      </c>
      <c r="U240" s="12">
        <f>ROUND((T240-S240), 0)</f>
        <v>40</v>
      </c>
      <c r="V240" s="11" t="str">
        <f>IF(E240&gt;=D240, 1, "")</f>
        <v/>
      </c>
      <c r="W240" s="11">
        <f>IF(E240&lt;D240, 1, "")</f>
        <v>1</v>
      </c>
      <c r="X240" s="15">
        <f>S240</f>
        <v>42346.736400462964</v>
      </c>
    </row>
    <row r="241" spans="1:24" ht="48" x14ac:dyDescent="0.2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5">
        <f>E241/D241</f>
        <v>0.1052</v>
      </c>
      <c r="P241" s="6">
        <f>E241/L241</f>
        <v>97.407407407407405</v>
      </c>
      <c r="Q241" t="str">
        <f>LEFT(N241, SEARCH("/", N241, 1)-1)</f>
        <v>technology</v>
      </c>
      <c r="R241" t="str">
        <f>RIGHT(N241, LEN(N241) - SEARCH("/", N241,1))</f>
        <v>web</v>
      </c>
      <c r="S241" s="10">
        <f>(((J241/60)/60)/24)+DATE(1970,1,1)</f>
        <v>42268.531631944439</v>
      </c>
      <c r="T241" s="10">
        <f>(((I241/60)/60)/24)+DATE(1970,1,1)</f>
        <v>42298.531631944439</v>
      </c>
      <c r="U241" s="12">
        <f>ROUND((T241-S241), 0)</f>
        <v>30</v>
      </c>
      <c r="V241" s="11" t="str">
        <f>IF(E241&gt;=D241, 1, "")</f>
        <v/>
      </c>
      <c r="W241" s="11">
        <f>IF(E241&lt;D241, 1, "")</f>
        <v>1</v>
      </c>
      <c r="X241" s="15">
        <f>S241</f>
        <v>42268.531631944439</v>
      </c>
    </row>
    <row r="242" spans="1:24" ht="48" x14ac:dyDescent="0.2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5">
        <f>E242/D242</f>
        <v>1.34E-2</v>
      </c>
      <c r="P242" s="6">
        <f>E242/L242</f>
        <v>47.857142857142854</v>
      </c>
      <c r="Q242" t="str">
        <f>LEFT(N242, SEARCH("/", N242, 1)-1)</f>
        <v>technology</v>
      </c>
      <c r="R242" t="str">
        <f>RIGHT(N242, LEN(N242) - SEARCH("/", N242,1))</f>
        <v>web</v>
      </c>
      <c r="S242" s="10">
        <f>(((J242/60)/60)/24)+DATE(1970,1,1)</f>
        <v>42425.970092592594</v>
      </c>
      <c r="T242" s="10">
        <f>(((I242/60)/60)/24)+DATE(1970,1,1)</f>
        <v>42485.928425925929</v>
      </c>
      <c r="U242" s="12">
        <f>ROUND((T242-S242), 0)</f>
        <v>60</v>
      </c>
      <c r="V242" s="11" t="str">
        <f>IF(E242&gt;=D242, 1, "")</f>
        <v/>
      </c>
      <c r="W242" s="11">
        <f>IF(E242&lt;D242, 1, "")</f>
        <v>1</v>
      </c>
      <c r="X242" s="15">
        <f>S242</f>
        <v>42425.970092592594</v>
      </c>
    </row>
    <row r="243" spans="1:24" ht="48" x14ac:dyDescent="0.2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5">
        <f>E243/D243</f>
        <v>2.5000000000000001E-3</v>
      </c>
      <c r="P243" s="6">
        <f>E243/L243</f>
        <v>50</v>
      </c>
      <c r="Q243" t="str">
        <f>LEFT(N243, SEARCH("/", N243, 1)-1)</f>
        <v>technology</v>
      </c>
      <c r="R243" t="str">
        <f>RIGHT(N243, LEN(N243) - SEARCH("/", N243,1))</f>
        <v>web</v>
      </c>
      <c r="S243" s="10">
        <f>(((J243/60)/60)/24)+DATE(1970,1,1)</f>
        <v>42063.721817129626</v>
      </c>
      <c r="T243" s="10">
        <f>(((I243/60)/60)/24)+DATE(1970,1,1)</f>
        <v>42108.680150462969</v>
      </c>
      <c r="U243" s="12">
        <f>ROUND((T243-S243), 0)</f>
        <v>45</v>
      </c>
      <c r="V243" s="11" t="str">
        <f>IF(E243&gt;=D243, 1, "")</f>
        <v/>
      </c>
      <c r="W243" s="11">
        <f>IF(E243&lt;D243, 1, "")</f>
        <v>1</v>
      </c>
      <c r="X243" s="15">
        <f>S243</f>
        <v>42063.721817129626</v>
      </c>
    </row>
    <row r="244" spans="1:24" ht="48" x14ac:dyDescent="0.2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5">
        <f>E244/D244</f>
        <v>0</v>
      </c>
      <c r="P244" s="6" t="e">
        <f>E244/L244</f>
        <v>#DIV/0!</v>
      </c>
      <c r="Q244" t="str">
        <f>LEFT(N244, SEARCH("/", N244, 1)-1)</f>
        <v>technology</v>
      </c>
      <c r="R244" t="str">
        <f>RIGHT(N244, LEN(N244) - SEARCH("/", N244,1))</f>
        <v>web</v>
      </c>
      <c r="S244" s="10">
        <f>(((J244/60)/60)/24)+DATE(1970,1,1)</f>
        <v>42380.812627314815</v>
      </c>
      <c r="T244" s="10">
        <f>(((I244/60)/60)/24)+DATE(1970,1,1)</f>
        <v>42410.812627314815</v>
      </c>
      <c r="U244" s="12">
        <f>ROUND((T244-S244), 0)</f>
        <v>30</v>
      </c>
      <c r="V244" s="11" t="str">
        <f>IF(E244&gt;=D244, 1, "")</f>
        <v/>
      </c>
      <c r="W244" s="11">
        <f>IF(E244&lt;D244, 1, "")</f>
        <v>1</v>
      </c>
      <c r="X244" s="15">
        <f>S244</f>
        <v>42380.812627314815</v>
      </c>
    </row>
    <row r="245" spans="1:24" ht="48" x14ac:dyDescent="0.2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5">
        <f>E245/D245</f>
        <v>3.2799999999999999E-3</v>
      </c>
      <c r="P245" s="6">
        <f>E245/L245</f>
        <v>20.5</v>
      </c>
      <c r="Q245" t="str">
        <f>LEFT(N245, SEARCH("/", N245, 1)-1)</f>
        <v>technology</v>
      </c>
      <c r="R245" t="str">
        <f>RIGHT(N245, LEN(N245) - SEARCH("/", N245,1))</f>
        <v>web</v>
      </c>
      <c r="S245" s="10">
        <f>(((J245/60)/60)/24)+DATE(1970,1,1)</f>
        <v>41961.18913194444</v>
      </c>
      <c r="T245" s="10">
        <f>(((I245/60)/60)/24)+DATE(1970,1,1)</f>
        <v>41991.18913194444</v>
      </c>
      <c r="U245" s="12">
        <f>ROUND((T245-S245), 0)</f>
        <v>30</v>
      </c>
      <c r="V245" s="11" t="str">
        <f>IF(E245&gt;=D245, 1, "")</f>
        <v/>
      </c>
      <c r="W245" s="11">
        <f>IF(E245&lt;D245, 1, "")</f>
        <v>1</v>
      </c>
      <c r="X245" s="15">
        <f>S245</f>
        <v>41961.18913194444</v>
      </c>
    </row>
    <row r="246" spans="1:24" ht="48" x14ac:dyDescent="0.2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5">
        <f>E246/D246</f>
        <v>0</v>
      </c>
      <c r="P246" s="6" t="e">
        <f>E246/L246</f>
        <v>#DIV/0!</v>
      </c>
      <c r="Q246" t="str">
        <f>LEFT(N246, SEARCH("/", N246, 1)-1)</f>
        <v>technology</v>
      </c>
      <c r="R246" t="str">
        <f>RIGHT(N246, LEN(N246) - SEARCH("/", N246,1))</f>
        <v>web</v>
      </c>
      <c r="S246" s="10">
        <f>(((J246/60)/60)/24)+DATE(1970,1,1)</f>
        <v>42150.777731481481</v>
      </c>
      <c r="T246" s="10">
        <f>(((I246/60)/60)/24)+DATE(1970,1,1)</f>
        <v>42180.777731481481</v>
      </c>
      <c r="U246" s="12">
        <f>ROUND((T246-S246), 0)</f>
        <v>30</v>
      </c>
      <c r="V246" s="11" t="str">
        <f>IF(E246&gt;=D246, 1, "")</f>
        <v/>
      </c>
      <c r="W246" s="11">
        <f>IF(E246&lt;D246, 1, "")</f>
        <v>1</v>
      </c>
      <c r="X246" s="15">
        <f>S246</f>
        <v>42150.777731481481</v>
      </c>
    </row>
    <row r="247" spans="1:24" ht="48" x14ac:dyDescent="0.2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5">
        <f>E247/D247</f>
        <v>3.272727272727273E-2</v>
      </c>
      <c r="P247" s="6">
        <f>E247/L247</f>
        <v>30</v>
      </c>
      <c r="Q247" t="str">
        <f>LEFT(N247, SEARCH("/", N247, 1)-1)</f>
        <v>technology</v>
      </c>
      <c r="R247" t="str">
        <f>RIGHT(N247, LEN(N247) - SEARCH("/", N247,1))</f>
        <v>web</v>
      </c>
      <c r="S247" s="10">
        <f>(((J247/60)/60)/24)+DATE(1970,1,1)</f>
        <v>42088.069108796291</v>
      </c>
      <c r="T247" s="10">
        <f>(((I247/60)/60)/24)+DATE(1970,1,1)</f>
        <v>42118.069108796291</v>
      </c>
      <c r="U247" s="12">
        <f>ROUND((T247-S247), 0)</f>
        <v>30</v>
      </c>
      <c r="V247" s="11" t="str">
        <f>IF(E247&gt;=D247, 1, "")</f>
        <v/>
      </c>
      <c r="W247" s="11">
        <f>IF(E247&lt;D247, 1, "")</f>
        <v>1</v>
      </c>
      <c r="X247" s="15">
        <f>S247</f>
        <v>42088.069108796291</v>
      </c>
    </row>
    <row r="248" spans="1:24" ht="32" x14ac:dyDescent="0.2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5">
        <f>E248/D248</f>
        <v>5.8823529411764708E-5</v>
      </c>
      <c r="P248" s="6">
        <f>E248/L248</f>
        <v>50</v>
      </c>
      <c r="Q248" t="str">
        <f>LEFT(N248, SEARCH("/", N248, 1)-1)</f>
        <v>technology</v>
      </c>
      <c r="R248" t="str">
        <f>RIGHT(N248, LEN(N248) - SEARCH("/", N248,1))</f>
        <v>web</v>
      </c>
      <c r="S248" s="10">
        <f>(((J248/60)/60)/24)+DATE(1970,1,1)</f>
        <v>42215.662314814821</v>
      </c>
      <c r="T248" s="10">
        <f>(((I248/60)/60)/24)+DATE(1970,1,1)</f>
        <v>42245.662314814821</v>
      </c>
      <c r="U248" s="12">
        <f>ROUND((T248-S248), 0)</f>
        <v>30</v>
      </c>
      <c r="V248" s="11" t="str">
        <f>IF(E248&gt;=D248, 1, "")</f>
        <v/>
      </c>
      <c r="W248" s="11">
        <f>IF(E248&lt;D248, 1, "")</f>
        <v>1</v>
      </c>
      <c r="X248" s="15">
        <f>S248</f>
        <v>42215.662314814821</v>
      </c>
    </row>
    <row r="249" spans="1:24" ht="48" x14ac:dyDescent="0.2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5">
        <f>E249/D249</f>
        <v>4.5454545454545455E-4</v>
      </c>
      <c r="P249" s="6">
        <f>E249/L249</f>
        <v>10</v>
      </c>
      <c r="Q249" t="str">
        <f>LEFT(N249, SEARCH("/", N249, 1)-1)</f>
        <v>technology</v>
      </c>
      <c r="R249" t="str">
        <f>RIGHT(N249, LEN(N249) - SEARCH("/", N249,1))</f>
        <v>web</v>
      </c>
      <c r="S249" s="10">
        <f>(((J249/60)/60)/24)+DATE(1970,1,1)</f>
        <v>42017.843287037031</v>
      </c>
      <c r="T249" s="10">
        <f>(((I249/60)/60)/24)+DATE(1970,1,1)</f>
        <v>42047.843287037031</v>
      </c>
      <c r="U249" s="12">
        <f>ROUND((T249-S249), 0)</f>
        <v>30</v>
      </c>
      <c r="V249" s="11" t="str">
        <f>IF(E249&gt;=D249, 1, "")</f>
        <v/>
      </c>
      <c r="W249" s="11">
        <f>IF(E249&lt;D249, 1, "")</f>
        <v>1</v>
      </c>
      <c r="X249" s="15">
        <f>S249</f>
        <v>42017.843287037031</v>
      </c>
    </row>
    <row r="250" spans="1:24" ht="48" x14ac:dyDescent="0.2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5">
        <f>E250/D250</f>
        <v>0</v>
      </c>
      <c r="P250" s="6" t="e">
        <f>E250/L250</f>
        <v>#DIV/0!</v>
      </c>
      <c r="Q250" t="str">
        <f>LEFT(N250, SEARCH("/", N250, 1)-1)</f>
        <v>technology</v>
      </c>
      <c r="R250" t="str">
        <f>RIGHT(N250, LEN(N250) - SEARCH("/", N250,1))</f>
        <v>web</v>
      </c>
      <c r="S250" s="10">
        <f>(((J250/60)/60)/24)+DATE(1970,1,1)</f>
        <v>42592.836076388892</v>
      </c>
      <c r="T250" s="10">
        <f>(((I250/60)/60)/24)+DATE(1970,1,1)</f>
        <v>42622.836076388892</v>
      </c>
      <c r="U250" s="12">
        <f>ROUND((T250-S250), 0)</f>
        <v>30</v>
      </c>
      <c r="V250" s="11" t="str">
        <f>IF(E250&gt;=D250, 1, "")</f>
        <v/>
      </c>
      <c r="W250" s="11">
        <f>IF(E250&lt;D250, 1, "")</f>
        <v>1</v>
      </c>
      <c r="X250" s="15">
        <f>S250</f>
        <v>42592.836076388892</v>
      </c>
    </row>
    <row r="251" spans="1:24" ht="48" x14ac:dyDescent="0.2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5">
        <f>E251/D251</f>
        <v>0.10877666666666666</v>
      </c>
      <c r="P251" s="6">
        <f>E251/L251</f>
        <v>81.582499999999996</v>
      </c>
      <c r="Q251" t="str">
        <f>LEFT(N251, SEARCH("/", N251, 1)-1)</f>
        <v>technology</v>
      </c>
      <c r="R251" t="str">
        <f>RIGHT(N251, LEN(N251) - SEARCH("/", N251,1))</f>
        <v>web</v>
      </c>
      <c r="S251" s="10">
        <f>(((J251/60)/60)/24)+DATE(1970,1,1)</f>
        <v>42318.925532407404</v>
      </c>
      <c r="T251" s="10">
        <f>(((I251/60)/60)/24)+DATE(1970,1,1)</f>
        <v>42348.925532407404</v>
      </c>
      <c r="U251" s="12">
        <f>ROUND((T251-S251), 0)</f>
        <v>30</v>
      </c>
      <c r="V251" s="11" t="str">
        <f>IF(E251&gt;=D251, 1, "")</f>
        <v/>
      </c>
      <c r="W251" s="11">
        <f>IF(E251&lt;D251, 1, "")</f>
        <v>1</v>
      </c>
      <c r="X251" s="15">
        <f>S251</f>
        <v>42318.925532407404</v>
      </c>
    </row>
    <row r="252" spans="1:24" ht="48" x14ac:dyDescent="0.2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5">
        <f>E252/D252</f>
        <v>0</v>
      </c>
      <c r="P252" s="6" t="e">
        <f>E252/L252</f>
        <v>#DIV/0!</v>
      </c>
      <c r="Q252" t="str">
        <f>LEFT(N252, SEARCH("/", N252, 1)-1)</f>
        <v>technology</v>
      </c>
      <c r="R252" t="str">
        <f>RIGHT(N252, LEN(N252) - SEARCH("/", N252,1))</f>
        <v>web</v>
      </c>
      <c r="S252" s="10">
        <f>(((J252/60)/60)/24)+DATE(1970,1,1)</f>
        <v>42669.870173611111</v>
      </c>
      <c r="T252" s="10">
        <f>(((I252/60)/60)/24)+DATE(1970,1,1)</f>
        <v>42699.911840277782</v>
      </c>
      <c r="U252" s="12">
        <f>ROUND((T252-S252), 0)</f>
        <v>30</v>
      </c>
      <c r="V252" s="11" t="str">
        <f>IF(E252&gt;=D252, 1, "")</f>
        <v/>
      </c>
      <c r="W252" s="11">
        <f>IF(E252&lt;D252, 1, "")</f>
        <v>1</v>
      </c>
      <c r="X252" s="15">
        <f>S252</f>
        <v>42669.870173611111</v>
      </c>
    </row>
    <row r="253" spans="1:24" ht="32" x14ac:dyDescent="0.2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5">
        <f>E253/D253</f>
        <v>0</v>
      </c>
      <c r="P253" s="6" t="e">
        <f>E253/L253</f>
        <v>#DIV/0!</v>
      </c>
      <c r="Q253" t="str">
        <f>LEFT(N253, SEARCH("/", N253, 1)-1)</f>
        <v>technology</v>
      </c>
      <c r="R253" t="str">
        <f>RIGHT(N253, LEN(N253) - SEARCH("/", N253,1))</f>
        <v>web</v>
      </c>
      <c r="S253" s="10">
        <f>(((J253/60)/60)/24)+DATE(1970,1,1)</f>
        <v>42213.013078703705</v>
      </c>
      <c r="T253" s="10">
        <f>(((I253/60)/60)/24)+DATE(1970,1,1)</f>
        <v>42242.013078703705</v>
      </c>
      <c r="U253" s="12">
        <f>ROUND((T253-S253), 0)</f>
        <v>29</v>
      </c>
      <c r="V253" s="11" t="str">
        <f>IF(E253&gt;=D253, 1, "")</f>
        <v/>
      </c>
      <c r="W253" s="11">
        <f>IF(E253&lt;D253, 1, "")</f>
        <v>1</v>
      </c>
      <c r="X253" s="15">
        <f>S253</f>
        <v>42213.013078703705</v>
      </c>
    </row>
    <row r="254" spans="1:24" ht="32" x14ac:dyDescent="0.2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5">
        <f>E254/D254</f>
        <v>0</v>
      </c>
      <c r="P254" s="6" t="e">
        <f>E254/L254</f>
        <v>#DIV/0!</v>
      </c>
      <c r="Q254" t="str">
        <f>LEFT(N254, SEARCH("/", N254, 1)-1)</f>
        <v>technology</v>
      </c>
      <c r="R254" t="str">
        <f>RIGHT(N254, LEN(N254) - SEARCH("/", N254,1))</f>
        <v>web</v>
      </c>
      <c r="S254" s="10">
        <f>(((J254/60)/60)/24)+DATE(1970,1,1)</f>
        <v>42237.016388888893</v>
      </c>
      <c r="T254" s="10">
        <f>(((I254/60)/60)/24)+DATE(1970,1,1)</f>
        <v>42282.016388888893</v>
      </c>
      <c r="U254" s="12">
        <f>ROUND((T254-S254), 0)</f>
        <v>45</v>
      </c>
      <c r="V254" s="11" t="str">
        <f>IF(E254&gt;=D254, 1, "")</f>
        <v/>
      </c>
      <c r="W254" s="11">
        <f>IF(E254&lt;D254, 1, "")</f>
        <v>1</v>
      </c>
      <c r="X254" s="15">
        <f>S254</f>
        <v>42237.016388888893</v>
      </c>
    </row>
    <row r="255" spans="1:24" ht="48" x14ac:dyDescent="0.2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5">
        <f>E255/D255</f>
        <v>3.6666666666666666E-3</v>
      </c>
      <c r="P255" s="6">
        <f>E255/L255</f>
        <v>18.333333333333332</v>
      </c>
      <c r="Q255" t="str">
        <f>LEFT(N255, SEARCH("/", N255, 1)-1)</f>
        <v>technology</v>
      </c>
      <c r="R255" t="str">
        <f>RIGHT(N255, LEN(N255) - SEARCH("/", N255,1))</f>
        <v>web</v>
      </c>
      <c r="S255" s="10">
        <f>(((J255/60)/60)/24)+DATE(1970,1,1)</f>
        <v>42248.793310185181</v>
      </c>
      <c r="T255" s="10">
        <f>(((I255/60)/60)/24)+DATE(1970,1,1)</f>
        <v>42278.793310185181</v>
      </c>
      <c r="U255" s="12">
        <f>ROUND((T255-S255), 0)</f>
        <v>30</v>
      </c>
      <c r="V255" s="11" t="str">
        <f>IF(E255&gt;=D255, 1, "")</f>
        <v/>
      </c>
      <c r="W255" s="11">
        <f>IF(E255&lt;D255, 1, "")</f>
        <v>1</v>
      </c>
      <c r="X255" s="15">
        <f>S255</f>
        <v>42248.793310185181</v>
      </c>
    </row>
    <row r="256" spans="1:24" ht="48" x14ac:dyDescent="0.2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5">
        <f>E256/D256</f>
        <v>1.8193398957730169E-2</v>
      </c>
      <c r="P256" s="6">
        <f>E256/L256</f>
        <v>224.42857142857142</v>
      </c>
      <c r="Q256" t="str">
        <f>LEFT(N256, SEARCH("/", N256, 1)-1)</f>
        <v>technology</v>
      </c>
      <c r="R256" t="str">
        <f>RIGHT(N256, LEN(N256) - SEARCH("/", N256,1))</f>
        <v>web</v>
      </c>
      <c r="S256" s="10">
        <f>(((J256/60)/60)/24)+DATE(1970,1,1)</f>
        <v>42074.935740740737</v>
      </c>
      <c r="T256" s="10">
        <f>(((I256/60)/60)/24)+DATE(1970,1,1)</f>
        <v>42104.935740740737</v>
      </c>
      <c r="U256" s="12">
        <f>ROUND((T256-S256), 0)</f>
        <v>30</v>
      </c>
      <c r="V256" s="11" t="str">
        <f>IF(E256&gt;=D256, 1, "")</f>
        <v/>
      </c>
      <c r="W256" s="11">
        <f>IF(E256&lt;D256, 1, "")</f>
        <v>1</v>
      </c>
      <c r="X256" s="15">
        <f>S256</f>
        <v>42074.935740740737</v>
      </c>
    </row>
    <row r="257" spans="1:24" ht="64" x14ac:dyDescent="0.2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5">
        <f>E257/D257</f>
        <v>2.5000000000000001E-2</v>
      </c>
      <c r="P257" s="6">
        <f>E257/L257</f>
        <v>37.5</v>
      </c>
      <c r="Q257" t="str">
        <f>LEFT(N257, SEARCH("/", N257, 1)-1)</f>
        <v>technology</v>
      </c>
      <c r="R257" t="str">
        <f>RIGHT(N257, LEN(N257) - SEARCH("/", N257,1))</f>
        <v>web</v>
      </c>
      <c r="S257" s="10">
        <f>(((J257/60)/60)/24)+DATE(1970,1,1)</f>
        <v>42195.187534722223</v>
      </c>
      <c r="T257" s="10">
        <f>(((I257/60)/60)/24)+DATE(1970,1,1)</f>
        <v>42220.187534722223</v>
      </c>
      <c r="U257" s="12">
        <f>ROUND((T257-S257), 0)</f>
        <v>25</v>
      </c>
      <c r="V257" s="11" t="str">
        <f>IF(E257&gt;=D257, 1, "")</f>
        <v/>
      </c>
      <c r="W257" s="11">
        <f>IF(E257&lt;D257, 1, "")</f>
        <v>1</v>
      </c>
      <c r="X257" s="15">
        <f>S257</f>
        <v>42195.187534722223</v>
      </c>
    </row>
    <row r="258" spans="1:24" ht="48" x14ac:dyDescent="0.2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5">
        <f>E258/D258</f>
        <v>4.3499999999999997E-2</v>
      </c>
      <c r="P258" s="6">
        <f>E258/L258</f>
        <v>145</v>
      </c>
      <c r="Q258" t="str">
        <f>LEFT(N258, SEARCH("/", N258, 1)-1)</f>
        <v>technology</v>
      </c>
      <c r="R258" t="str">
        <f>RIGHT(N258, LEN(N258) - SEARCH("/", N258,1))</f>
        <v>web</v>
      </c>
      <c r="S258" s="10">
        <f>(((J258/60)/60)/24)+DATE(1970,1,1)</f>
        <v>42027.056793981479</v>
      </c>
      <c r="T258" s="10">
        <f>(((I258/60)/60)/24)+DATE(1970,1,1)</f>
        <v>42057.056793981479</v>
      </c>
      <c r="U258" s="12">
        <f>ROUND((T258-S258), 0)</f>
        <v>30</v>
      </c>
      <c r="V258" s="11" t="str">
        <f>IF(E258&gt;=D258, 1, "")</f>
        <v/>
      </c>
      <c r="W258" s="11">
        <f>IF(E258&lt;D258, 1, "")</f>
        <v>1</v>
      </c>
      <c r="X258" s="15">
        <f>S258</f>
        <v>42027.056793981479</v>
      </c>
    </row>
    <row r="259" spans="1:24" ht="48" x14ac:dyDescent="0.2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5">
        <f>E259/D259</f>
        <v>8.0000000000000002E-3</v>
      </c>
      <c r="P259" s="6">
        <f>E259/L259</f>
        <v>1</v>
      </c>
      <c r="Q259" t="str">
        <f>LEFT(N259, SEARCH("/", N259, 1)-1)</f>
        <v>technology</v>
      </c>
      <c r="R259" t="str">
        <f>RIGHT(N259, LEN(N259) - SEARCH("/", N259,1))</f>
        <v>web</v>
      </c>
      <c r="S259" s="10">
        <f>(((J259/60)/60)/24)+DATE(1970,1,1)</f>
        <v>41927.067627314813</v>
      </c>
      <c r="T259" s="10">
        <f>(((I259/60)/60)/24)+DATE(1970,1,1)</f>
        <v>41957.109293981484</v>
      </c>
      <c r="U259" s="12">
        <f>ROUND((T259-S259), 0)</f>
        <v>30</v>
      </c>
      <c r="V259" s="11" t="str">
        <f>IF(E259&gt;=D259, 1, "")</f>
        <v/>
      </c>
      <c r="W259" s="11">
        <f>IF(E259&lt;D259, 1, "")</f>
        <v>1</v>
      </c>
      <c r="X259" s="15">
        <f>S259</f>
        <v>41927.067627314813</v>
      </c>
    </row>
    <row r="260" spans="1:24" ht="48" x14ac:dyDescent="0.2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5">
        <f>E260/D260</f>
        <v>1.2123076923076924E-2</v>
      </c>
      <c r="P260" s="6">
        <f>E260/L260</f>
        <v>112.57142857142857</v>
      </c>
      <c r="Q260" t="str">
        <f>LEFT(N260, SEARCH("/", N260, 1)-1)</f>
        <v>technology</v>
      </c>
      <c r="R260" t="str">
        <f>RIGHT(N260, LEN(N260) - SEARCH("/", N260,1))</f>
        <v>web</v>
      </c>
      <c r="S260" s="10">
        <f>(((J260/60)/60)/24)+DATE(1970,1,1)</f>
        <v>42191.70175925926</v>
      </c>
      <c r="T260" s="10">
        <f>(((I260/60)/60)/24)+DATE(1970,1,1)</f>
        <v>42221.70175925926</v>
      </c>
      <c r="U260" s="12">
        <f>ROUND((T260-S260), 0)</f>
        <v>30</v>
      </c>
      <c r="V260" s="11" t="str">
        <f>IF(E260&gt;=D260, 1, "")</f>
        <v/>
      </c>
      <c r="W260" s="11">
        <f>IF(E260&lt;D260, 1, "")</f>
        <v>1</v>
      </c>
      <c r="X260" s="15">
        <f>S260</f>
        <v>42191.70175925926</v>
      </c>
    </row>
    <row r="261" spans="1:24" ht="48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>E261/D261</f>
        <v>0</v>
      </c>
      <c r="P261" s="6" t="e">
        <f>E261/L261</f>
        <v>#DIV/0!</v>
      </c>
      <c r="Q261" t="str">
        <f>LEFT(N261, SEARCH("/", N261, 1)-1)</f>
        <v>technology</v>
      </c>
      <c r="R261" t="str">
        <f>RIGHT(N261, LEN(N261) - SEARCH("/", N261,1))</f>
        <v>web</v>
      </c>
      <c r="S261" s="10">
        <f>(((J261/60)/60)/24)+DATE(1970,1,1)</f>
        <v>41954.838240740741</v>
      </c>
      <c r="T261" s="10">
        <f>(((I261/60)/60)/24)+DATE(1970,1,1)</f>
        <v>42014.838240740741</v>
      </c>
      <c r="U261" s="12">
        <f>ROUND((T261-S261), 0)</f>
        <v>60</v>
      </c>
      <c r="V261" s="11" t="str">
        <f>IF(E261&gt;=D261, 1, "")</f>
        <v/>
      </c>
      <c r="W261" s="11">
        <f>IF(E261&lt;D261, 1, "")</f>
        <v>1</v>
      </c>
      <c r="X261" s="15">
        <f>S261</f>
        <v>41954.838240740741</v>
      </c>
    </row>
    <row r="262" spans="1:24" ht="48" x14ac:dyDescent="0.2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5">
        <f>E262/D262</f>
        <v>6.8399999999999997E-3</v>
      </c>
      <c r="P262" s="6">
        <f>E262/L262</f>
        <v>342</v>
      </c>
      <c r="Q262" t="str">
        <f>LEFT(N262, SEARCH("/", N262, 1)-1)</f>
        <v>technology</v>
      </c>
      <c r="R262" t="str">
        <f>RIGHT(N262, LEN(N262) - SEARCH("/", N262,1))</f>
        <v>web</v>
      </c>
      <c r="S262" s="10">
        <f>(((J262/60)/60)/24)+DATE(1970,1,1)</f>
        <v>42528.626620370371</v>
      </c>
      <c r="T262" s="10">
        <f>(((I262/60)/60)/24)+DATE(1970,1,1)</f>
        <v>42573.626620370371</v>
      </c>
      <c r="U262" s="12">
        <f>ROUND((T262-S262), 0)</f>
        <v>45</v>
      </c>
      <c r="V262" s="11" t="str">
        <f>IF(E262&gt;=D262, 1, "")</f>
        <v/>
      </c>
      <c r="W262" s="11">
        <f>IF(E262&lt;D262, 1, "")</f>
        <v>1</v>
      </c>
      <c r="X262" s="15">
        <f>S262</f>
        <v>42528.626620370371</v>
      </c>
    </row>
    <row r="263" spans="1:24" ht="48" x14ac:dyDescent="0.2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5">
        <f>E263/D263</f>
        <v>1.2513513513513513E-2</v>
      </c>
      <c r="P263" s="6">
        <f>E263/L263</f>
        <v>57.875</v>
      </c>
      <c r="Q263" t="str">
        <f>LEFT(N263, SEARCH("/", N263, 1)-1)</f>
        <v>technology</v>
      </c>
      <c r="R263" t="str">
        <f>RIGHT(N263, LEN(N263) - SEARCH("/", N263,1))</f>
        <v>web</v>
      </c>
      <c r="S263" s="10">
        <f>(((J263/60)/60)/24)+DATE(1970,1,1)</f>
        <v>41989.853692129633</v>
      </c>
      <c r="T263" s="10">
        <f>(((I263/60)/60)/24)+DATE(1970,1,1)</f>
        <v>42019.811805555553</v>
      </c>
      <c r="U263" s="12">
        <f>ROUND((T263-S263), 0)</f>
        <v>30</v>
      </c>
      <c r="V263" s="11" t="str">
        <f>IF(E263&gt;=D263, 1, "")</f>
        <v/>
      </c>
      <c r="W263" s="11">
        <f>IF(E263&lt;D263, 1, "")</f>
        <v>1</v>
      </c>
      <c r="X263" s="15">
        <f>S263</f>
        <v>41989.853692129633</v>
      </c>
    </row>
    <row r="264" spans="1:24" ht="48" x14ac:dyDescent="0.2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5">
        <f>E264/D264</f>
        <v>1.8749999999999999E-3</v>
      </c>
      <c r="P264" s="6">
        <f>E264/L264</f>
        <v>30</v>
      </c>
      <c r="Q264" t="str">
        <f>LEFT(N264, SEARCH("/", N264, 1)-1)</f>
        <v>technology</v>
      </c>
      <c r="R264" t="str">
        <f>RIGHT(N264, LEN(N264) - SEARCH("/", N264,1))</f>
        <v>web</v>
      </c>
      <c r="S264" s="10">
        <f>(((J264/60)/60)/24)+DATE(1970,1,1)</f>
        <v>42179.653379629628</v>
      </c>
      <c r="T264" s="10">
        <f>(((I264/60)/60)/24)+DATE(1970,1,1)</f>
        <v>42210.915972222225</v>
      </c>
      <c r="U264" s="12">
        <f>ROUND((T264-S264), 0)</f>
        <v>31</v>
      </c>
      <c r="V264" s="11" t="str">
        <f>IF(E264&gt;=D264, 1, "")</f>
        <v/>
      </c>
      <c r="W264" s="11">
        <f>IF(E264&lt;D264, 1, "")</f>
        <v>1</v>
      </c>
      <c r="X264" s="15">
        <f>S264</f>
        <v>42179.653379629628</v>
      </c>
    </row>
    <row r="265" spans="1:24" ht="48" x14ac:dyDescent="0.2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5">
        <f>E265/D265</f>
        <v>0</v>
      </c>
      <c r="P265" s="6" t="e">
        <f>E265/L265</f>
        <v>#DIV/0!</v>
      </c>
      <c r="Q265" t="str">
        <f>LEFT(N265, SEARCH("/", N265, 1)-1)</f>
        <v>technology</v>
      </c>
      <c r="R265" t="str">
        <f>RIGHT(N265, LEN(N265) - SEARCH("/", N265,1))</f>
        <v>web</v>
      </c>
      <c r="S265" s="10">
        <f>(((J265/60)/60)/24)+DATE(1970,1,1)</f>
        <v>41968.262314814812</v>
      </c>
      <c r="T265" s="10">
        <f>(((I265/60)/60)/24)+DATE(1970,1,1)</f>
        <v>42008.262314814812</v>
      </c>
      <c r="U265" s="12">
        <f>ROUND((T265-S265), 0)</f>
        <v>40</v>
      </c>
      <c r="V265" s="11" t="str">
        <f>IF(E265&gt;=D265, 1, "")</f>
        <v/>
      </c>
      <c r="W265" s="11">
        <f>IF(E265&lt;D265, 1, "")</f>
        <v>1</v>
      </c>
      <c r="X265" s="15">
        <f>S265</f>
        <v>41968.262314814812</v>
      </c>
    </row>
    <row r="266" spans="1:24" ht="32" x14ac:dyDescent="0.2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5">
        <f>E266/D266</f>
        <v>1.25E-3</v>
      </c>
      <c r="P266" s="6">
        <f>E266/L266</f>
        <v>25</v>
      </c>
      <c r="Q266" t="str">
        <f>LEFT(N266, SEARCH("/", N266, 1)-1)</f>
        <v>technology</v>
      </c>
      <c r="R266" t="str">
        <f>RIGHT(N266, LEN(N266) - SEARCH("/", N266,1))</f>
        <v>web</v>
      </c>
      <c r="S266" s="10">
        <f>(((J266/60)/60)/24)+DATE(1970,1,1)</f>
        <v>42064.794490740736</v>
      </c>
      <c r="T266" s="10">
        <f>(((I266/60)/60)/24)+DATE(1970,1,1)</f>
        <v>42094.752824074079</v>
      </c>
      <c r="U266" s="12">
        <f>ROUND((T266-S266), 0)</f>
        <v>30</v>
      </c>
      <c r="V266" s="11" t="str">
        <f>IF(E266&gt;=D266, 1, "")</f>
        <v/>
      </c>
      <c r="W266" s="11">
        <f>IF(E266&lt;D266, 1, "")</f>
        <v>1</v>
      </c>
      <c r="X266" s="15">
        <f>S266</f>
        <v>42064.794490740736</v>
      </c>
    </row>
    <row r="267" spans="1:24" ht="48" x14ac:dyDescent="0.2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5">
        <f>E267/D267</f>
        <v>0</v>
      </c>
      <c r="P267" s="6" t="e">
        <f>E267/L267</f>
        <v>#DIV/0!</v>
      </c>
      <c r="Q267" t="str">
        <f>LEFT(N267, SEARCH("/", N267, 1)-1)</f>
        <v>technology</v>
      </c>
      <c r="R267" t="str">
        <f>RIGHT(N267, LEN(N267) - SEARCH("/", N267,1))</f>
        <v>web</v>
      </c>
      <c r="S267" s="10">
        <f>(((J267/60)/60)/24)+DATE(1970,1,1)</f>
        <v>42276.120636574073</v>
      </c>
      <c r="T267" s="10">
        <f>(((I267/60)/60)/24)+DATE(1970,1,1)</f>
        <v>42306.120636574073</v>
      </c>
      <c r="U267" s="12">
        <f>ROUND((T267-S267), 0)</f>
        <v>30</v>
      </c>
      <c r="V267" s="11" t="str">
        <f>IF(E267&gt;=D267, 1, "")</f>
        <v/>
      </c>
      <c r="W267" s="11">
        <f>IF(E267&lt;D267, 1, "")</f>
        <v>1</v>
      </c>
      <c r="X267" s="15">
        <f>S267</f>
        <v>42276.120636574073</v>
      </c>
    </row>
    <row r="268" spans="1:24" ht="48" x14ac:dyDescent="0.2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5">
        <f>E268/D268</f>
        <v>5.0000000000000001E-4</v>
      </c>
      <c r="P268" s="6">
        <f>E268/L268</f>
        <v>50</v>
      </c>
      <c r="Q268" t="str">
        <f>LEFT(N268, SEARCH("/", N268, 1)-1)</f>
        <v>technology</v>
      </c>
      <c r="R268" t="str">
        <f>RIGHT(N268, LEN(N268) - SEARCH("/", N268,1))</f>
        <v>web</v>
      </c>
      <c r="S268" s="10">
        <f>(((J268/60)/60)/24)+DATE(1970,1,1)</f>
        <v>42194.648344907408</v>
      </c>
      <c r="T268" s="10">
        <f>(((I268/60)/60)/24)+DATE(1970,1,1)</f>
        <v>42224.648344907408</v>
      </c>
      <c r="U268" s="12">
        <f>ROUND((T268-S268), 0)</f>
        <v>30</v>
      </c>
      <c r="V268" s="11" t="str">
        <f>IF(E268&gt;=D268, 1, "")</f>
        <v/>
      </c>
      <c r="W268" s="11">
        <f>IF(E268&lt;D268, 1, "")</f>
        <v>1</v>
      </c>
      <c r="X268" s="15">
        <f>S268</f>
        <v>42194.648344907408</v>
      </c>
    </row>
    <row r="269" spans="1:24" ht="48" x14ac:dyDescent="0.2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5">
        <f>E269/D269</f>
        <v>5.9999999999999995E-4</v>
      </c>
      <c r="P269" s="6">
        <f>E269/L269</f>
        <v>1.5</v>
      </c>
      <c r="Q269" t="str">
        <f>LEFT(N269, SEARCH("/", N269, 1)-1)</f>
        <v>technology</v>
      </c>
      <c r="R269" t="str">
        <f>RIGHT(N269, LEN(N269) - SEARCH("/", N269,1))</f>
        <v>web</v>
      </c>
      <c r="S269" s="10">
        <f>(((J269/60)/60)/24)+DATE(1970,1,1)</f>
        <v>42031.362187499995</v>
      </c>
      <c r="T269" s="10">
        <f>(((I269/60)/60)/24)+DATE(1970,1,1)</f>
        <v>42061.362187499995</v>
      </c>
      <c r="U269" s="12">
        <f>ROUND((T269-S269), 0)</f>
        <v>30</v>
      </c>
      <c r="V269" s="11" t="str">
        <f>IF(E269&gt;=D269, 1, "")</f>
        <v/>
      </c>
      <c r="W269" s="11">
        <f>IF(E269&lt;D269, 1, "")</f>
        <v>1</v>
      </c>
      <c r="X269" s="15">
        <f>S269</f>
        <v>42031.362187499995</v>
      </c>
    </row>
    <row r="270" spans="1:24" ht="48" x14ac:dyDescent="0.2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5">
        <f>E270/D270</f>
        <v>0</v>
      </c>
      <c r="P270" s="6" t="e">
        <f>E270/L270</f>
        <v>#DIV/0!</v>
      </c>
      <c r="Q270" t="str">
        <f>LEFT(N270, SEARCH("/", N270, 1)-1)</f>
        <v>technology</v>
      </c>
      <c r="R270" t="str">
        <f>RIGHT(N270, LEN(N270) - SEARCH("/", N270,1))</f>
        <v>web</v>
      </c>
      <c r="S270" s="10">
        <f>(((J270/60)/60)/24)+DATE(1970,1,1)</f>
        <v>42717.121377314819</v>
      </c>
      <c r="T270" s="10">
        <f>(((I270/60)/60)/24)+DATE(1970,1,1)</f>
        <v>42745.372916666667</v>
      </c>
      <c r="U270" s="12">
        <f>ROUND((T270-S270), 0)</f>
        <v>28</v>
      </c>
      <c r="V270" s="11" t="str">
        <f>IF(E270&gt;=D270, 1, "")</f>
        <v/>
      </c>
      <c r="W270" s="11">
        <f>IF(E270&lt;D270, 1, "")</f>
        <v>1</v>
      </c>
      <c r="X270" s="15">
        <f>S270</f>
        <v>42717.121377314819</v>
      </c>
    </row>
    <row r="271" spans="1:24" ht="48" x14ac:dyDescent="0.2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5">
        <f>E271/D271</f>
        <v>2E-3</v>
      </c>
      <c r="P271" s="6">
        <f>E271/L271</f>
        <v>10</v>
      </c>
      <c r="Q271" t="str">
        <f>LEFT(N271, SEARCH("/", N271, 1)-1)</f>
        <v>technology</v>
      </c>
      <c r="R271" t="str">
        <f>RIGHT(N271, LEN(N271) - SEARCH("/", N271,1))</f>
        <v>web</v>
      </c>
      <c r="S271" s="10">
        <f>(((J271/60)/60)/24)+DATE(1970,1,1)</f>
        <v>42262.849050925928</v>
      </c>
      <c r="T271" s="10">
        <f>(((I271/60)/60)/24)+DATE(1970,1,1)</f>
        <v>42292.849050925928</v>
      </c>
      <c r="U271" s="12">
        <f>ROUND((T271-S271), 0)</f>
        <v>30</v>
      </c>
      <c r="V271" s="11" t="str">
        <f>IF(E271&gt;=D271, 1, "")</f>
        <v/>
      </c>
      <c r="W271" s="11">
        <f>IF(E271&lt;D271, 1, "")</f>
        <v>1</v>
      </c>
      <c r="X271" s="15">
        <f>S271</f>
        <v>42262.849050925928</v>
      </c>
    </row>
    <row r="272" spans="1:24" ht="48" x14ac:dyDescent="0.2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5">
        <f>E272/D272</f>
        <v>0</v>
      </c>
      <c r="P272" s="6" t="e">
        <f>E272/L272</f>
        <v>#DIV/0!</v>
      </c>
      <c r="Q272" t="str">
        <f>LEFT(N272, SEARCH("/", N272, 1)-1)</f>
        <v>technology</v>
      </c>
      <c r="R272" t="str">
        <f>RIGHT(N272, LEN(N272) - SEARCH("/", N272,1))</f>
        <v>web</v>
      </c>
      <c r="S272" s="10">
        <f>(((J272/60)/60)/24)+DATE(1970,1,1)</f>
        <v>41976.88490740741</v>
      </c>
      <c r="T272" s="10">
        <f>(((I272/60)/60)/24)+DATE(1970,1,1)</f>
        <v>42006.88490740741</v>
      </c>
      <c r="U272" s="12">
        <f>ROUND((T272-S272), 0)</f>
        <v>30</v>
      </c>
      <c r="V272" s="11" t="str">
        <f>IF(E272&gt;=D272, 1, "")</f>
        <v/>
      </c>
      <c r="W272" s="11">
        <f>IF(E272&lt;D272, 1, "")</f>
        <v>1</v>
      </c>
      <c r="X272" s="15">
        <f>S272</f>
        <v>41976.88490740741</v>
      </c>
    </row>
    <row r="273" spans="1:24" ht="48" x14ac:dyDescent="0.2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5">
        <f>E273/D273</f>
        <v>0</v>
      </c>
      <c r="P273" s="6" t="e">
        <f>E273/L273</f>
        <v>#DIV/0!</v>
      </c>
      <c r="Q273" t="str">
        <f>LEFT(N273, SEARCH("/", N273, 1)-1)</f>
        <v>technology</v>
      </c>
      <c r="R273" t="str">
        <f>RIGHT(N273, LEN(N273) - SEARCH("/", N273,1))</f>
        <v>web</v>
      </c>
      <c r="S273" s="10">
        <f>(((J273/60)/60)/24)+DATE(1970,1,1)</f>
        <v>42157.916481481487</v>
      </c>
      <c r="T273" s="10">
        <f>(((I273/60)/60)/24)+DATE(1970,1,1)</f>
        <v>42187.916481481487</v>
      </c>
      <c r="U273" s="12">
        <f>ROUND((T273-S273), 0)</f>
        <v>30</v>
      </c>
      <c r="V273" s="11" t="str">
        <f>IF(E273&gt;=D273, 1, "")</f>
        <v/>
      </c>
      <c r="W273" s="11">
        <f>IF(E273&lt;D273, 1, "")</f>
        <v>1</v>
      </c>
      <c r="X273" s="15">
        <f>S273</f>
        <v>42157.916481481487</v>
      </c>
    </row>
    <row r="274" spans="1:24" ht="48" x14ac:dyDescent="0.2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5">
        <f>E274/D274</f>
        <v>0</v>
      </c>
      <c r="P274" s="6" t="e">
        <f>E274/L274</f>
        <v>#DIV/0!</v>
      </c>
      <c r="Q274" t="str">
        <f>LEFT(N274, SEARCH("/", N274, 1)-1)</f>
        <v>technology</v>
      </c>
      <c r="R274" t="str">
        <f>RIGHT(N274, LEN(N274) - SEARCH("/", N274,1))</f>
        <v>web</v>
      </c>
      <c r="S274" s="10">
        <f>(((J274/60)/60)/24)+DATE(1970,1,1)</f>
        <v>41956.853078703702</v>
      </c>
      <c r="T274" s="10">
        <f>(((I274/60)/60)/24)+DATE(1970,1,1)</f>
        <v>41991.853078703702</v>
      </c>
      <c r="U274" s="12">
        <f>ROUND((T274-S274), 0)</f>
        <v>35</v>
      </c>
      <c r="V274" s="11" t="str">
        <f>IF(E274&gt;=D274, 1, "")</f>
        <v/>
      </c>
      <c r="W274" s="11">
        <f>IF(E274&lt;D274, 1, "")</f>
        <v>1</v>
      </c>
      <c r="X274" s="15">
        <f>S274</f>
        <v>41956.853078703702</v>
      </c>
    </row>
    <row r="275" spans="1:24" ht="48" x14ac:dyDescent="0.2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5">
        <f>E275/D275</f>
        <v>0</v>
      </c>
      <c r="P275" s="6" t="e">
        <f>E275/L275</f>
        <v>#DIV/0!</v>
      </c>
      <c r="Q275" t="str">
        <f>LEFT(N275, SEARCH("/", N275, 1)-1)</f>
        <v>technology</v>
      </c>
      <c r="R275" t="str">
        <f>RIGHT(N275, LEN(N275) - SEARCH("/", N275,1))</f>
        <v>web</v>
      </c>
      <c r="S275" s="10">
        <f>(((J275/60)/60)/24)+DATE(1970,1,1)</f>
        <v>42444.268101851849</v>
      </c>
      <c r="T275" s="10">
        <f>(((I275/60)/60)/24)+DATE(1970,1,1)</f>
        <v>42474.268101851849</v>
      </c>
      <c r="U275" s="12">
        <f>ROUND((T275-S275), 0)</f>
        <v>30</v>
      </c>
      <c r="V275" s="11" t="str">
        <f>IF(E275&gt;=D275, 1, "")</f>
        <v/>
      </c>
      <c r="W275" s="11">
        <f>IF(E275&lt;D275, 1, "")</f>
        <v>1</v>
      </c>
      <c r="X275" s="15">
        <f>S275</f>
        <v>42444.268101851849</v>
      </c>
    </row>
    <row r="276" spans="1:24" ht="48" x14ac:dyDescent="0.2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5">
        <f>E276/D276</f>
        <v>0</v>
      </c>
      <c r="P276" s="6" t="e">
        <f>E276/L276</f>
        <v>#DIV/0!</v>
      </c>
      <c r="Q276" t="str">
        <f>LEFT(N276, SEARCH("/", N276, 1)-1)</f>
        <v>food</v>
      </c>
      <c r="R276" t="str">
        <f>RIGHT(N276, LEN(N276) - SEARCH("/", N276,1))</f>
        <v>food trucks</v>
      </c>
      <c r="S276" s="10">
        <f>(((J276/60)/60)/24)+DATE(1970,1,1)</f>
        <v>42260.528807870374</v>
      </c>
      <c r="T276" s="10">
        <f>(((I276/60)/60)/24)+DATE(1970,1,1)</f>
        <v>42290.528807870374</v>
      </c>
      <c r="U276" s="12">
        <f>ROUND((T276-S276), 0)</f>
        <v>30</v>
      </c>
      <c r="V276" s="11" t="str">
        <f>IF(E276&gt;=D276, 1, "")</f>
        <v/>
      </c>
      <c r="W276" s="11">
        <f>IF(E276&lt;D276, 1, "")</f>
        <v>1</v>
      </c>
      <c r="X276" s="15">
        <f>S276</f>
        <v>42260.528807870374</v>
      </c>
    </row>
    <row r="277" spans="1:24" ht="48" x14ac:dyDescent="0.2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5">
        <f>E277/D277</f>
        <v>7.4999999999999997E-3</v>
      </c>
      <c r="P277" s="6">
        <f>E277/L277</f>
        <v>25</v>
      </c>
      <c r="Q277" t="str">
        <f>LEFT(N277, SEARCH("/", N277, 1)-1)</f>
        <v>food</v>
      </c>
      <c r="R277" t="str">
        <f>RIGHT(N277, LEN(N277) - SEARCH("/", N277,1))</f>
        <v>food trucks</v>
      </c>
      <c r="S277" s="10">
        <f>(((J277/60)/60)/24)+DATE(1970,1,1)</f>
        <v>42594.524756944447</v>
      </c>
      <c r="T277" s="10">
        <f>(((I277/60)/60)/24)+DATE(1970,1,1)</f>
        <v>42654.524756944447</v>
      </c>
      <c r="U277" s="12">
        <f>ROUND((T277-S277), 0)</f>
        <v>60</v>
      </c>
      <c r="V277" s="11" t="str">
        <f>IF(E277&gt;=D277, 1, "")</f>
        <v/>
      </c>
      <c r="W277" s="11">
        <f>IF(E277&lt;D277, 1, "")</f>
        <v>1</v>
      </c>
      <c r="X277" s="15">
        <f>S277</f>
        <v>42594.524756944447</v>
      </c>
    </row>
    <row r="278" spans="1:24" ht="32" x14ac:dyDescent="0.2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5">
        <f>E278/D278</f>
        <v>0</v>
      </c>
      <c r="P278" s="6" t="e">
        <f>E278/L278</f>
        <v>#DIV/0!</v>
      </c>
      <c r="Q278" t="str">
        <f>LEFT(N278, SEARCH("/", N278, 1)-1)</f>
        <v>food</v>
      </c>
      <c r="R278" t="str">
        <f>RIGHT(N278, LEN(N278) - SEARCH("/", N278,1))</f>
        <v>food trucks</v>
      </c>
      <c r="S278" s="10">
        <f>(((J278/60)/60)/24)+DATE(1970,1,1)</f>
        <v>42155.139479166668</v>
      </c>
      <c r="T278" s="10">
        <f>(((I278/60)/60)/24)+DATE(1970,1,1)</f>
        <v>42215.139479166668</v>
      </c>
      <c r="U278" s="12">
        <f>ROUND((T278-S278), 0)</f>
        <v>60</v>
      </c>
      <c r="V278" s="11" t="str">
        <f>IF(E278&gt;=D278, 1, "")</f>
        <v/>
      </c>
      <c r="W278" s="11">
        <f>IF(E278&lt;D278, 1, "")</f>
        <v>1</v>
      </c>
      <c r="X278" s="15">
        <f>S278</f>
        <v>42155.139479166668</v>
      </c>
    </row>
    <row r="279" spans="1:24" ht="48" x14ac:dyDescent="0.2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5">
        <f>E279/D279</f>
        <v>0</v>
      </c>
      <c r="P279" s="6" t="e">
        <f>E279/L279</f>
        <v>#DIV/0!</v>
      </c>
      <c r="Q279" t="str">
        <f>LEFT(N279, SEARCH("/", N279, 1)-1)</f>
        <v>food</v>
      </c>
      <c r="R279" t="str">
        <f>RIGHT(N279, LEN(N279) - SEARCH("/", N279,1))</f>
        <v>food trucks</v>
      </c>
      <c r="S279" s="10">
        <f>(((J279/60)/60)/24)+DATE(1970,1,1)</f>
        <v>41822.040497685186</v>
      </c>
      <c r="T279" s="10">
        <f>(((I279/60)/60)/24)+DATE(1970,1,1)</f>
        <v>41852.040497685186</v>
      </c>
      <c r="U279" s="12">
        <f>ROUND((T279-S279), 0)</f>
        <v>30</v>
      </c>
      <c r="V279" s="11" t="str">
        <f>IF(E279&gt;=D279, 1, "")</f>
        <v/>
      </c>
      <c r="W279" s="11">
        <f>IF(E279&lt;D279, 1, "")</f>
        <v>1</v>
      </c>
      <c r="X279" s="15">
        <f>S279</f>
        <v>41822.040497685186</v>
      </c>
    </row>
    <row r="280" spans="1:24" ht="48" x14ac:dyDescent="0.2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5">
        <f>E280/D280</f>
        <v>0.01</v>
      </c>
      <c r="P280" s="6">
        <f>E280/L280</f>
        <v>100</v>
      </c>
      <c r="Q280" t="str">
        <f>LEFT(N280, SEARCH("/", N280, 1)-1)</f>
        <v>food</v>
      </c>
      <c r="R280" t="str">
        <f>RIGHT(N280, LEN(N280) - SEARCH("/", N280,1))</f>
        <v>food trucks</v>
      </c>
      <c r="S280" s="10">
        <f>(((J280/60)/60)/24)+DATE(1970,1,1)</f>
        <v>42440.650335648148</v>
      </c>
      <c r="T280" s="10">
        <f>(((I280/60)/60)/24)+DATE(1970,1,1)</f>
        <v>42499.868055555555</v>
      </c>
      <c r="U280" s="12">
        <f>ROUND((T280-S280), 0)</f>
        <v>59</v>
      </c>
      <c r="V280" s="11" t="str">
        <f>IF(E280&gt;=D280, 1, "")</f>
        <v/>
      </c>
      <c r="W280" s="11">
        <f>IF(E280&lt;D280, 1, "")</f>
        <v>1</v>
      </c>
      <c r="X280" s="15">
        <f>S280</f>
        <v>42440.650335648148</v>
      </c>
    </row>
    <row r="281" spans="1:24" ht="48" x14ac:dyDescent="0.2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5">
        <f>E281/D281</f>
        <v>0</v>
      </c>
      <c r="P281" s="6" t="e">
        <f>E281/L281</f>
        <v>#DIV/0!</v>
      </c>
      <c r="Q281" t="str">
        <f>LEFT(N281, SEARCH("/", N281, 1)-1)</f>
        <v>food</v>
      </c>
      <c r="R281" t="str">
        <f>RIGHT(N281, LEN(N281) - SEARCH("/", N281,1))</f>
        <v>food trucks</v>
      </c>
      <c r="S281" s="10">
        <f>(((J281/60)/60)/24)+DATE(1970,1,1)</f>
        <v>41842.980879629627</v>
      </c>
      <c r="T281" s="10">
        <f>(((I281/60)/60)/24)+DATE(1970,1,1)</f>
        <v>41872.980879629627</v>
      </c>
      <c r="U281" s="12">
        <f>ROUND((T281-S281), 0)</f>
        <v>30</v>
      </c>
      <c r="V281" s="11" t="str">
        <f>IF(E281&gt;=D281, 1, "")</f>
        <v/>
      </c>
      <c r="W281" s="11">
        <f>IF(E281&lt;D281, 1, "")</f>
        <v>1</v>
      </c>
      <c r="X281" s="15">
        <f>S281</f>
        <v>41842.980879629627</v>
      </c>
    </row>
    <row r="282" spans="1:24" ht="48" x14ac:dyDescent="0.2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5">
        <f>E282/D282</f>
        <v>2.6666666666666666E-3</v>
      </c>
      <c r="P282" s="6">
        <f>E282/L282</f>
        <v>60</v>
      </c>
      <c r="Q282" t="str">
        <f>LEFT(N282, SEARCH("/", N282, 1)-1)</f>
        <v>food</v>
      </c>
      <c r="R282" t="str">
        <f>RIGHT(N282, LEN(N282) - SEARCH("/", N282,1))</f>
        <v>food trucks</v>
      </c>
      <c r="S282" s="10">
        <f>(((J282/60)/60)/24)+DATE(1970,1,1)</f>
        <v>42087.878912037035</v>
      </c>
      <c r="T282" s="10">
        <f>(((I282/60)/60)/24)+DATE(1970,1,1)</f>
        <v>42117.878912037035</v>
      </c>
      <c r="U282" s="12">
        <f>ROUND((T282-S282), 0)</f>
        <v>30</v>
      </c>
      <c r="V282" s="11" t="str">
        <f>IF(E282&gt;=D282, 1, "")</f>
        <v/>
      </c>
      <c r="W282" s="11">
        <f>IF(E282&lt;D282, 1, "")</f>
        <v>1</v>
      </c>
      <c r="X282" s="15">
        <f>S282</f>
        <v>42087.878912037035</v>
      </c>
    </row>
    <row r="283" spans="1:24" ht="48" x14ac:dyDescent="0.2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5">
        <f>E283/D283</f>
        <v>5.0000000000000001E-3</v>
      </c>
      <c r="P283" s="6">
        <f>E283/L283</f>
        <v>50</v>
      </c>
      <c r="Q283" t="str">
        <f>LEFT(N283, SEARCH("/", N283, 1)-1)</f>
        <v>food</v>
      </c>
      <c r="R283" t="str">
        <f>RIGHT(N283, LEN(N283) - SEARCH("/", N283,1))</f>
        <v>food trucks</v>
      </c>
      <c r="S283" s="10">
        <f>(((J283/60)/60)/24)+DATE(1970,1,1)</f>
        <v>42584.666597222225</v>
      </c>
      <c r="T283" s="10">
        <f>(((I283/60)/60)/24)+DATE(1970,1,1)</f>
        <v>42614.666597222225</v>
      </c>
      <c r="U283" s="12">
        <f>ROUND((T283-S283), 0)</f>
        <v>30</v>
      </c>
      <c r="V283" s="11" t="str">
        <f>IF(E283&gt;=D283, 1, "")</f>
        <v/>
      </c>
      <c r="W283" s="11">
        <f>IF(E283&lt;D283, 1, "")</f>
        <v>1</v>
      </c>
      <c r="X283" s="15">
        <f>S283</f>
        <v>42584.666597222225</v>
      </c>
    </row>
    <row r="284" spans="1:24" ht="48" x14ac:dyDescent="0.2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5">
        <f>E284/D284</f>
        <v>2.2307692307692306E-2</v>
      </c>
      <c r="P284" s="6">
        <f>E284/L284</f>
        <v>72.5</v>
      </c>
      <c r="Q284" t="str">
        <f>LEFT(N284, SEARCH("/", N284, 1)-1)</f>
        <v>food</v>
      </c>
      <c r="R284" t="str">
        <f>RIGHT(N284, LEN(N284) - SEARCH("/", N284,1))</f>
        <v>food trucks</v>
      </c>
      <c r="S284" s="10">
        <f>(((J284/60)/60)/24)+DATE(1970,1,1)</f>
        <v>42234.105462962965</v>
      </c>
      <c r="T284" s="10">
        <f>(((I284/60)/60)/24)+DATE(1970,1,1)</f>
        <v>42264.105462962965</v>
      </c>
      <c r="U284" s="12">
        <f>ROUND((T284-S284), 0)</f>
        <v>30</v>
      </c>
      <c r="V284" s="11" t="str">
        <f>IF(E284&gt;=D284, 1, "")</f>
        <v/>
      </c>
      <c r="W284" s="11">
        <f>IF(E284&lt;D284, 1, "")</f>
        <v>1</v>
      </c>
      <c r="X284" s="15">
        <f>S284</f>
        <v>42234.105462962965</v>
      </c>
    </row>
    <row r="285" spans="1:24" ht="48" x14ac:dyDescent="0.2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5">
        <f>E285/D285</f>
        <v>8.4285714285714294E-3</v>
      </c>
      <c r="P285" s="6">
        <f>E285/L285</f>
        <v>29.5</v>
      </c>
      <c r="Q285" t="str">
        <f>LEFT(N285, SEARCH("/", N285, 1)-1)</f>
        <v>food</v>
      </c>
      <c r="R285" t="str">
        <f>RIGHT(N285, LEN(N285) - SEARCH("/", N285,1))</f>
        <v>food trucks</v>
      </c>
      <c r="S285" s="10">
        <f>(((J285/60)/60)/24)+DATE(1970,1,1)</f>
        <v>42744.903182870374</v>
      </c>
      <c r="T285" s="10">
        <f>(((I285/60)/60)/24)+DATE(1970,1,1)</f>
        <v>42774.903182870374</v>
      </c>
      <c r="U285" s="12">
        <f>ROUND((T285-S285), 0)</f>
        <v>30</v>
      </c>
      <c r="V285" s="11" t="str">
        <f>IF(E285&gt;=D285, 1, "")</f>
        <v/>
      </c>
      <c r="W285" s="11">
        <f>IF(E285&lt;D285, 1, "")</f>
        <v>1</v>
      </c>
      <c r="X285" s="15">
        <f>S285</f>
        <v>42744.903182870374</v>
      </c>
    </row>
    <row r="286" spans="1:24" ht="48" x14ac:dyDescent="0.2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5">
        <f>E286/D286</f>
        <v>2.5000000000000001E-3</v>
      </c>
      <c r="P286" s="6">
        <f>E286/L286</f>
        <v>62.5</v>
      </c>
      <c r="Q286" t="str">
        <f>LEFT(N286, SEARCH("/", N286, 1)-1)</f>
        <v>food</v>
      </c>
      <c r="R286" t="str">
        <f>RIGHT(N286, LEN(N286) - SEARCH("/", N286,1))</f>
        <v>food trucks</v>
      </c>
      <c r="S286" s="10">
        <f>(((J286/60)/60)/24)+DATE(1970,1,1)</f>
        <v>42449.341678240744</v>
      </c>
      <c r="T286" s="10">
        <f>(((I286/60)/60)/24)+DATE(1970,1,1)</f>
        <v>42509.341678240744</v>
      </c>
      <c r="U286" s="12">
        <f>ROUND((T286-S286), 0)</f>
        <v>60</v>
      </c>
      <c r="V286" s="11" t="str">
        <f>IF(E286&gt;=D286, 1, "")</f>
        <v/>
      </c>
      <c r="W286" s="11">
        <f>IF(E286&lt;D286, 1, "")</f>
        <v>1</v>
      </c>
      <c r="X286" s="15">
        <f>S286</f>
        <v>42449.341678240744</v>
      </c>
    </row>
    <row r="287" spans="1:24" ht="48" x14ac:dyDescent="0.2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5">
        <f>E287/D287</f>
        <v>0</v>
      </c>
      <c r="P287" s="6" t="e">
        <f>E287/L287</f>
        <v>#DIV/0!</v>
      </c>
      <c r="Q287" t="str">
        <f>LEFT(N287, SEARCH("/", N287, 1)-1)</f>
        <v>food</v>
      </c>
      <c r="R287" t="str">
        <f>RIGHT(N287, LEN(N287) - SEARCH("/", N287,1))</f>
        <v>food trucks</v>
      </c>
      <c r="S287" s="10">
        <f>(((J287/60)/60)/24)+DATE(1970,1,1)</f>
        <v>42077.119409722218</v>
      </c>
      <c r="T287" s="10">
        <f>(((I287/60)/60)/24)+DATE(1970,1,1)</f>
        <v>42107.119409722218</v>
      </c>
      <c r="U287" s="12">
        <f>ROUND((T287-S287), 0)</f>
        <v>30</v>
      </c>
      <c r="V287" s="11" t="str">
        <f>IF(E287&gt;=D287, 1, "")</f>
        <v/>
      </c>
      <c r="W287" s="11">
        <f>IF(E287&lt;D287, 1, "")</f>
        <v>1</v>
      </c>
      <c r="X287" s="15">
        <f>S287</f>
        <v>42077.119409722218</v>
      </c>
    </row>
    <row r="288" spans="1:24" ht="48" x14ac:dyDescent="0.2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5">
        <f>E288/D288</f>
        <v>0</v>
      </c>
      <c r="P288" s="6" t="e">
        <f>E288/L288</f>
        <v>#DIV/0!</v>
      </c>
      <c r="Q288" t="str">
        <f>LEFT(N288, SEARCH("/", N288, 1)-1)</f>
        <v>food</v>
      </c>
      <c r="R288" t="str">
        <f>RIGHT(N288, LEN(N288) - SEARCH("/", N288,1))</f>
        <v>food trucks</v>
      </c>
      <c r="S288" s="10">
        <f>(((J288/60)/60)/24)+DATE(1970,1,1)</f>
        <v>41829.592002314814</v>
      </c>
      <c r="T288" s="10">
        <f>(((I288/60)/60)/24)+DATE(1970,1,1)</f>
        <v>41874.592002314814</v>
      </c>
      <c r="U288" s="12">
        <f>ROUND((T288-S288), 0)</f>
        <v>45</v>
      </c>
      <c r="V288" s="11" t="str">
        <f>IF(E288&gt;=D288, 1, "")</f>
        <v/>
      </c>
      <c r="W288" s="11">
        <f>IF(E288&lt;D288, 1, "")</f>
        <v>1</v>
      </c>
      <c r="X288" s="15">
        <f>S288</f>
        <v>41829.592002314814</v>
      </c>
    </row>
    <row r="289" spans="1:24" ht="48" x14ac:dyDescent="0.2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5">
        <f>E289/D289</f>
        <v>0</v>
      </c>
      <c r="P289" s="6" t="e">
        <f>E289/L289</f>
        <v>#DIV/0!</v>
      </c>
      <c r="Q289" t="str">
        <f>LEFT(N289, SEARCH("/", N289, 1)-1)</f>
        <v>food</v>
      </c>
      <c r="R289" t="str">
        <f>RIGHT(N289, LEN(N289) - SEARCH("/", N289,1))</f>
        <v>food trucks</v>
      </c>
      <c r="S289" s="10">
        <f>(((J289/60)/60)/24)+DATE(1970,1,1)</f>
        <v>42487.825752314813</v>
      </c>
      <c r="T289" s="10">
        <f>(((I289/60)/60)/24)+DATE(1970,1,1)</f>
        <v>42508.825752314813</v>
      </c>
      <c r="U289" s="12">
        <f>ROUND((T289-S289), 0)</f>
        <v>21</v>
      </c>
      <c r="V289" s="11" t="str">
        <f>IF(E289&gt;=D289, 1, "")</f>
        <v/>
      </c>
      <c r="W289" s="11">
        <f>IF(E289&lt;D289, 1, "")</f>
        <v>1</v>
      </c>
      <c r="X289" s="15">
        <f>S289</f>
        <v>42487.825752314813</v>
      </c>
    </row>
    <row r="290" spans="1:24" ht="48" x14ac:dyDescent="0.2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5">
        <f>E290/D290</f>
        <v>0</v>
      </c>
      <c r="P290" s="6" t="e">
        <f>E290/L290</f>
        <v>#DIV/0!</v>
      </c>
      <c r="Q290" t="str">
        <f>LEFT(N290, SEARCH("/", N290, 1)-1)</f>
        <v>food</v>
      </c>
      <c r="R290" t="str">
        <f>RIGHT(N290, LEN(N290) - SEARCH("/", N290,1))</f>
        <v>food trucks</v>
      </c>
      <c r="S290" s="10">
        <f>(((J290/60)/60)/24)+DATE(1970,1,1)</f>
        <v>41986.108726851846</v>
      </c>
      <c r="T290" s="10">
        <f>(((I290/60)/60)/24)+DATE(1970,1,1)</f>
        <v>42016.108726851846</v>
      </c>
      <c r="U290" s="12">
        <f>ROUND((T290-S290), 0)</f>
        <v>30</v>
      </c>
      <c r="V290" s="11" t="str">
        <f>IF(E290&gt;=D290, 1, "")</f>
        <v/>
      </c>
      <c r="W290" s="11">
        <f>IF(E290&lt;D290, 1, "")</f>
        <v>1</v>
      </c>
      <c r="X290" s="15">
        <f>S290</f>
        <v>41986.108726851846</v>
      </c>
    </row>
    <row r="291" spans="1:24" ht="32" x14ac:dyDescent="0.2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5">
        <f>E291/D291</f>
        <v>0</v>
      </c>
      <c r="P291" s="6" t="e">
        <f>E291/L291</f>
        <v>#DIV/0!</v>
      </c>
      <c r="Q291" t="str">
        <f>LEFT(N291, SEARCH("/", N291, 1)-1)</f>
        <v>food</v>
      </c>
      <c r="R291" t="str">
        <f>RIGHT(N291, LEN(N291) - SEARCH("/", N291,1))</f>
        <v>food trucks</v>
      </c>
      <c r="S291" s="10">
        <f>(((J291/60)/60)/24)+DATE(1970,1,1)</f>
        <v>42060.00980324074</v>
      </c>
      <c r="T291" s="10">
        <f>(((I291/60)/60)/24)+DATE(1970,1,1)</f>
        <v>42104.968136574069</v>
      </c>
      <c r="U291" s="12">
        <f>ROUND((T291-S291), 0)</f>
        <v>45</v>
      </c>
      <c r="V291" s="11" t="str">
        <f>IF(E291&gt;=D291, 1, "")</f>
        <v/>
      </c>
      <c r="W291" s="11">
        <f>IF(E291&lt;D291, 1, "")</f>
        <v>1</v>
      </c>
      <c r="X291" s="15">
        <f>S291</f>
        <v>42060.00980324074</v>
      </c>
    </row>
    <row r="292" spans="1:24" ht="48" x14ac:dyDescent="0.2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5">
        <f>E292/D292</f>
        <v>0</v>
      </c>
      <c r="P292" s="6" t="e">
        <f>E292/L292</f>
        <v>#DIV/0!</v>
      </c>
      <c r="Q292" t="str">
        <f>LEFT(N292, SEARCH("/", N292, 1)-1)</f>
        <v>food</v>
      </c>
      <c r="R292" t="str">
        <f>RIGHT(N292, LEN(N292) - SEARCH("/", N292,1))</f>
        <v>food trucks</v>
      </c>
      <c r="S292" s="10">
        <f>(((J292/60)/60)/24)+DATE(1970,1,1)</f>
        <v>41830.820567129631</v>
      </c>
      <c r="T292" s="10">
        <f>(((I292/60)/60)/24)+DATE(1970,1,1)</f>
        <v>41855.820567129631</v>
      </c>
      <c r="U292" s="12">
        <f>ROUND((T292-S292), 0)</f>
        <v>25</v>
      </c>
      <c r="V292" s="11" t="str">
        <f>IF(E292&gt;=D292, 1, "")</f>
        <v/>
      </c>
      <c r="W292" s="11">
        <f>IF(E292&lt;D292, 1, "")</f>
        <v>1</v>
      </c>
      <c r="X292" s="15">
        <f>S292</f>
        <v>41830.820567129631</v>
      </c>
    </row>
    <row r="293" spans="1:24" ht="48" x14ac:dyDescent="0.2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5">
        <f>E293/D293</f>
        <v>0</v>
      </c>
      <c r="P293" s="6" t="e">
        <f>E293/L293</f>
        <v>#DIV/0!</v>
      </c>
      <c r="Q293" t="str">
        <f>LEFT(N293, SEARCH("/", N293, 1)-1)</f>
        <v>food</v>
      </c>
      <c r="R293" t="str">
        <f>RIGHT(N293, LEN(N293) - SEARCH("/", N293,1))</f>
        <v>food trucks</v>
      </c>
      <c r="S293" s="10">
        <f>(((J293/60)/60)/24)+DATE(1970,1,1)</f>
        <v>42238.022905092599</v>
      </c>
      <c r="T293" s="10">
        <f>(((I293/60)/60)/24)+DATE(1970,1,1)</f>
        <v>42286.708333333328</v>
      </c>
      <c r="U293" s="12">
        <f>ROUND((T293-S293), 0)</f>
        <v>49</v>
      </c>
      <c r="V293" s="11" t="str">
        <f>IF(E293&gt;=D293, 1, "")</f>
        <v/>
      </c>
      <c r="W293" s="11">
        <f>IF(E293&lt;D293, 1, "")</f>
        <v>1</v>
      </c>
      <c r="X293" s="15">
        <f>S293</f>
        <v>42238.022905092599</v>
      </c>
    </row>
    <row r="294" spans="1:24" ht="48" x14ac:dyDescent="0.2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5">
        <f>E294/D294</f>
        <v>1.3849999999999999E-3</v>
      </c>
      <c r="P294" s="6">
        <f>E294/L294</f>
        <v>23.083333333333332</v>
      </c>
      <c r="Q294" t="str">
        <f>LEFT(N294, SEARCH("/", N294, 1)-1)</f>
        <v>food</v>
      </c>
      <c r="R294" t="str">
        <f>RIGHT(N294, LEN(N294) - SEARCH("/", N294,1))</f>
        <v>food trucks</v>
      </c>
      <c r="S294" s="10">
        <f>(((J294/60)/60)/24)+DATE(1970,1,1)</f>
        <v>41837.829895833333</v>
      </c>
      <c r="T294" s="10">
        <f>(((I294/60)/60)/24)+DATE(1970,1,1)</f>
        <v>41897.829895833333</v>
      </c>
      <c r="U294" s="12">
        <f>ROUND((T294-S294), 0)</f>
        <v>60</v>
      </c>
      <c r="V294" s="11" t="str">
        <f>IF(E294&gt;=D294, 1, "")</f>
        <v/>
      </c>
      <c r="W294" s="11">
        <f>IF(E294&lt;D294, 1, "")</f>
        <v>1</v>
      </c>
      <c r="X294" s="15">
        <f>S294</f>
        <v>41837.829895833333</v>
      </c>
    </row>
    <row r="295" spans="1:24" ht="48" x14ac:dyDescent="0.2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5">
        <f>E295/D295</f>
        <v>6.0000000000000001E-3</v>
      </c>
      <c r="P295" s="6">
        <f>E295/L295</f>
        <v>25.5</v>
      </c>
      <c r="Q295" t="str">
        <f>LEFT(N295, SEARCH("/", N295, 1)-1)</f>
        <v>food</v>
      </c>
      <c r="R295" t="str">
        <f>RIGHT(N295, LEN(N295) - SEARCH("/", N295,1))</f>
        <v>food trucks</v>
      </c>
      <c r="S295" s="10">
        <f>(((J295/60)/60)/24)+DATE(1970,1,1)</f>
        <v>42110.326423611114</v>
      </c>
      <c r="T295" s="10">
        <f>(((I295/60)/60)/24)+DATE(1970,1,1)</f>
        <v>42140.125</v>
      </c>
      <c r="U295" s="12">
        <f>ROUND((T295-S295), 0)</f>
        <v>30</v>
      </c>
      <c r="V295" s="11" t="str">
        <f>IF(E295&gt;=D295, 1, "")</f>
        <v/>
      </c>
      <c r="W295" s="11">
        <f>IF(E295&lt;D295, 1, "")</f>
        <v>1</v>
      </c>
      <c r="X295" s="15">
        <f>S295</f>
        <v>42110.326423611114</v>
      </c>
    </row>
    <row r="296" spans="1:24" ht="48" x14ac:dyDescent="0.2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5">
        <f>E296/D296</f>
        <v>0.33559730999999998</v>
      </c>
      <c r="P296" s="6">
        <f>E296/L296</f>
        <v>223.58248500999335</v>
      </c>
      <c r="Q296" t="str">
        <f>LEFT(N296, SEARCH("/", N296, 1)-1)</f>
        <v>technology</v>
      </c>
      <c r="R296" t="str">
        <f>RIGHT(N296, LEN(N296) - SEARCH("/", N296,1))</f>
        <v>space exploration</v>
      </c>
      <c r="S296" s="10">
        <f>(((J296/60)/60)/24)+DATE(1970,1,1)</f>
        <v>42689.582349537035</v>
      </c>
      <c r="T296" s="10">
        <f>(((I296/60)/60)/24)+DATE(1970,1,1)</f>
        <v>42725.332638888889</v>
      </c>
      <c r="U296" s="12">
        <f>ROUND((T296-S296), 0)</f>
        <v>36</v>
      </c>
      <c r="V296" s="11" t="str">
        <f>IF(E296&gt;=D296, 1, "")</f>
        <v/>
      </c>
      <c r="W296" s="11">
        <f>IF(E296&lt;D296, 1, "")</f>
        <v>1</v>
      </c>
      <c r="X296" s="15">
        <f>S296</f>
        <v>42689.582349537035</v>
      </c>
    </row>
    <row r="297" spans="1:24" ht="48" x14ac:dyDescent="0.2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5">
        <f>E297/D297</f>
        <v>2.053E-2</v>
      </c>
      <c r="P297" s="6">
        <f>E297/L297</f>
        <v>39.480769230769234</v>
      </c>
      <c r="Q297" t="str">
        <f>LEFT(N297, SEARCH("/", N297, 1)-1)</f>
        <v>technology</v>
      </c>
      <c r="R297" t="str">
        <f>RIGHT(N297, LEN(N297) - SEARCH("/", N297,1))</f>
        <v>space exploration</v>
      </c>
      <c r="S297" s="10">
        <f>(((J297/60)/60)/24)+DATE(1970,1,1)</f>
        <v>42774.792071759264</v>
      </c>
      <c r="T297" s="10">
        <f>(((I297/60)/60)/24)+DATE(1970,1,1)</f>
        <v>42804.792071759264</v>
      </c>
      <c r="U297" s="12">
        <f>ROUND((T297-S297), 0)</f>
        <v>30</v>
      </c>
      <c r="V297" s="11" t="str">
        <f>IF(E297&gt;=D297, 1, "")</f>
        <v/>
      </c>
      <c r="W297" s="11">
        <f>IF(E297&lt;D297, 1, "")</f>
        <v>1</v>
      </c>
      <c r="X297" s="15">
        <f>S297</f>
        <v>42774.792071759264</v>
      </c>
    </row>
    <row r="298" spans="1:24" ht="48" x14ac:dyDescent="0.2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5">
        <f>E298/D298</f>
        <v>0.105</v>
      </c>
      <c r="P298" s="6">
        <f>E298/L298</f>
        <v>91.304347826086953</v>
      </c>
      <c r="Q298" t="str">
        <f>LEFT(N298, SEARCH("/", N298, 1)-1)</f>
        <v>technology</v>
      </c>
      <c r="R298" t="str">
        <f>RIGHT(N298, LEN(N298) - SEARCH("/", N298,1))</f>
        <v>space exploration</v>
      </c>
      <c r="S298" s="10">
        <f>(((J298/60)/60)/24)+DATE(1970,1,1)</f>
        <v>41921.842627314814</v>
      </c>
      <c r="T298" s="10">
        <f>(((I298/60)/60)/24)+DATE(1970,1,1)</f>
        <v>41951.884293981479</v>
      </c>
      <c r="U298" s="12">
        <f>ROUND((T298-S298), 0)</f>
        <v>30</v>
      </c>
      <c r="V298" s="11" t="str">
        <f>IF(E298&gt;=D298, 1, "")</f>
        <v/>
      </c>
      <c r="W298" s="11">
        <f>IF(E298&lt;D298, 1, "")</f>
        <v>1</v>
      </c>
      <c r="X298" s="15">
        <f>S298</f>
        <v>41921.842627314814</v>
      </c>
    </row>
    <row r="299" spans="1:24" ht="48" x14ac:dyDescent="0.2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5">
        <f>E299/D299</f>
        <v>8.4172839999999999E-2</v>
      </c>
      <c r="P299" s="6">
        <f>E299/L299</f>
        <v>78.666205607476627</v>
      </c>
      <c r="Q299" t="str">
        <f>LEFT(N299, SEARCH("/", N299, 1)-1)</f>
        <v>technology</v>
      </c>
      <c r="R299" t="str">
        <f>RIGHT(N299, LEN(N299) - SEARCH("/", N299,1))</f>
        <v>space exploration</v>
      </c>
      <c r="S299" s="10">
        <f>(((J299/60)/60)/24)+DATE(1970,1,1)</f>
        <v>42226.313298611116</v>
      </c>
      <c r="T299" s="10">
        <f>(((I299/60)/60)/24)+DATE(1970,1,1)</f>
        <v>42256.313298611116</v>
      </c>
      <c r="U299" s="12">
        <f>ROUND((T299-S299), 0)</f>
        <v>30</v>
      </c>
      <c r="V299" s="11" t="str">
        <f>IF(E299&gt;=D299, 1, "")</f>
        <v/>
      </c>
      <c r="W299" s="11">
        <f>IF(E299&lt;D299, 1, "")</f>
        <v>1</v>
      </c>
      <c r="X299" s="15">
        <f>S299</f>
        <v>42226.313298611116</v>
      </c>
    </row>
    <row r="300" spans="1:24" ht="48" x14ac:dyDescent="0.2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5">
        <f>E300/D300</f>
        <v>1.44E-2</v>
      </c>
      <c r="P300" s="6">
        <f>E300/L300</f>
        <v>12</v>
      </c>
      <c r="Q300" t="str">
        <f>LEFT(N300, SEARCH("/", N300, 1)-1)</f>
        <v>technology</v>
      </c>
      <c r="R300" t="str">
        <f>RIGHT(N300, LEN(N300) - SEARCH("/", N300,1))</f>
        <v>space exploration</v>
      </c>
      <c r="S300" s="10">
        <f>(((J300/60)/60)/24)+DATE(1970,1,1)</f>
        <v>42200.261793981481</v>
      </c>
      <c r="T300" s="10">
        <f>(((I300/60)/60)/24)+DATE(1970,1,1)</f>
        <v>42230.261793981481</v>
      </c>
      <c r="U300" s="12">
        <f>ROUND((T300-S300), 0)</f>
        <v>30</v>
      </c>
      <c r="V300" s="11" t="str">
        <f>IF(E300&gt;=D300, 1, "")</f>
        <v/>
      </c>
      <c r="W300" s="11">
        <f>IF(E300&lt;D300, 1, "")</f>
        <v>1</v>
      </c>
      <c r="X300" s="15">
        <f>S300</f>
        <v>42200.261793981481</v>
      </c>
    </row>
    <row r="301" spans="1:24" ht="48" x14ac:dyDescent="0.2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5">
        <f>E301/D301</f>
        <v>8.8333333333333337E-3</v>
      </c>
      <c r="P301" s="6">
        <f>E301/L301</f>
        <v>17.666666666666668</v>
      </c>
      <c r="Q301" t="str">
        <f>LEFT(N301, SEARCH("/", N301, 1)-1)</f>
        <v>technology</v>
      </c>
      <c r="R301" t="str">
        <f>RIGHT(N301, LEN(N301) - SEARCH("/", N301,1))</f>
        <v>space exploration</v>
      </c>
      <c r="S301" s="10">
        <f>(((J301/60)/60)/24)+DATE(1970,1,1)</f>
        <v>42408.714814814812</v>
      </c>
      <c r="T301" s="10">
        <f>(((I301/60)/60)/24)+DATE(1970,1,1)</f>
        <v>42438.714814814812</v>
      </c>
      <c r="U301" s="12">
        <f>ROUND((T301-S301), 0)</f>
        <v>30</v>
      </c>
      <c r="V301" s="11" t="str">
        <f>IF(E301&gt;=D301, 1, "")</f>
        <v/>
      </c>
      <c r="W301" s="11">
        <f>IF(E301&lt;D301, 1, "")</f>
        <v>1</v>
      </c>
      <c r="X301" s="15">
        <f>S301</f>
        <v>42408.714814814812</v>
      </c>
    </row>
    <row r="302" spans="1:24" ht="16" x14ac:dyDescent="0.2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5">
        <f>E302/D302</f>
        <v>9.9200000000000004E-4</v>
      </c>
      <c r="P302" s="6">
        <f>E302/L302</f>
        <v>41.333333333333336</v>
      </c>
      <c r="Q302" t="str">
        <f>LEFT(N302, SEARCH("/", N302, 1)-1)</f>
        <v>technology</v>
      </c>
      <c r="R302" t="str">
        <f>RIGHT(N302, LEN(N302) - SEARCH("/", N302,1))</f>
        <v>space exploration</v>
      </c>
      <c r="S302" s="10">
        <f>(((J302/60)/60)/24)+DATE(1970,1,1)</f>
        <v>42341.99700231482</v>
      </c>
      <c r="T302" s="10">
        <f>(((I302/60)/60)/24)+DATE(1970,1,1)</f>
        <v>42401.99700231482</v>
      </c>
      <c r="U302" s="12">
        <f>ROUND((T302-S302), 0)</f>
        <v>60</v>
      </c>
      <c r="V302" s="11" t="str">
        <f>IF(E302&gt;=D302, 1, "")</f>
        <v/>
      </c>
      <c r="W302" s="11">
        <f>IF(E302&lt;D302, 1, "")</f>
        <v>1</v>
      </c>
      <c r="X302" s="15">
        <f>S302</f>
        <v>42341.99700231482</v>
      </c>
    </row>
    <row r="303" spans="1:24" ht="48" x14ac:dyDescent="0.2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5">
        <f>E303/D303</f>
        <v>5.966666666666667E-3</v>
      </c>
      <c r="P303" s="6">
        <f>E303/L303</f>
        <v>71.599999999999994</v>
      </c>
      <c r="Q303" t="str">
        <f>LEFT(N303, SEARCH("/", N303, 1)-1)</f>
        <v>technology</v>
      </c>
      <c r="R303" t="str">
        <f>RIGHT(N303, LEN(N303) - SEARCH("/", N303,1))</f>
        <v>space exploration</v>
      </c>
      <c r="S303" s="10">
        <f>(((J303/60)/60)/24)+DATE(1970,1,1)</f>
        <v>42695.624340277776</v>
      </c>
      <c r="T303" s="10">
        <f>(((I303/60)/60)/24)+DATE(1970,1,1)</f>
        <v>42725.624340277776</v>
      </c>
      <c r="U303" s="12">
        <f>ROUND((T303-S303), 0)</f>
        <v>30</v>
      </c>
      <c r="V303" s="11" t="str">
        <f>IF(E303&gt;=D303, 1, "")</f>
        <v/>
      </c>
      <c r="W303" s="11">
        <f>IF(E303&lt;D303, 1, "")</f>
        <v>1</v>
      </c>
      <c r="X303" s="15">
        <f>S303</f>
        <v>42695.624340277776</v>
      </c>
    </row>
    <row r="304" spans="1:24" ht="48" x14ac:dyDescent="0.2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5">
        <f>E304/D304</f>
        <v>1.8689285714285714E-2</v>
      </c>
      <c r="P304" s="6">
        <f>E304/L304</f>
        <v>307.8235294117647</v>
      </c>
      <c r="Q304" t="str">
        <f>LEFT(N304, SEARCH("/", N304, 1)-1)</f>
        <v>technology</v>
      </c>
      <c r="R304" t="str">
        <f>RIGHT(N304, LEN(N304) - SEARCH("/", N304,1))</f>
        <v>space exploration</v>
      </c>
      <c r="S304" s="10">
        <f>(((J304/60)/60)/24)+DATE(1970,1,1)</f>
        <v>42327.805659722217</v>
      </c>
      <c r="T304" s="10">
        <f>(((I304/60)/60)/24)+DATE(1970,1,1)</f>
        <v>42355.805659722217</v>
      </c>
      <c r="U304" s="12">
        <f>ROUND((T304-S304), 0)</f>
        <v>28</v>
      </c>
      <c r="V304" s="11" t="str">
        <f>IF(E304&gt;=D304, 1, "")</f>
        <v/>
      </c>
      <c r="W304" s="11">
        <f>IF(E304&lt;D304, 1, "")</f>
        <v>1</v>
      </c>
      <c r="X304" s="15">
        <f>S304</f>
        <v>42327.805659722217</v>
      </c>
    </row>
    <row r="305" spans="1:24" ht="48" x14ac:dyDescent="0.2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5">
        <f>E305/D305</f>
        <v>8.8500000000000002E-3</v>
      </c>
      <c r="P305" s="6">
        <f>E305/L305</f>
        <v>80.454545454545453</v>
      </c>
      <c r="Q305" t="str">
        <f>LEFT(N305, SEARCH("/", N305, 1)-1)</f>
        <v>technology</v>
      </c>
      <c r="R305" t="str">
        <f>RIGHT(N305, LEN(N305) - SEARCH("/", N305,1))</f>
        <v>space exploration</v>
      </c>
      <c r="S305" s="10">
        <f>(((J305/60)/60)/24)+DATE(1970,1,1)</f>
        <v>41953.158854166672</v>
      </c>
      <c r="T305" s="10">
        <f>(((I305/60)/60)/24)+DATE(1970,1,1)</f>
        <v>41983.158854166672</v>
      </c>
      <c r="U305" s="12">
        <f>ROUND((T305-S305), 0)</f>
        <v>30</v>
      </c>
      <c r="V305" s="11" t="str">
        <f>IF(E305&gt;=D305, 1, "")</f>
        <v/>
      </c>
      <c r="W305" s="11">
        <f>IF(E305&lt;D305, 1, "")</f>
        <v>1</v>
      </c>
      <c r="X305" s="15">
        <f>S305</f>
        <v>41953.158854166672</v>
      </c>
    </row>
    <row r="306" spans="1:24" ht="48" x14ac:dyDescent="0.2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5">
        <f>E306/D306</f>
        <v>0.1152156862745098</v>
      </c>
      <c r="P306" s="6">
        <f>E306/L306</f>
        <v>83.942857142857136</v>
      </c>
      <c r="Q306" t="str">
        <f>LEFT(N306, SEARCH("/", N306, 1)-1)</f>
        <v>technology</v>
      </c>
      <c r="R306" t="str">
        <f>RIGHT(N306, LEN(N306) - SEARCH("/", N306,1))</f>
        <v>space exploration</v>
      </c>
      <c r="S306" s="10">
        <f>(((J306/60)/60)/24)+DATE(1970,1,1)</f>
        <v>41771.651932870373</v>
      </c>
      <c r="T306" s="10">
        <f>(((I306/60)/60)/24)+DATE(1970,1,1)</f>
        <v>41803.166666666664</v>
      </c>
      <c r="U306" s="12">
        <f>ROUND((T306-S306), 0)</f>
        <v>32</v>
      </c>
      <c r="V306" s="11" t="str">
        <f>IF(E306&gt;=D306, 1, "")</f>
        <v/>
      </c>
      <c r="W306" s="11">
        <f>IF(E306&lt;D306, 1, "")</f>
        <v>1</v>
      </c>
      <c r="X306" s="15">
        <f>S306</f>
        <v>41771.651932870373</v>
      </c>
    </row>
    <row r="307" spans="1:24" ht="48" x14ac:dyDescent="0.2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5">
        <f>E307/D307</f>
        <v>5.1000000000000004E-4</v>
      </c>
      <c r="P307" s="6">
        <f>E307/L307</f>
        <v>8.5</v>
      </c>
      <c r="Q307" t="str">
        <f>LEFT(N307, SEARCH("/", N307, 1)-1)</f>
        <v>technology</v>
      </c>
      <c r="R307" t="str">
        <f>RIGHT(N307, LEN(N307) - SEARCH("/", N307,1))</f>
        <v>space exploration</v>
      </c>
      <c r="S307" s="10">
        <f>(((J307/60)/60)/24)+DATE(1970,1,1)</f>
        <v>42055.600995370376</v>
      </c>
      <c r="T307" s="10">
        <f>(((I307/60)/60)/24)+DATE(1970,1,1)</f>
        <v>42115.559328703705</v>
      </c>
      <c r="U307" s="12">
        <f>ROUND((T307-S307), 0)</f>
        <v>60</v>
      </c>
      <c r="V307" s="11" t="str">
        <f>IF(E307&gt;=D307, 1, "")</f>
        <v/>
      </c>
      <c r="W307" s="11">
        <f>IF(E307&lt;D307, 1, "")</f>
        <v>1</v>
      </c>
      <c r="X307" s="15">
        <f>S307</f>
        <v>42055.600995370376</v>
      </c>
    </row>
    <row r="308" spans="1:24" ht="16" x14ac:dyDescent="0.2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5">
        <f>E308/D308</f>
        <v>0.21033333333333334</v>
      </c>
      <c r="P308" s="6">
        <f>E308/L308</f>
        <v>73.372093023255815</v>
      </c>
      <c r="Q308" t="str">
        <f>LEFT(N308, SEARCH("/", N308, 1)-1)</f>
        <v>technology</v>
      </c>
      <c r="R308" t="str">
        <f>RIGHT(N308, LEN(N308) - SEARCH("/", N308,1))</f>
        <v>space exploration</v>
      </c>
      <c r="S308" s="10">
        <f>(((J308/60)/60)/24)+DATE(1970,1,1)</f>
        <v>42381.866284722222</v>
      </c>
      <c r="T308" s="10">
        <f>(((I308/60)/60)/24)+DATE(1970,1,1)</f>
        <v>42409.833333333328</v>
      </c>
      <c r="U308" s="12">
        <f>ROUND((T308-S308), 0)</f>
        <v>28</v>
      </c>
      <c r="V308" s="11" t="str">
        <f>IF(E308&gt;=D308, 1, "")</f>
        <v/>
      </c>
      <c r="W308" s="11">
        <f>IF(E308&lt;D308, 1, "")</f>
        <v>1</v>
      </c>
      <c r="X308" s="15">
        <f>S308</f>
        <v>42381.866284722222</v>
      </c>
    </row>
    <row r="309" spans="1:24" ht="32" x14ac:dyDescent="0.2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5">
        <f>E309/D309</f>
        <v>0.11436666666666667</v>
      </c>
      <c r="P309" s="6">
        <f>E309/L309</f>
        <v>112.86184210526316</v>
      </c>
      <c r="Q309" t="str">
        <f>LEFT(N309, SEARCH("/", N309, 1)-1)</f>
        <v>technology</v>
      </c>
      <c r="R309" t="str">
        <f>RIGHT(N309, LEN(N309) - SEARCH("/", N309,1))</f>
        <v>space exploration</v>
      </c>
      <c r="S309" s="10">
        <f>(((J309/60)/60)/24)+DATE(1970,1,1)</f>
        <v>42767.688518518517</v>
      </c>
      <c r="T309" s="10">
        <f>(((I309/60)/60)/24)+DATE(1970,1,1)</f>
        <v>42806.791666666672</v>
      </c>
      <c r="U309" s="12">
        <f>ROUND((T309-S309), 0)</f>
        <v>39</v>
      </c>
      <c r="V309" s="11" t="str">
        <f>IF(E309&gt;=D309, 1, "")</f>
        <v/>
      </c>
      <c r="W309" s="11">
        <f>IF(E309&lt;D309, 1, "")</f>
        <v>1</v>
      </c>
      <c r="X309" s="15">
        <f>S309</f>
        <v>42767.688518518517</v>
      </c>
    </row>
    <row r="310" spans="1:24" ht="48" x14ac:dyDescent="0.2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5">
        <f>E310/D310</f>
        <v>0.18737933333333334</v>
      </c>
      <c r="P310" s="6">
        <f>E310/L310</f>
        <v>95.277627118644077</v>
      </c>
      <c r="Q310" t="str">
        <f>LEFT(N310, SEARCH("/", N310, 1)-1)</f>
        <v>technology</v>
      </c>
      <c r="R310" t="str">
        <f>RIGHT(N310, LEN(N310) - SEARCH("/", N310,1))</f>
        <v>space exploration</v>
      </c>
      <c r="S310" s="10">
        <f>(((J310/60)/60)/24)+DATE(1970,1,1)</f>
        <v>42551.928854166668</v>
      </c>
      <c r="T310" s="10">
        <f>(((I310/60)/60)/24)+DATE(1970,1,1)</f>
        <v>42585.0625</v>
      </c>
      <c r="U310" s="12">
        <f>ROUND((T310-S310), 0)</f>
        <v>33</v>
      </c>
      <c r="V310" s="11" t="str">
        <f>IF(E310&gt;=D310, 1, "")</f>
        <v/>
      </c>
      <c r="W310" s="11">
        <f>IF(E310&lt;D310, 1, "")</f>
        <v>1</v>
      </c>
      <c r="X310" s="15">
        <f>S310</f>
        <v>42551.928854166668</v>
      </c>
    </row>
    <row r="311" spans="1:24" ht="48" x14ac:dyDescent="0.2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5">
        <f>E311/D311</f>
        <v>9.2857142857142856E-4</v>
      </c>
      <c r="P311" s="6">
        <f>E311/L311</f>
        <v>22.75</v>
      </c>
      <c r="Q311" t="str">
        <f>LEFT(N311, SEARCH("/", N311, 1)-1)</f>
        <v>technology</v>
      </c>
      <c r="R311" t="str">
        <f>RIGHT(N311, LEN(N311) - SEARCH("/", N311,1))</f>
        <v>space exploration</v>
      </c>
      <c r="S311" s="10">
        <f>(((J311/60)/60)/24)+DATE(1970,1,1)</f>
        <v>42551.884189814817</v>
      </c>
      <c r="T311" s="10">
        <f>(((I311/60)/60)/24)+DATE(1970,1,1)</f>
        <v>42581.884189814817</v>
      </c>
      <c r="U311" s="12">
        <f>ROUND((T311-S311), 0)</f>
        <v>30</v>
      </c>
      <c r="V311" s="11" t="str">
        <f>IF(E311&gt;=D311, 1, "")</f>
        <v/>
      </c>
      <c r="W311" s="11">
        <f>IF(E311&lt;D311, 1, "")</f>
        <v>1</v>
      </c>
      <c r="X311" s="15">
        <f>S311</f>
        <v>42551.884189814817</v>
      </c>
    </row>
    <row r="312" spans="1:24" ht="16" x14ac:dyDescent="0.2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5">
        <f>E312/D312</f>
        <v>2.720408163265306E-2</v>
      </c>
      <c r="P312" s="6">
        <f>E312/L312</f>
        <v>133.30000000000001</v>
      </c>
      <c r="Q312" t="str">
        <f>LEFT(N312, SEARCH("/", N312, 1)-1)</f>
        <v>technology</v>
      </c>
      <c r="R312" t="str">
        <f>RIGHT(N312, LEN(N312) - SEARCH("/", N312,1))</f>
        <v>space exploration</v>
      </c>
      <c r="S312" s="10">
        <f>(((J312/60)/60)/24)+DATE(1970,1,1)</f>
        <v>42082.069560185191</v>
      </c>
      <c r="T312" s="10">
        <f>(((I312/60)/60)/24)+DATE(1970,1,1)</f>
        <v>42112.069560185191</v>
      </c>
      <c r="U312" s="12">
        <f>ROUND((T312-S312), 0)</f>
        <v>30</v>
      </c>
      <c r="V312" s="11" t="str">
        <f>IF(E312&gt;=D312, 1, "")</f>
        <v/>
      </c>
      <c r="W312" s="11">
        <f>IF(E312&lt;D312, 1, "")</f>
        <v>1</v>
      </c>
      <c r="X312" s="15">
        <f>S312</f>
        <v>42082.069560185191</v>
      </c>
    </row>
    <row r="313" spans="1:24" ht="48" x14ac:dyDescent="0.2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5">
        <f>E313/D313</f>
        <v>9.5E-4</v>
      </c>
      <c r="P313" s="6">
        <f>E313/L313</f>
        <v>3.8</v>
      </c>
      <c r="Q313" t="str">
        <f>LEFT(N313, SEARCH("/", N313, 1)-1)</f>
        <v>technology</v>
      </c>
      <c r="R313" t="str">
        <f>RIGHT(N313, LEN(N313) - SEARCH("/", N313,1))</f>
        <v>space exploration</v>
      </c>
      <c r="S313" s="10">
        <f>(((J313/60)/60)/24)+DATE(1970,1,1)</f>
        <v>42272.713171296295</v>
      </c>
      <c r="T313" s="10">
        <f>(((I313/60)/60)/24)+DATE(1970,1,1)</f>
        <v>42332.754837962959</v>
      </c>
      <c r="U313" s="12">
        <f>ROUND((T313-S313), 0)</f>
        <v>60</v>
      </c>
      <c r="V313" s="11" t="str">
        <f>IF(E313&gt;=D313, 1, "")</f>
        <v/>
      </c>
      <c r="W313" s="11">
        <f>IF(E313&lt;D313, 1, "")</f>
        <v>1</v>
      </c>
      <c r="X313" s="15">
        <f>S313</f>
        <v>42272.713171296295</v>
      </c>
    </row>
    <row r="314" spans="1:24" ht="64" x14ac:dyDescent="0.2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5">
        <f>E314/D314</f>
        <v>2.1919999999999999E-2</v>
      </c>
      <c r="P314" s="6">
        <f>E314/L314</f>
        <v>18.896551724137932</v>
      </c>
      <c r="Q314" t="str">
        <f>LEFT(N314, SEARCH("/", N314, 1)-1)</f>
        <v>theater</v>
      </c>
      <c r="R314" t="str">
        <f>RIGHT(N314, LEN(N314) - SEARCH("/", N314,1))</f>
        <v>spaces</v>
      </c>
      <c r="S314" s="10">
        <f>(((J314/60)/60)/24)+DATE(1970,1,1)</f>
        <v>41872.802928240737</v>
      </c>
      <c r="T314" s="10">
        <f>(((I314/60)/60)/24)+DATE(1970,1,1)</f>
        <v>41917.802928240737</v>
      </c>
      <c r="U314" s="12">
        <f>ROUND((T314-S314), 0)</f>
        <v>45</v>
      </c>
      <c r="V314" s="11" t="str">
        <f>IF(E314&gt;=D314, 1, "")</f>
        <v/>
      </c>
      <c r="W314" s="11">
        <f>IF(E314&lt;D314, 1, "")</f>
        <v>1</v>
      </c>
      <c r="X314" s="15">
        <f>S314</f>
        <v>41872.802928240737</v>
      </c>
    </row>
    <row r="315" spans="1:24" ht="48" x14ac:dyDescent="0.2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5">
        <f>E315/D315</f>
        <v>8.0250000000000002E-2</v>
      </c>
      <c r="P315" s="6">
        <f>E315/L315</f>
        <v>200.625</v>
      </c>
      <c r="Q315" t="str">
        <f>LEFT(N315, SEARCH("/", N315, 1)-1)</f>
        <v>theater</v>
      </c>
      <c r="R315" t="str">
        <f>RIGHT(N315, LEN(N315) - SEARCH("/", N315,1))</f>
        <v>spaces</v>
      </c>
      <c r="S315" s="10">
        <f>(((J315/60)/60)/24)+DATE(1970,1,1)</f>
        <v>42628.690266203703</v>
      </c>
      <c r="T315" s="10">
        <f>(((I315/60)/60)/24)+DATE(1970,1,1)</f>
        <v>42660.166666666672</v>
      </c>
      <c r="U315" s="12">
        <f>ROUND((T315-S315), 0)</f>
        <v>31</v>
      </c>
      <c r="V315" s="11" t="str">
        <f>IF(E315&gt;=D315, 1, "")</f>
        <v/>
      </c>
      <c r="W315" s="11">
        <f>IF(E315&lt;D315, 1, "")</f>
        <v>1</v>
      </c>
      <c r="X315" s="15">
        <f>S315</f>
        <v>42628.690266203703</v>
      </c>
    </row>
    <row r="316" spans="1:24" ht="48" x14ac:dyDescent="0.2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5">
        <f>E316/D316</f>
        <v>1.5125E-3</v>
      </c>
      <c r="P316" s="6">
        <f>E316/L316</f>
        <v>201.66666666666666</v>
      </c>
      <c r="Q316" t="str">
        <f>LEFT(N316, SEARCH("/", N316, 1)-1)</f>
        <v>theater</v>
      </c>
      <c r="R316" t="str">
        <f>RIGHT(N316, LEN(N316) - SEARCH("/", N316,1))</f>
        <v>spaces</v>
      </c>
      <c r="S316" s="10">
        <f>(((J316/60)/60)/24)+DATE(1970,1,1)</f>
        <v>42255.791909722218</v>
      </c>
      <c r="T316" s="10">
        <f>(((I316/60)/60)/24)+DATE(1970,1,1)</f>
        <v>42285.791909722218</v>
      </c>
      <c r="U316" s="12">
        <f>ROUND((T316-S316), 0)</f>
        <v>30</v>
      </c>
      <c r="V316" s="11" t="str">
        <f>IF(E316&gt;=D316, 1, "")</f>
        <v/>
      </c>
      <c r="W316" s="11">
        <f>IF(E316&lt;D316, 1, "")</f>
        <v>1</v>
      </c>
      <c r="X316" s="15">
        <f>S316</f>
        <v>42255.791909722218</v>
      </c>
    </row>
    <row r="317" spans="1:24" ht="48" x14ac:dyDescent="0.2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5">
        <f>E317/D317</f>
        <v>0</v>
      </c>
      <c r="P317" s="6" t="e">
        <f>E317/L317</f>
        <v>#DIV/0!</v>
      </c>
      <c r="Q317" t="str">
        <f>LEFT(N317, SEARCH("/", N317, 1)-1)</f>
        <v>theater</v>
      </c>
      <c r="R317" t="str">
        <f>RIGHT(N317, LEN(N317) - SEARCH("/", N317,1))</f>
        <v>spaces</v>
      </c>
      <c r="S317" s="10">
        <f>(((J317/60)/60)/24)+DATE(1970,1,1)</f>
        <v>42790.583368055552</v>
      </c>
      <c r="T317" s="10">
        <f>(((I317/60)/60)/24)+DATE(1970,1,1)</f>
        <v>42810.541701388895</v>
      </c>
      <c r="U317" s="12">
        <f>ROUND((T317-S317), 0)</f>
        <v>20</v>
      </c>
      <c r="V317" s="11" t="str">
        <f>IF(E317&gt;=D317, 1, "")</f>
        <v/>
      </c>
      <c r="W317" s="11">
        <f>IF(E317&lt;D317, 1, "")</f>
        <v>1</v>
      </c>
      <c r="X317" s="15">
        <f>S317</f>
        <v>42790.583368055552</v>
      </c>
    </row>
    <row r="318" spans="1:24" ht="32" x14ac:dyDescent="0.2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5">
        <f>E318/D318</f>
        <v>0.59583333333333333</v>
      </c>
      <c r="P318" s="6">
        <f>E318/L318</f>
        <v>65</v>
      </c>
      <c r="Q318" t="str">
        <f>LEFT(N318, SEARCH("/", N318, 1)-1)</f>
        <v>theater</v>
      </c>
      <c r="R318" t="str">
        <f>RIGHT(N318, LEN(N318) - SEARCH("/", N318,1))</f>
        <v>spaces</v>
      </c>
      <c r="S318" s="10">
        <f>(((J318/60)/60)/24)+DATE(1970,1,1)</f>
        <v>42141.741307870368</v>
      </c>
      <c r="T318" s="10">
        <f>(((I318/60)/60)/24)+DATE(1970,1,1)</f>
        <v>42171.741307870368</v>
      </c>
      <c r="U318" s="12">
        <f>ROUND((T318-S318), 0)</f>
        <v>30</v>
      </c>
      <c r="V318" s="11" t="str">
        <f>IF(E318&gt;=D318, 1, "")</f>
        <v/>
      </c>
      <c r="W318" s="11">
        <f>IF(E318&lt;D318, 1, "")</f>
        <v>1</v>
      </c>
      <c r="X318" s="15">
        <f>S318</f>
        <v>42141.741307870368</v>
      </c>
    </row>
    <row r="319" spans="1:24" ht="48" x14ac:dyDescent="0.2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5">
        <f>E319/D319</f>
        <v>0.16734177215189874</v>
      </c>
      <c r="P319" s="6">
        <f>E319/L319</f>
        <v>66.099999999999994</v>
      </c>
      <c r="Q319" t="str">
        <f>LEFT(N319, SEARCH("/", N319, 1)-1)</f>
        <v>theater</v>
      </c>
      <c r="R319" t="str">
        <f>RIGHT(N319, LEN(N319) - SEARCH("/", N319,1))</f>
        <v>spaces</v>
      </c>
      <c r="S319" s="10">
        <f>(((J319/60)/60)/24)+DATE(1970,1,1)</f>
        <v>42464.958912037036</v>
      </c>
      <c r="T319" s="10">
        <f>(((I319/60)/60)/24)+DATE(1970,1,1)</f>
        <v>42494.958912037036</v>
      </c>
      <c r="U319" s="12">
        <f>ROUND((T319-S319), 0)</f>
        <v>30</v>
      </c>
      <c r="V319" s="11" t="str">
        <f>IF(E319&gt;=D319, 1, "")</f>
        <v/>
      </c>
      <c r="W319" s="11">
        <f>IF(E319&lt;D319, 1, "")</f>
        <v>1</v>
      </c>
      <c r="X319" s="15">
        <f>S319</f>
        <v>42464.958912037036</v>
      </c>
    </row>
    <row r="320" spans="1:24" ht="48" x14ac:dyDescent="0.2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5">
        <f>E320/D320</f>
        <v>1.8666666666666668E-2</v>
      </c>
      <c r="P320" s="6">
        <f>E320/L320</f>
        <v>93.333333333333329</v>
      </c>
      <c r="Q320" t="str">
        <f>LEFT(N320, SEARCH("/", N320, 1)-1)</f>
        <v>theater</v>
      </c>
      <c r="R320" t="str">
        <f>RIGHT(N320, LEN(N320) - SEARCH("/", N320,1))</f>
        <v>spaces</v>
      </c>
      <c r="S320" s="10">
        <f>(((J320/60)/60)/24)+DATE(1970,1,1)</f>
        <v>42031.011249999996</v>
      </c>
      <c r="T320" s="10">
        <f>(((I320/60)/60)/24)+DATE(1970,1,1)</f>
        <v>42090.969583333332</v>
      </c>
      <c r="U320" s="12">
        <f>ROUND((T320-S320), 0)</f>
        <v>60</v>
      </c>
      <c r="V320" s="11" t="str">
        <f>IF(E320&gt;=D320, 1, "")</f>
        <v/>
      </c>
      <c r="W320" s="11">
        <f>IF(E320&lt;D320, 1, "")</f>
        <v>1</v>
      </c>
      <c r="X320" s="15">
        <f>S320</f>
        <v>42031.011249999996</v>
      </c>
    </row>
    <row r="321" spans="1:24" ht="48" x14ac:dyDescent="0.2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5">
        <f>E321/D321</f>
        <v>0</v>
      </c>
      <c r="P321" s="6" t="e">
        <f>E321/L321</f>
        <v>#DIV/0!</v>
      </c>
      <c r="Q321" t="str">
        <f>LEFT(N321, SEARCH("/", N321, 1)-1)</f>
        <v>theater</v>
      </c>
      <c r="R321" t="str">
        <f>RIGHT(N321, LEN(N321) - SEARCH("/", N321,1))</f>
        <v>spaces</v>
      </c>
      <c r="S321" s="10">
        <f>(((J321/60)/60)/24)+DATE(1970,1,1)</f>
        <v>42438.779131944444</v>
      </c>
      <c r="T321" s="10">
        <f>(((I321/60)/60)/24)+DATE(1970,1,1)</f>
        <v>42498.73746527778</v>
      </c>
      <c r="U321" s="12">
        <f>ROUND((T321-S321), 0)</f>
        <v>60</v>
      </c>
      <c r="V321" s="11" t="str">
        <f>IF(E321&gt;=D321, 1, "")</f>
        <v/>
      </c>
      <c r="W321" s="11">
        <f>IF(E321&lt;D321, 1, "")</f>
        <v>1</v>
      </c>
      <c r="X321" s="15">
        <f>S321</f>
        <v>42438.779131944444</v>
      </c>
    </row>
    <row r="322" spans="1:24" ht="48" x14ac:dyDescent="0.2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5">
        <f>E322/D322</f>
        <v>0</v>
      </c>
      <c r="P322" s="6" t="e">
        <f>E322/L322</f>
        <v>#DIV/0!</v>
      </c>
      <c r="Q322" t="str">
        <f>LEFT(N322, SEARCH("/", N322, 1)-1)</f>
        <v>theater</v>
      </c>
      <c r="R322" t="str">
        <f>RIGHT(N322, LEN(N322) - SEARCH("/", N322,1))</f>
        <v>spaces</v>
      </c>
      <c r="S322" s="10">
        <f>(((J322/60)/60)/24)+DATE(1970,1,1)</f>
        <v>42498.008391203708</v>
      </c>
      <c r="T322" s="10">
        <f>(((I322/60)/60)/24)+DATE(1970,1,1)</f>
        <v>42528.008391203708</v>
      </c>
      <c r="U322" s="12">
        <f>ROUND((T322-S322), 0)</f>
        <v>30</v>
      </c>
      <c r="V322" s="11" t="str">
        <f>IF(E322&gt;=D322, 1, "")</f>
        <v/>
      </c>
      <c r="W322" s="11">
        <f>IF(E322&lt;D322, 1, "")</f>
        <v>1</v>
      </c>
      <c r="X322" s="15">
        <f>S322</f>
        <v>42498.008391203708</v>
      </c>
    </row>
    <row r="323" spans="1:24" ht="48" x14ac:dyDescent="0.2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5">
        <f>E323/D323</f>
        <v>0</v>
      </c>
      <c r="P323" s="6" t="e">
        <f>E323/L323</f>
        <v>#DIV/0!</v>
      </c>
      <c r="Q323" t="str">
        <f>LEFT(N323, SEARCH("/", N323, 1)-1)</f>
        <v>theater</v>
      </c>
      <c r="R323" t="str">
        <f>RIGHT(N323, LEN(N323) - SEARCH("/", N323,1))</f>
        <v>spaces</v>
      </c>
      <c r="S323" s="10">
        <f>(((J323/60)/60)/24)+DATE(1970,1,1)</f>
        <v>41863.757210648146</v>
      </c>
      <c r="T323" s="10">
        <f>(((I323/60)/60)/24)+DATE(1970,1,1)</f>
        <v>41893.757210648146</v>
      </c>
      <c r="U323" s="12">
        <f>ROUND((T323-S323), 0)</f>
        <v>30</v>
      </c>
      <c r="V323" s="11" t="str">
        <f>IF(E323&gt;=D323, 1, "")</f>
        <v/>
      </c>
      <c r="W323" s="11">
        <f>IF(E323&lt;D323, 1, "")</f>
        <v>1</v>
      </c>
      <c r="X323" s="15">
        <f>S323</f>
        <v>41863.757210648146</v>
      </c>
    </row>
    <row r="324" spans="1:24" ht="32" x14ac:dyDescent="0.2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5">
        <f>E324/D324</f>
        <v>6.6666666666666671E-3</v>
      </c>
      <c r="P324" s="6">
        <f>E324/L324</f>
        <v>10</v>
      </c>
      <c r="Q324" t="str">
        <f>LEFT(N324, SEARCH("/", N324, 1)-1)</f>
        <v>theater</v>
      </c>
      <c r="R324" t="str">
        <f>RIGHT(N324, LEN(N324) - SEARCH("/", N324,1))</f>
        <v>spaces</v>
      </c>
      <c r="S324" s="10">
        <f>(((J324/60)/60)/24)+DATE(1970,1,1)</f>
        <v>41848.679803240739</v>
      </c>
      <c r="T324" s="10">
        <f>(((I324/60)/60)/24)+DATE(1970,1,1)</f>
        <v>41908.679803240739</v>
      </c>
      <c r="U324" s="12">
        <f>ROUND((T324-S324), 0)</f>
        <v>60</v>
      </c>
      <c r="V324" s="11" t="str">
        <f>IF(E324&gt;=D324, 1, "")</f>
        <v/>
      </c>
      <c r="W324" s="11">
        <f>IF(E324&lt;D324, 1, "")</f>
        <v>1</v>
      </c>
      <c r="X324" s="15">
        <f>S324</f>
        <v>41848.679803240739</v>
      </c>
    </row>
    <row r="325" spans="1:24" ht="16" x14ac:dyDescent="0.2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5">
        <f>E325/D325</f>
        <v>0.58291457286432158</v>
      </c>
      <c r="P325" s="6">
        <f>E325/L325</f>
        <v>58</v>
      </c>
      <c r="Q325" t="str">
        <f>LEFT(N325, SEARCH("/", N325, 1)-1)</f>
        <v>theater</v>
      </c>
      <c r="R325" t="str">
        <f>RIGHT(N325, LEN(N325) - SEARCH("/", N325,1))</f>
        <v>spaces</v>
      </c>
      <c r="S325" s="10">
        <f>(((J325/60)/60)/24)+DATE(1970,1,1)</f>
        <v>42678.932083333333</v>
      </c>
      <c r="T325" s="10">
        <f>(((I325/60)/60)/24)+DATE(1970,1,1)</f>
        <v>42683.973750000005</v>
      </c>
      <c r="U325" s="12">
        <f>ROUND((T325-S325), 0)</f>
        <v>5</v>
      </c>
      <c r="V325" s="11" t="str">
        <f>IF(E325&gt;=D325, 1, "")</f>
        <v/>
      </c>
      <c r="W325" s="11">
        <f>IF(E325&lt;D325, 1, "")</f>
        <v>1</v>
      </c>
      <c r="X325" s="15">
        <f>S325</f>
        <v>42678.932083333333</v>
      </c>
    </row>
    <row r="326" spans="1:24" ht="48" x14ac:dyDescent="0.2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5">
        <f>E326/D326</f>
        <v>0.68153600000000003</v>
      </c>
      <c r="P326" s="6">
        <f>E326/L326</f>
        <v>244.80459770114942</v>
      </c>
      <c r="Q326" t="str">
        <f>LEFT(N326, SEARCH("/", N326, 1)-1)</f>
        <v>theater</v>
      </c>
      <c r="R326" t="str">
        <f>RIGHT(N326, LEN(N326) - SEARCH("/", N326,1))</f>
        <v>spaces</v>
      </c>
      <c r="S326" s="10">
        <f>(((J326/60)/60)/24)+DATE(1970,1,1)</f>
        <v>42530.993032407408</v>
      </c>
      <c r="T326" s="10">
        <f>(((I326/60)/60)/24)+DATE(1970,1,1)</f>
        <v>42560.993032407408</v>
      </c>
      <c r="U326" s="12">
        <f>ROUND((T326-S326), 0)</f>
        <v>30</v>
      </c>
      <c r="V326" s="11" t="str">
        <f>IF(E326&gt;=D326, 1, "")</f>
        <v/>
      </c>
      <c r="W326" s="11">
        <f>IF(E326&lt;D326, 1, "")</f>
        <v>1</v>
      </c>
      <c r="X326" s="15">
        <f>S326</f>
        <v>42530.993032407408</v>
      </c>
    </row>
    <row r="327" spans="1:24" ht="32" x14ac:dyDescent="0.2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5">
        <f>E327/D327</f>
        <v>3.2499999999999997E-5</v>
      </c>
      <c r="P327" s="6">
        <f>E327/L327</f>
        <v>6.5</v>
      </c>
      <c r="Q327" t="str">
        <f>LEFT(N327, SEARCH("/", N327, 1)-1)</f>
        <v>theater</v>
      </c>
      <c r="R327" t="str">
        <f>RIGHT(N327, LEN(N327) - SEARCH("/", N327,1))</f>
        <v>spaces</v>
      </c>
      <c r="S327" s="10">
        <f>(((J327/60)/60)/24)+DATE(1970,1,1)</f>
        <v>41977.780104166668</v>
      </c>
      <c r="T327" s="10">
        <f>(((I327/60)/60)/24)+DATE(1970,1,1)</f>
        <v>42037.780104166668</v>
      </c>
      <c r="U327" s="12">
        <f>ROUND((T327-S327), 0)</f>
        <v>60</v>
      </c>
      <c r="V327" s="11" t="str">
        <f>IF(E327&gt;=D327, 1, "")</f>
        <v/>
      </c>
      <c r="W327" s="11">
        <f>IF(E327&lt;D327, 1, "")</f>
        <v>1</v>
      </c>
      <c r="X327" s="15">
        <f>S327</f>
        <v>41977.780104166668</v>
      </c>
    </row>
    <row r="328" spans="1:24" ht="16" x14ac:dyDescent="0.2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5">
        <f>E328/D328</f>
        <v>0</v>
      </c>
      <c r="P328" s="6" t="e">
        <f>E328/L328</f>
        <v>#DIV/0!</v>
      </c>
      <c r="Q328" t="str">
        <f>LEFT(N328, SEARCH("/", N328, 1)-1)</f>
        <v>theater</v>
      </c>
      <c r="R328" t="str">
        <f>RIGHT(N328, LEN(N328) - SEARCH("/", N328,1))</f>
        <v>spaces</v>
      </c>
      <c r="S328" s="10">
        <f>(((J328/60)/60)/24)+DATE(1970,1,1)</f>
        <v>42346.20685185185</v>
      </c>
      <c r="T328" s="10">
        <f>(((I328/60)/60)/24)+DATE(1970,1,1)</f>
        <v>42376.20685185185</v>
      </c>
      <c r="U328" s="12">
        <f>ROUND((T328-S328), 0)</f>
        <v>30</v>
      </c>
      <c r="V328" s="11" t="str">
        <f>IF(E328&gt;=D328, 1, "")</f>
        <v/>
      </c>
      <c r="W328" s="11">
        <f>IF(E328&lt;D328, 1, "")</f>
        <v>1</v>
      </c>
      <c r="X328" s="15">
        <f>S328</f>
        <v>42346.20685185185</v>
      </c>
    </row>
    <row r="329" spans="1:24" ht="80" x14ac:dyDescent="0.2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5">
        <f>E329/D329</f>
        <v>4.1599999999999998E-2</v>
      </c>
      <c r="P329" s="6">
        <f>E329/L329</f>
        <v>61.176470588235297</v>
      </c>
      <c r="Q329" t="str">
        <f>LEFT(N329, SEARCH("/", N329, 1)-1)</f>
        <v>theater</v>
      </c>
      <c r="R329" t="str">
        <f>RIGHT(N329, LEN(N329) - SEARCH("/", N329,1))</f>
        <v>spaces</v>
      </c>
      <c r="S329" s="10">
        <f>(((J329/60)/60)/24)+DATE(1970,1,1)</f>
        <v>42427.01807870371</v>
      </c>
      <c r="T329" s="10">
        <f>(((I329/60)/60)/24)+DATE(1970,1,1)</f>
        <v>42456.976412037038</v>
      </c>
      <c r="U329" s="12">
        <f>ROUND((T329-S329), 0)</f>
        <v>30</v>
      </c>
      <c r="V329" s="11" t="str">
        <f>IF(E329&gt;=D329, 1, "")</f>
        <v/>
      </c>
      <c r="W329" s="11">
        <f>IF(E329&lt;D329, 1, "")</f>
        <v>1</v>
      </c>
      <c r="X329" s="15">
        <f>S329</f>
        <v>42427.01807870371</v>
      </c>
    </row>
    <row r="330" spans="1:24" ht="48" x14ac:dyDescent="0.2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5">
        <f>E330/D330</f>
        <v>0</v>
      </c>
      <c r="P330" s="6" t="e">
        <f>E330/L330</f>
        <v>#DIV/0!</v>
      </c>
      <c r="Q330" t="str">
        <f>LEFT(N330, SEARCH("/", N330, 1)-1)</f>
        <v>theater</v>
      </c>
      <c r="R330" t="str">
        <f>RIGHT(N330, LEN(N330) - SEARCH("/", N330,1))</f>
        <v>spaces</v>
      </c>
      <c r="S330" s="10">
        <f>(((J330/60)/60)/24)+DATE(1970,1,1)</f>
        <v>42034.856817129628</v>
      </c>
      <c r="T330" s="10">
        <f>(((I330/60)/60)/24)+DATE(1970,1,1)</f>
        <v>42064.856817129628</v>
      </c>
      <c r="U330" s="12">
        <f>ROUND((T330-S330), 0)</f>
        <v>30</v>
      </c>
      <c r="V330" s="11" t="str">
        <f>IF(E330&gt;=D330, 1, "")</f>
        <v/>
      </c>
      <c r="W330" s="11">
        <f>IF(E330&lt;D330, 1, "")</f>
        <v>1</v>
      </c>
      <c r="X330" s="15">
        <f>S330</f>
        <v>42034.856817129628</v>
      </c>
    </row>
    <row r="331" spans="1:24" ht="16" x14ac:dyDescent="0.2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5">
        <f>E331/D331</f>
        <v>2E-3</v>
      </c>
      <c r="P331" s="6">
        <f>E331/L331</f>
        <v>10</v>
      </c>
      <c r="Q331" t="str">
        <f>LEFT(N331, SEARCH("/", N331, 1)-1)</f>
        <v>theater</v>
      </c>
      <c r="R331" t="str">
        <f>RIGHT(N331, LEN(N331) - SEARCH("/", N331,1))</f>
        <v>musical</v>
      </c>
      <c r="S331" s="10">
        <f>(((J331/60)/60)/24)+DATE(1970,1,1)</f>
        <v>41865.659780092588</v>
      </c>
      <c r="T331" s="10">
        <f>(((I331/60)/60)/24)+DATE(1970,1,1)</f>
        <v>41890.659780092588</v>
      </c>
      <c r="U331" s="12">
        <f>ROUND((T331-S331), 0)</f>
        <v>25</v>
      </c>
      <c r="V331" s="11" t="str">
        <f>IF(E331&gt;=D331, 1, "")</f>
        <v/>
      </c>
      <c r="W331" s="11">
        <f>IF(E331&lt;D331, 1, "")</f>
        <v>1</v>
      </c>
      <c r="X331" s="15">
        <f>S331</f>
        <v>41865.659780092588</v>
      </c>
    </row>
    <row r="332" spans="1:24" ht="32" x14ac:dyDescent="0.2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5">
        <f>E332/D332</f>
        <v>3.44748684310884E-2</v>
      </c>
      <c r="P332" s="6">
        <f>E332/L332</f>
        <v>30.133333333333333</v>
      </c>
      <c r="Q332" t="str">
        <f>LEFT(N332, SEARCH("/", N332, 1)-1)</f>
        <v>theater</v>
      </c>
      <c r="R332" t="str">
        <f>RIGHT(N332, LEN(N332) - SEARCH("/", N332,1))</f>
        <v>musical</v>
      </c>
      <c r="S332" s="10">
        <f>(((J332/60)/60)/24)+DATE(1970,1,1)</f>
        <v>42047.724444444444</v>
      </c>
      <c r="T332" s="10">
        <f>(((I332/60)/60)/24)+DATE(1970,1,1)</f>
        <v>42077.132638888885</v>
      </c>
      <c r="U332" s="12">
        <f>ROUND((T332-S332), 0)</f>
        <v>29</v>
      </c>
      <c r="V332" s="11" t="str">
        <f>IF(E332&gt;=D332, 1, "")</f>
        <v/>
      </c>
      <c r="W332" s="11">
        <f>IF(E332&lt;D332, 1, "")</f>
        <v>1</v>
      </c>
      <c r="X332" s="15">
        <f>S332</f>
        <v>42047.724444444444</v>
      </c>
    </row>
    <row r="333" spans="1:24" ht="48" x14ac:dyDescent="0.2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5">
        <f>E333/D333</f>
        <v>0.15</v>
      </c>
      <c r="P333" s="6">
        <f>E333/L333</f>
        <v>150</v>
      </c>
      <c r="Q333" t="str">
        <f>LEFT(N333, SEARCH("/", N333, 1)-1)</f>
        <v>theater</v>
      </c>
      <c r="R333" t="str">
        <f>RIGHT(N333, LEN(N333) - SEARCH("/", N333,1))</f>
        <v>musical</v>
      </c>
      <c r="S333" s="10">
        <f>(((J333/60)/60)/24)+DATE(1970,1,1)</f>
        <v>41793.17219907407</v>
      </c>
      <c r="T333" s="10">
        <f>(((I333/60)/60)/24)+DATE(1970,1,1)</f>
        <v>41823.17219907407</v>
      </c>
      <c r="U333" s="12">
        <f>ROUND((T333-S333), 0)</f>
        <v>30</v>
      </c>
      <c r="V333" s="11" t="str">
        <f>IF(E333&gt;=D333, 1, "")</f>
        <v/>
      </c>
      <c r="W333" s="11">
        <f>IF(E333&lt;D333, 1, "")</f>
        <v>1</v>
      </c>
      <c r="X333" s="15">
        <f>S333</f>
        <v>41793.17219907407</v>
      </c>
    </row>
    <row r="334" spans="1:24" ht="32" x14ac:dyDescent="0.2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5">
        <f>E334/D334</f>
        <v>2.6666666666666668E-2</v>
      </c>
      <c r="P334" s="6">
        <f>E334/L334</f>
        <v>13.333333333333334</v>
      </c>
      <c r="Q334" t="str">
        <f>LEFT(N334, SEARCH("/", N334, 1)-1)</f>
        <v>theater</v>
      </c>
      <c r="R334" t="str">
        <f>RIGHT(N334, LEN(N334) - SEARCH("/", N334,1))</f>
        <v>musical</v>
      </c>
      <c r="S334" s="10">
        <f>(((J334/60)/60)/24)+DATE(1970,1,1)</f>
        <v>42763.780671296292</v>
      </c>
      <c r="T334" s="10">
        <f>(((I334/60)/60)/24)+DATE(1970,1,1)</f>
        <v>42823.739004629635</v>
      </c>
      <c r="U334" s="12">
        <f>ROUND((T334-S334), 0)</f>
        <v>60</v>
      </c>
      <c r="V334" s="11" t="str">
        <f>IF(E334&gt;=D334, 1, "")</f>
        <v/>
      </c>
      <c r="W334" s="11">
        <f>IF(E334&lt;D334, 1, "")</f>
        <v>1</v>
      </c>
      <c r="X334" s="15">
        <f>S334</f>
        <v>42763.780671296292</v>
      </c>
    </row>
    <row r="335" spans="1:24" ht="48" x14ac:dyDescent="0.2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5">
        <f>E335/D335</f>
        <v>0</v>
      </c>
      <c r="P335" s="6" t="e">
        <f>E335/L335</f>
        <v>#DIV/0!</v>
      </c>
      <c r="Q335" t="str">
        <f>LEFT(N335, SEARCH("/", N335, 1)-1)</f>
        <v>theater</v>
      </c>
      <c r="R335" t="str">
        <f>RIGHT(N335, LEN(N335) - SEARCH("/", N335,1))</f>
        <v>musical</v>
      </c>
      <c r="S335" s="10">
        <f>(((J335/60)/60)/24)+DATE(1970,1,1)</f>
        <v>42180.145787037036</v>
      </c>
      <c r="T335" s="10">
        <f>(((I335/60)/60)/24)+DATE(1970,1,1)</f>
        <v>42230.145787037036</v>
      </c>
      <c r="U335" s="12">
        <f>ROUND((T335-S335), 0)</f>
        <v>50</v>
      </c>
      <c r="V335" s="11" t="str">
        <f>IF(E335&gt;=D335, 1, "")</f>
        <v/>
      </c>
      <c r="W335" s="11">
        <f>IF(E335&lt;D335, 1, "")</f>
        <v>1</v>
      </c>
      <c r="X335" s="15">
        <f>S335</f>
        <v>42180.145787037036</v>
      </c>
    </row>
    <row r="336" spans="1:24" ht="48" x14ac:dyDescent="0.2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5">
        <f>E336/D336</f>
        <v>0</v>
      </c>
      <c r="P336" s="6" t="e">
        <f>E336/L336</f>
        <v>#DIV/0!</v>
      </c>
      <c r="Q336" t="str">
        <f>LEFT(N336, SEARCH("/", N336, 1)-1)</f>
        <v>theater</v>
      </c>
      <c r="R336" t="str">
        <f>RIGHT(N336, LEN(N336) - SEARCH("/", N336,1))</f>
        <v>musical</v>
      </c>
      <c r="S336" s="10">
        <f>(((J336/60)/60)/24)+DATE(1970,1,1)</f>
        <v>42255.696006944447</v>
      </c>
      <c r="T336" s="10">
        <f>(((I336/60)/60)/24)+DATE(1970,1,1)</f>
        <v>42285.696006944447</v>
      </c>
      <c r="U336" s="12">
        <f>ROUND((T336-S336), 0)</f>
        <v>30</v>
      </c>
      <c r="V336" s="11" t="str">
        <f>IF(E336&gt;=D336, 1, "")</f>
        <v/>
      </c>
      <c r="W336" s="11">
        <f>IF(E336&lt;D336, 1, "")</f>
        <v>1</v>
      </c>
      <c r="X336" s="15">
        <f>S336</f>
        <v>42255.696006944447</v>
      </c>
    </row>
    <row r="337" spans="1:24" ht="48" x14ac:dyDescent="0.2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5">
        <f>E337/D337</f>
        <v>0</v>
      </c>
      <c r="P337" s="6" t="e">
        <f>E337/L337</f>
        <v>#DIV/0!</v>
      </c>
      <c r="Q337" t="str">
        <f>LEFT(N337, SEARCH("/", N337, 1)-1)</f>
        <v>theater</v>
      </c>
      <c r="R337" t="str">
        <f>RIGHT(N337, LEN(N337) - SEARCH("/", N337,1))</f>
        <v>musical</v>
      </c>
      <c r="S337" s="10">
        <f>(((J337/60)/60)/24)+DATE(1970,1,1)</f>
        <v>42007.016458333332</v>
      </c>
      <c r="T337" s="10">
        <f>(((I337/60)/60)/24)+DATE(1970,1,1)</f>
        <v>42028.041666666672</v>
      </c>
      <c r="U337" s="12">
        <f>ROUND((T337-S337), 0)</f>
        <v>21</v>
      </c>
      <c r="V337" s="11" t="str">
        <f>IF(E337&gt;=D337, 1, "")</f>
        <v/>
      </c>
      <c r="W337" s="11">
        <f>IF(E337&lt;D337, 1, "")</f>
        <v>1</v>
      </c>
      <c r="X337" s="15">
        <f>S337</f>
        <v>42007.016458333332</v>
      </c>
    </row>
    <row r="338" spans="1:24" ht="48" x14ac:dyDescent="0.2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5">
        <f>E338/D338</f>
        <v>0</v>
      </c>
      <c r="P338" s="6" t="e">
        <f>E338/L338</f>
        <v>#DIV/0!</v>
      </c>
      <c r="Q338" t="str">
        <f>LEFT(N338, SEARCH("/", N338, 1)-1)</f>
        <v>theater</v>
      </c>
      <c r="R338" t="str">
        <f>RIGHT(N338, LEN(N338) - SEARCH("/", N338,1))</f>
        <v>musical</v>
      </c>
      <c r="S338" s="10">
        <f>(((J338/60)/60)/24)+DATE(1970,1,1)</f>
        <v>42615.346817129626</v>
      </c>
      <c r="T338" s="10">
        <f>(((I338/60)/60)/24)+DATE(1970,1,1)</f>
        <v>42616.416666666672</v>
      </c>
      <c r="U338" s="12">
        <f>ROUND((T338-S338), 0)</f>
        <v>1</v>
      </c>
      <c r="V338" s="11" t="str">
        <f>IF(E338&gt;=D338, 1, "")</f>
        <v/>
      </c>
      <c r="W338" s="11">
        <f>IF(E338&lt;D338, 1, "")</f>
        <v>1</v>
      </c>
      <c r="X338" s="15">
        <f>S338</f>
        <v>42615.346817129626</v>
      </c>
    </row>
    <row r="339" spans="1:24" ht="48" x14ac:dyDescent="0.2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5">
        <f>E339/D339</f>
        <v>0.52794871794871789</v>
      </c>
      <c r="P339" s="6">
        <f>E339/L339</f>
        <v>44.760869565217391</v>
      </c>
      <c r="Q339" t="str">
        <f>LEFT(N339, SEARCH("/", N339, 1)-1)</f>
        <v>theater</v>
      </c>
      <c r="R339" t="str">
        <f>RIGHT(N339, LEN(N339) - SEARCH("/", N339,1))</f>
        <v>musical</v>
      </c>
      <c r="S339" s="10">
        <f>(((J339/60)/60)/24)+DATE(1970,1,1)</f>
        <v>42372.624166666668</v>
      </c>
      <c r="T339" s="10">
        <f>(((I339/60)/60)/24)+DATE(1970,1,1)</f>
        <v>42402.624166666668</v>
      </c>
      <c r="U339" s="12">
        <f>ROUND((T339-S339), 0)</f>
        <v>30</v>
      </c>
      <c r="V339" s="11" t="str">
        <f>IF(E339&gt;=D339, 1, "")</f>
        <v/>
      </c>
      <c r="W339" s="11">
        <f>IF(E339&lt;D339, 1, "")</f>
        <v>1</v>
      </c>
      <c r="X339" s="15">
        <f>S339</f>
        <v>42372.624166666668</v>
      </c>
    </row>
    <row r="340" spans="1:24" ht="48" x14ac:dyDescent="0.2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5">
        <f>E340/D340</f>
        <v>4.9639999999999997E-2</v>
      </c>
      <c r="P340" s="6">
        <f>E340/L340</f>
        <v>88.642857142857139</v>
      </c>
      <c r="Q340" t="str">
        <f>LEFT(N340, SEARCH("/", N340, 1)-1)</f>
        <v>theater</v>
      </c>
      <c r="R340" t="str">
        <f>RIGHT(N340, LEN(N340) - SEARCH("/", N340,1))</f>
        <v>musical</v>
      </c>
      <c r="S340" s="10">
        <f>(((J340/60)/60)/24)+DATE(1970,1,1)</f>
        <v>42682.67768518519</v>
      </c>
      <c r="T340" s="10">
        <f>(((I340/60)/60)/24)+DATE(1970,1,1)</f>
        <v>42712.67768518519</v>
      </c>
      <c r="U340" s="12">
        <f>ROUND((T340-S340), 0)</f>
        <v>30</v>
      </c>
      <c r="V340" s="11" t="str">
        <f>IF(E340&gt;=D340, 1, "")</f>
        <v/>
      </c>
      <c r="W340" s="11">
        <f>IF(E340&lt;D340, 1, "")</f>
        <v>1</v>
      </c>
      <c r="X340" s="15">
        <f>S340</f>
        <v>42682.67768518519</v>
      </c>
    </row>
    <row r="341" spans="1:24" ht="48" x14ac:dyDescent="0.2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5">
        <f>E341/D341</f>
        <v>5.5555555555555556E-4</v>
      </c>
      <c r="P341" s="6">
        <f>E341/L341</f>
        <v>10</v>
      </c>
      <c r="Q341" t="str">
        <f>LEFT(N341, SEARCH("/", N341, 1)-1)</f>
        <v>theater</v>
      </c>
      <c r="R341" t="str">
        <f>RIGHT(N341, LEN(N341) - SEARCH("/", N341,1))</f>
        <v>musical</v>
      </c>
      <c r="S341" s="10">
        <f>(((J341/60)/60)/24)+DATE(1970,1,1)</f>
        <v>42154.818819444445</v>
      </c>
      <c r="T341" s="10">
        <f>(((I341/60)/60)/24)+DATE(1970,1,1)</f>
        <v>42185.165972222225</v>
      </c>
      <c r="U341" s="12">
        <f>ROUND((T341-S341), 0)</f>
        <v>30</v>
      </c>
      <c r="V341" s="11" t="str">
        <f>IF(E341&gt;=D341, 1, "")</f>
        <v/>
      </c>
      <c r="W341" s="11">
        <f>IF(E341&lt;D341, 1, "")</f>
        <v>1</v>
      </c>
      <c r="X341" s="15">
        <f>S341</f>
        <v>42154.818819444445</v>
      </c>
    </row>
    <row r="342" spans="1:24" ht="48" x14ac:dyDescent="0.2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5">
        <f>E342/D342</f>
        <v>0</v>
      </c>
      <c r="P342" s="6" t="e">
        <f>E342/L342</f>
        <v>#DIV/0!</v>
      </c>
      <c r="Q342" t="str">
        <f>LEFT(N342, SEARCH("/", N342, 1)-1)</f>
        <v>theater</v>
      </c>
      <c r="R342" t="str">
        <f>RIGHT(N342, LEN(N342) - SEARCH("/", N342,1))</f>
        <v>musical</v>
      </c>
      <c r="S342" s="10">
        <f>(((J342/60)/60)/24)+DATE(1970,1,1)</f>
        <v>41999.861064814817</v>
      </c>
      <c r="T342" s="10">
        <f>(((I342/60)/60)/24)+DATE(1970,1,1)</f>
        <v>42029.861064814817</v>
      </c>
      <c r="U342" s="12">
        <f>ROUND((T342-S342), 0)</f>
        <v>30</v>
      </c>
      <c r="V342" s="11" t="str">
        <f>IF(E342&gt;=D342, 1, "")</f>
        <v/>
      </c>
      <c r="W342" s="11">
        <f>IF(E342&lt;D342, 1, "")</f>
        <v>1</v>
      </c>
      <c r="X342" s="15">
        <f>S342</f>
        <v>41999.861064814817</v>
      </c>
    </row>
    <row r="343" spans="1:24" ht="48" x14ac:dyDescent="0.2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5">
        <f>E343/D343</f>
        <v>0.13066666666666665</v>
      </c>
      <c r="P343" s="6">
        <f>E343/L343</f>
        <v>57.647058823529413</v>
      </c>
      <c r="Q343" t="str">
        <f>LEFT(N343, SEARCH("/", N343, 1)-1)</f>
        <v>theater</v>
      </c>
      <c r="R343" t="str">
        <f>RIGHT(N343, LEN(N343) - SEARCH("/", N343,1))</f>
        <v>musical</v>
      </c>
      <c r="S343" s="10">
        <f>(((J343/60)/60)/24)+DATE(1970,1,1)</f>
        <v>41815.815046296295</v>
      </c>
      <c r="T343" s="10">
        <f>(((I343/60)/60)/24)+DATE(1970,1,1)</f>
        <v>41850.958333333336</v>
      </c>
      <c r="U343" s="12">
        <f>ROUND((T343-S343), 0)</f>
        <v>35</v>
      </c>
      <c r="V343" s="11" t="str">
        <f>IF(E343&gt;=D343, 1, "")</f>
        <v/>
      </c>
      <c r="W343" s="11">
        <f>IF(E343&lt;D343, 1, "")</f>
        <v>1</v>
      </c>
      <c r="X343" s="15">
        <f>S343</f>
        <v>41815.815046296295</v>
      </c>
    </row>
    <row r="344" spans="1:24" ht="32" x14ac:dyDescent="0.2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5">
        <f>E344/D344</f>
        <v>0.05</v>
      </c>
      <c r="P344" s="6">
        <f>E344/L344</f>
        <v>25</v>
      </c>
      <c r="Q344" t="str">
        <f>LEFT(N344, SEARCH("/", N344, 1)-1)</f>
        <v>theater</v>
      </c>
      <c r="R344" t="str">
        <f>RIGHT(N344, LEN(N344) - SEARCH("/", N344,1))</f>
        <v>musical</v>
      </c>
      <c r="S344" s="10">
        <f>(((J344/60)/60)/24)+DATE(1970,1,1)</f>
        <v>42756.018506944441</v>
      </c>
      <c r="T344" s="10">
        <f>(((I344/60)/60)/24)+DATE(1970,1,1)</f>
        <v>42786.018506944441</v>
      </c>
      <c r="U344" s="12">
        <f>ROUND((T344-S344), 0)</f>
        <v>30</v>
      </c>
      <c r="V344" s="11" t="str">
        <f>IF(E344&gt;=D344, 1, "")</f>
        <v/>
      </c>
      <c r="W344" s="11">
        <f>IF(E344&lt;D344, 1, "")</f>
        <v>1</v>
      </c>
      <c r="X344" s="15">
        <f>S344</f>
        <v>42756.018506944441</v>
      </c>
    </row>
    <row r="345" spans="1:24" ht="48" x14ac:dyDescent="0.2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5">
        <f>E345/D345</f>
        <v>0</v>
      </c>
      <c r="P345" s="6" t="e">
        <f>E345/L345</f>
        <v>#DIV/0!</v>
      </c>
      <c r="Q345" t="str">
        <f>LEFT(N345, SEARCH("/", N345, 1)-1)</f>
        <v>theater</v>
      </c>
      <c r="R345" t="str">
        <f>RIGHT(N345, LEN(N345) - SEARCH("/", N345,1))</f>
        <v>musical</v>
      </c>
      <c r="S345" s="10">
        <f>(((J345/60)/60)/24)+DATE(1970,1,1)</f>
        <v>42373.983449074076</v>
      </c>
      <c r="T345" s="10">
        <f>(((I345/60)/60)/24)+DATE(1970,1,1)</f>
        <v>42400.960416666669</v>
      </c>
      <c r="U345" s="12">
        <f>ROUND((T345-S345), 0)</f>
        <v>27</v>
      </c>
      <c r="V345" s="11" t="str">
        <f>IF(E345&gt;=D345, 1, "")</f>
        <v/>
      </c>
      <c r="W345" s="11">
        <f>IF(E345&lt;D345, 1, "")</f>
        <v>1</v>
      </c>
      <c r="X345" s="15">
        <f>S345</f>
        <v>42373.983449074076</v>
      </c>
    </row>
    <row r="346" spans="1:24" ht="48" x14ac:dyDescent="0.2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5">
        <f>E346/D346</f>
        <v>0</v>
      </c>
      <c r="P346" s="6" t="e">
        <f>E346/L346</f>
        <v>#DIV/0!</v>
      </c>
      <c r="Q346" t="str">
        <f>LEFT(N346, SEARCH("/", N346, 1)-1)</f>
        <v>theater</v>
      </c>
      <c r="R346" t="str">
        <f>RIGHT(N346, LEN(N346) - SEARCH("/", N346,1))</f>
        <v>musical</v>
      </c>
      <c r="S346" s="10">
        <f>(((J346/60)/60)/24)+DATE(1970,1,1)</f>
        <v>41854.602650462963</v>
      </c>
      <c r="T346" s="10">
        <f>(((I346/60)/60)/24)+DATE(1970,1,1)</f>
        <v>41884.602650462963</v>
      </c>
      <c r="U346" s="12">
        <f>ROUND((T346-S346), 0)</f>
        <v>30</v>
      </c>
      <c r="V346" s="11" t="str">
        <f>IF(E346&gt;=D346, 1, "")</f>
        <v/>
      </c>
      <c r="W346" s="11">
        <f>IF(E346&lt;D346, 1, "")</f>
        <v>1</v>
      </c>
      <c r="X346" s="15">
        <f>S346</f>
        <v>41854.602650462963</v>
      </c>
    </row>
    <row r="347" spans="1:24" ht="48" x14ac:dyDescent="0.2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5">
        <f>E347/D347</f>
        <v>0</v>
      </c>
      <c r="P347" s="6" t="e">
        <f>E347/L347</f>
        <v>#DIV/0!</v>
      </c>
      <c r="Q347" t="str">
        <f>LEFT(N347, SEARCH("/", N347, 1)-1)</f>
        <v>theater</v>
      </c>
      <c r="R347" t="str">
        <f>RIGHT(N347, LEN(N347) - SEARCH("/", N347,1))</f>
        <v>musical</v>
      </c>
      <c r="S347" s="10">
        <f>(((J347/60)/60)/24)+DATE(1970,1,1)</f>
        <v>42065.791574074072</v>
      </c>
      <c r="T347" s="10">
        <f>(((I347/60)/60)/24)+DATE(1970,1,1)</f>
        <v>42090.749907407408</v>
      </c>
      <c r="U347" s="12">
        <f>ROUND((T347-S347), 0)</f>
        <v>25</v>
      </c>
      <c r="V347" s="11" t="str">
        <f>IF(E347&gt;=D347, 1, "")</f>
        <v/>
      </c>
      <c r="W347" s="11">
        <f>IF(E347&lt;D347, 1, "")</f>
        <v>1</v>
      </c>
      <c r="X347" s="15">
        <f>S347</f>
        <v>42065.791574074072</v>
      </c>
    </row>
    <row r="348" spans="1:24" ht="48" x14ac:dyDescent="0.2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5">
        <f>E348/D348</f>
        <v>0</v>
      </c>
      <c r="P348" s="6" t="e">
        <f>E348/L348</f>
        <v>#DIV/0!</v>
      </c>
      <c r="Q348" t="str">
        <f>LEFT(N348, SEARCH("/", N348, 1)-1)</f>
        <v>theater</v>
      </c>
      <c r="R348" t="str">
        <f>RIGHT(N348, LEN(N348) - SEARCH("/", N348,1))</f>
        <v>musical</v>
      </c>
      <c r="S348" s="10">
        <f>(((J348/60)/60)/24)+DATE(1970,1,1)</f>
        <v>42469.951284722221</v>
      </c>
      <c r="T348" s="10">
        <f>(((I348/60)/60)/24)+DATE(1970,1,1)</f>
        <v>42499.951284722221</v>
      </c>
      <c r="U348" s="12">
        <f>ROUND((T348-S348), 0)</f>
        <v>30</v>
      </c>
      <c r="V348" s="11" t="str">
        <f>IF(E348&gt;=D348, 1, "")</f>
        <v/>
      </c>
      <c r="W348" s="11">
        <f>IF(E348&lt;D348, 1, "")</f>
        <v>1</v>
      </c>
      <c r="X348" s="15">
        <f>S348</f>
        <v>42469.951284722221</v>
      </c>
    </row>
    <row r="349" spans="1:24" ht="16" x14ac:dyDescent="0.2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5">
        <f>E349/D349</f>
        <v>0</v>
      </c>
      <c r="P349" s="6" t="e">
        <f>E349/L349</f>
        <v>#DIV/0!</v>
      </c>
      <c r="Q349" t="str">
        <f>LEFT(N349, SEARCH("/", N349, 1)-1)</f>
        <v>theater</v>
      </c>
      <c r="R349" t="str">
        <f>RIGHT(N349, LEN(N349) - SEARCH("/", N349,1))</f>
        <v>musical</v>
      </c>
      <c r="S349" s="10">
        <f>(((J349/60)/60)/24)+DATE(1970,1,1)</f>
        <v>41954.228032407409</v>
      </c>
      <c r="T349" s="10">
        <f>(((I349/60)/60)/24)+DATE(1970,1,1)</f>
        <v>41984.228032407409</v>
      </c>
      <c r="U349" s="12">
        <f>ROUND((T349-S349), 0)</f>
        <v>30</v>
      </c>
      <c r="V349" s="11" t="str">
        <f>IF(E349&gt;=D349, 1, "")</f>
        <v/>
      </c>
      <c r="W349" s="11">
        <f>IF(E349&lt;D349, 1, "")</f>
        <v>1</v>
      </c>
      <c r="X349" s="15">
        <f>S349</f>
        <v>41954.228032407409</v>
      </c>
    </row>
    <row r="350" spans="1:24" ht="48" x14ac:dyDescent="0.2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5">
        <f>E350/D350</f>
        <v>1.7500000000000002E-2</v>
      </c>
      <c r="P350" s="6">
        <f>E350/L350</f>
        <v>17.5</v>
      </c>
      <c r="Q350" t="str">
        <f>LEFT(N350, SEARCH("/", N350, 1)-1)</f>
        <v>theater</v>
      </c>
      <c r="R350" t="str">
        <f>RIGHT(N350, LEN(N350) - SEARCH("/", N350,1))</f>
        <v>musical</v>
      </c>
      <c r="S350" s="10">
        <f>(((J350/60)/60)/24)+DATE(1970,1,1)</f>
        <v>42079.857974537037</v>
      </c>
      <c r="T350" s="10">
        <f>(((I350/60)/60)/24)+DATE(1970,1,1)</f>
        <v>42125.916666666672</v>
      </c>
      <c r="U350" s="12">
        <f>ROUND((T350-S350), 0)</f>
        <v>46</v>
      </c>
      <c r="V350" s="11" t="str">
        <f>IF(E350&gt;=D350, 1, "")</f>
        <v/>
      </c>
      <c r="W350" s="11">
        <f>IF(E350&lt;D350, 1, "")</f>
        <v>1</v>
      </c>
      <c r="X350" s="15">
        <f>S350</f>
        <v>42079.857974537037</v>
      </c>
    </row>
    <row r="351" spans="1:24" ht="48" x14ac:dyDescent="0.2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5">
        <f>E351/D351</f>
        <v>0</v>
      </c>
      <c r="P351" s="6" t="e">
        <f>E351/L351</f>
        <v>#DIV/0!</v>
      </c>
      <c r="Q351" t="str">
        <f>LEFT(N351, SEARCH("/", N351, 1)-1)</f>
        <v>film &amp; video</v>
      </c>
      <c r="R351" t="str">
        <f>RIGHT(N351, LEN(N351) - SEARCH("/", N351,1))</f>
        <v>drama</v>
      </c>
      <c r="S351" s="10">
        <f>(((J351/60)/60)/24)+DATE(1970,1,1)</f>
        <v>42171.913090277783</v>
      </c>
      <c r="T351" s="10">
        <f>(((I351/60)/60)/24)+DATE(1970,1,1)</f>
        <v>42231.913090277783</v>
      </c>
      <c r="U351" s="12">
        <f>ROUND((T351-S351), 0)</f>
        <v>60</v>
      </c>
      <c r="V351" s="11" t="str">
        <f>IF(E351&gt;=D351, 1, "")</f>
        <v/>
      </c>
      <c r="W351" s="11">
        <f>IF(E351&lt;D351, 1, "")</f>
        <v>1</v>
      </c>
      <c r="X351" s="15">
        <f>S351</f>
        <v>42171.913090277783</v>
      </c>
    </row>
    <row r="352" spans="1:24" ht="48" x14ac:dyDescent="0.2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5">
        <f>E352/D352</f>
        <v>1E-4</v>
      </c>
      <c r="P352" s="6">
        <f>E352/L352</f>
        <v>5</v>
      </c>
      <c r="Q352" t="str">
        <f>LEFT(N352, SEARCH("/", N352, 1)-1)</f>
        <v>film &amp; video</v>
      </c>
      <c r="R352" t="str">
        <f>RIGHT(N352, LEN(N352) - SEARCH("/", N352,1))</f>
        <v>drama</v>
      </c>
      <c r="S352" s="10">
        <f>(((J352/60)/60)/24)+DATE(1970,1,1)</f>
        <v>41792.687442129631</v>
      </c>
      <c r="T352" s="10">
        <f>(((I352/60)/60)/24)+DATE(1970,1,1)</f>
        <v>41822.687442129631</v>
      </c>
      <c r="U352" s="12">
        <f>ROUND((T352-S352), 0)</f>
        <v>30</v>
      </c>
      <c r="V352" s="11" t="str">
        <f>IF(E352&gt;=D352, 1, "")</f>
        <v/>
      </c>
      <c r="W352" s="11">
        <f>IF(E352&lt;D352, 1, "")</f>
        <v>1</v>
      </c>
      <c r="X352" s="15">
        <f>S352</f>
        <v>41792.687442129631</v>
      </c>
    </row>
    <row r="353" spans="1:24" ht="48" x14ac:dyDescent="0.2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5">
        <f>E353/D353</f>
        <v>0.15535714285714286</v>
      </c>
      <c r="P353" s="6">
        <f>E353/L353</f>
        <v>43.5</v>
      </c>
      <c r="Q353" t="str">
        <f>LEFT(N353, SEARCH("/", N353, 1)-1)</f>
        <v>film &amp; video</v>
      </c>
      <c r="R353" t="str">
        <f>RIGHT(N353, LEN(N353) - SEARCH("/", N353,1))</f>
        <v>drama</v>
      </c>
      <c r="S353" s="10">
        <f>(((J353/60)/60)/24)+DATE(1970,1,1)</f>
        <v>41835.126805555556</v>
      </c>
      <c r="T353" s="10">
        <f>(((I353/60)/60)/24)+DATE(1970,1,1)</f>
        <v>41867.987500000003</v>
      </c>
      <c r="U353" s="12">
        <f>ROUND((T353-S353), 0)</f>
        <v>33</v>
      </c>
      <c r="V353" s="11" t="str">
        <f>IF(E353&gt;=D353, 1, "")</f>
        <v/>
      </c>
      <c r="W353" s="11">
        <f>IF(E353&lt;D353, 1, "")</f>
        <v>1</v>
      </c>
      <c r="X353" s="15">
        <f>S353</f>
        <v>41835.126805555556</v>
      </c>
    </row>
    <row r="354" spans="1:24" ht="64" x14ac:dyDescent="0.2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5">
        <f>E354/D354</f>
        <v>0</v>
      </c>
      <c r="P354" s="6" t="e">
        <f>E354/L354</f>
        <v>#DIV/0!</v>
      </c>
      <c r="Q354" t="str">
        <f>LEFT(N354, SEARCH("/", N354, 1)-1)</f>
        <v>film &amp; video</v>
      </c>
      <c r="R354" t="str">
        <f>RIGHT(N354, LEN(N354) - SEARCH("/", N354,1))</f>
        <v>drama</v>
      </c>
      <c r="S354" s="10">
        <f>(((J354/60)/60)/24)+DATE(1970,1,1)</f>
        <v>42243.961273148147</v>
      </c>
      <c r="T354" s="10">
        <f>(((I354/60)/60)/24)+DATE(1970,1,1)</f>
        <v>42278</v>
      </c>
      <c r="U354" s="12">
        <f>ROUND((T354-S354), 0)</f>
        <v>34</v>
      </c>
      <c r="V354" s="11" t="str">
        <f>IF(E354&gt;=D354, 1, "")</f>
        <v/>
      </c>
      <c r="W354" s="11">
        <f>IF(E354&lt;D354, 1, "")</f>
        <v>1</v>
      </c>
      <c r="X354" s="15">
        <f>S354</f>
        <v>42243.961273148147</v>
      </c>
    </row>
    <row r="355" spans="1:24" ht="48" x14ac:dyDescent="0.2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5">
        <f>E355/D355</f>
        <v>5.3333333333333332E-3</v>
      </c>
      <c r="P355" s="6">
        <f>E355/L355</f>
        <v>91.428571428571431</v>
      </c>
      <c r="Q355" t="str">
        <f>LEFT(N355, SEARCH("/", N355, 1)-1)</f>
        <v>film &amp; video</v>
      </c>
      <c r="R355" t="str">
        <f>RIGHT(N355, LEN(N355) - SEARCH("/", N355,1))</f>
        <v>drama</v>
      </c>
      <c r="S355" s="10">
        <f>(((J355/60)/60)/24)+DATE(1970,1,1)</f>
        <v>41841.762743055559</v>
      </c>
      <c r="T355" s="10">
        <f>(((I355/60)/60)/24)+DATE(1970,1,1)</f>
        <v>41901.762743055559</v>
      </c>
      <c r="U355" s="12">
        <f>ROUND((T355-S355), 0)</f>
        <v>60</v>
      </c>
      <c r="V355" s="11" t="str">
        <f>IF(E355&gt;=D355, 1, "")</f>
        <v/>
      </c>
      <c r="W355" s="11">
        <f>IF(E355&lt;D355, 1, "")</f>
        <v>1</v>
      </c>
      <c r="X355" s="15">
        <f>S355</f>
        <v>41841.762743055559</v>
      </c>
    </row>
    <row r="356" spans="1:24" ht="32" x14ac:dyDescent="0.2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5">
        <f>E356/D356</f>
        <v>0</v>
      </c>
      <c r="P356" s="6" t="e">
        <f>E356/L356</f>
        <v>#DIV/0!</v>
      </c>
      <c r="Q356" t="str">
        <f>LEFT(N356, SEARCH("/", N356, 1)-1)</f>
        <v>film &amp; video</v>
      </c>
      <c r="R356" t="str">
        <f>RIGHT(N356, LEN(N356) - SEARCH("/", N356,1))</f>
        <v>drama</v>
      </c>
      <c r="S356" s="10">
        <f>(((J356/60)/60)/24)+DATE(1970,1,1)</f>
        <v>42351.658842592587</v>
      </c>
      <c r="T356" s="10">
        <f>(((I356/60)/60)/24)+DATE(1970,1,1)</f>
        <v>42381.658842592587</v>
      </c>
      <c r="U356" s="12">
        <f>ROUND((T356-S356), 0)</f>
        <v>30</v>
      </c>
      <c r="V356" s="11" t="str">
        <f>IF(E356&gt;=D356, 1, "")</f>
        <v/>
      </c>
      <c r="W356" s="11">
        <f>IF(E356&lt;D356, 1, "")</f>
        <v>1</v>
      </c>
      <c r="X356" s="15">
        <f>S356</f>
        <v>42351.658842592587</v>
      </c>
    </row>
    <row r="357" spans="1:24" ht="48" x14ac:dyDescent="0.2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5">
        <f>E357/D357</f>
        <v>0.6</v>
      </c>
      <c r="P357" s="6">
        <f>E357/L357</f>
        <v>3000</v>
      </c>
      <c r="Q357" t="str">
        <f>LEFT(N357, SEARCH("/", N357, 1)-1)</f>
        <v>film &amp; video</v>
      </c>
      <c r="R357" t="str">
        <f>RIGHT(N357, LEN(N357) - SEARCH("/", N357,1))</f>
        <v>drama</v>
      </c>
      <c r="S357" s="10">
        <f>(((J357/60)/60)/24)+DATE(1970,1,1)</f>
        <v>42721.075949074075</v>
      </c>
      <c r="T357" s="10">
        <f>(((I357/60)/60)/24)+DATE(1970,1,1)</f>
        <v>42751.075949074075</v>
      </c>
      <c r="U357" s="12">
        <f>ROUND((T357-S357), 0)</f>
        <v>30</v>
      </c>
      <c r="V357" s="11" t="str">
        <f>IF(E357&gt;=D357, 1, "")</f>
        <v/>
      </c>
      <c r="W357" s="11">
        <f>IF(E357&lt;D357, 1, "")</f>
        <v>1</v>
      </c>
      <c r="X357" s="15">
        <f>S357</f>
        <v>42721.075949074075</v>
      </c>
    </row>
    <row r="358" spans="1:24" ht="48" x14ac:dyDescent="0.2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5">
        <f>E358/D358</f>
        <v>1E-4</v>
      </c>
      <c r="P358" s="6">
        <f>E358/L358</f>
        <v>5.5</v>
      </c>
      <c r="Q358" t="str">
        <f>LEFT(N358, SEARCH("/", N358, 1)-1)</f>
        <v>film &amp; video</v>
      </c>
      <c r="R358" t="str">
        <f>RIGHT(N358, LEN(N358) - SEARCH("/", N358,1))</f>
        <v>drama</v>
      </c>
      <c r="S358" s="10">
        <f>(((J358/60)/60)/24)+DATE(1970,1,1)</f>
        <v>42160.927488425921</v>
      </c>
      <c r="T358" s="10">
        <f>(((I358/60)/60)/24)+DATE(1970,1,1)</f>
        <v>42220.927488425921</v>
      </c>
      <c r="U358" s="12">
        <f>ROUND((T358-S358), 0)</f>
        <v>60</v>
      </c>
      <c r="V358" s="11" t="str">
        <f>IF(E358&gt;=D358, 1, "")</f>
        <v/>
      </c>
      <c r="W358" s="11">
        <f>IF(E358&lt;D358, 1, "")</f>
        <v>1</v>
      </c>
      <c r="X358" s="15">
        <f>S358</f>
        <v>42160.927488425921</v>
      </c>
    </row>
    <row r="359" spans="1:24" ht="48" x14ac:dyDescent="0.2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5">
        <f>E359/D359</f>
        <v>4.0625000000000001E-2</v>
      </c>
      <c r="P359" s="6">
        <f>E359/L359</f>
        <v>108.33333333333333</v>
      </c>
      <c r="Q359" t="str">
        <f>LEFT(N359, SEARCH("/", N359, 1)-1)</f>
        <v>film &amp; video</v>
      </c>
      <c r="R359" t="str">
        <f>RIGHT(N359, LEN(N359) - SEARCH("/", N359,1))</f>
        <v>drama</v>
      </c>
      <c r="S359" s="10">
        <f>(((J359/60)/60)/24)+DATE(1970,1,1)</f>
        <v>42052.83530092593</v>
      </c>
      <c r="T359" s="10">
        <f>(((I359/60)/60)/24)+DATE(1970,1,1)</f>
        <v>42082.793634259258</v>
      </c>
      <c r="U359" s="12">
        <f>ROUND((T359-S359), 0)</f>
        <v>30</v>
      </c>
      <c r="V359" s="11" t="str">
        <f>IF(E359&gt;=D359, 1, "")</f>
        <v/>
      </c>
      <c r="W359" s="11">
        <f>IF(E359&lt;D359, 1, "")</f>
        <v>1</v>
      </c>
      <c r="X359" s="15">
        <f>S359</f>
        <v>42052.83530092593</v>
      </c>
    </row>
    <row r="360" spans="1:24" ht="48" x14ac:dyDescent="0.2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5">
        <f>E360/D360</f>
        <v>0.224</v>
      </c>
      <c r="P360" s="6">
        <f>E360/L360</f>
        <v>56</v>
      </c>
      <c r="Q360" t="str">
        <f>LEFT(N360, SEARCH("/", N360, 1)-1)</f>
        <v>film &amp; video</v>
      </c>
      <c r="R360" t="str">
        <f>RIGHT(N360, LEN(N360) - SEARCH("/", N360,1))</f>
        <v>drama</v>
      </c>
      <c r="S360" s="10">
        <f>(((J360/60)/60)/24)+DATE(1970,1,1)</f>
        <v>41900.505312499998</v>
      </c>
      <c r="T360" s="10">
        <f>(((I360/60)/60)/24)+DATE(1970,1,1)</f>
        <v>41930.505312499998</v>
      </c>
      <c r="U360" s="12">
        <f>ROUND((T360-S360), 0)</f>
        <v>30</v>
      </c>
      <c r="V360" s="11" t="str">
        <f>IF(E360&gt;=D360, 1, "")</f>
        <v/>
      </c>
      <c r="W360" s="11">
        <f>IF(E360&lt;D360, 1, "")</f>
        <v>1</v>
      </c>
      <c r="X360" s="15">
        <f>S360</f>
        <v>41900.505312499998</v>
      </c>
    </row>
    <row r="361" spans="1:24" ht="48" x14ac:dyDescent="0.2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5">
        <f>E361/D361</f>
        <v>3.2500000000000001E-2</v>
      </c>
      <c r="P361" s="6">
        <f>E361/L361</f>
        <v>32.5</v>
      </c>
      <c r="Q361" t="str">
        <f>LEFT(N361, SEARCH("/", N361, 1)-1)</f>
        <v>film &amp; video</v>
      </c>
      <c r="R361" t="str">
        <f>RIGHT(N361, LEN(N361) - SEARCH("/", N361,1))</f>
        <v>drama</v>
      </c>
      <c r="S361" s="10">
        <f>(((J361/60)/60)/24)+DATE(1970,1,1)</f>
        <v>42216.977812500001</v>
      </c>
      <c r="T361" s="10">
        <f>(((I361/60)/60)/24)+DATE(1970,1,1)</f>
        <v>42246.227777777778</v>
      </c>
      <c r="U361" s="12">
        <f>ROUND((T361-S361), 0)</f>
        <v>29</v>
      </c>
      <c r="V361" s="11" t="str">
        <f>IF(E361&gt;=D361, 1, "")</f>
        <v/>
      </c>
      <c r="W361" s="11">
        <f>IF(E361&lt;D361, 1, "")</f>
        <v>1</v>
      </c>
      <c r="X361" s="15">
        <f>S361</f>
        <v>42216.977812500001</v>
      </c>
    </row>
    <row r="362" spans="1:24" ht="48" x14ac:dyDescent="0.2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5">
        <f>E362/D362</f>
        <v>2.0000000000000002E-5</v>
      </c>
      <c r="P362" s="6">
        <f>E362/L362</f>
        <v>1</v>
      </c>
      <c r="Q362" t="str">
        <f>LEFT(N362, SEARCH("/", N362, 1)-1)</f>
        <v>film &amp; video</v>
      </c>
      <c r="R362" t="str">
        <f>RIGHT(N362, LEN(N362) - SEARCH("/", N362,1))</f>
        <v>drama</v>
      </c>
      <c r="S362" s="10">
        <f>(((J362/60)/60)/24)+DATE(1970,1,1)</f>
        <v>42534.180717592593</v>
      </c>
      <c r="T362" s="10">
        <f>(((I362/60)/60)/24)+DATE(1970,1,1)</f>
        <v>42594.180717592593</v>
      </c>
      <c r="U362" s="12">
        <f>ROUND((T362-S362), 0)</f>
        <v>60</v>
      </c>
      <c r="V362" s="11" t="str">
        <f>IF(E362&gt;=D362, 1, "")</f>
        <v/>
      </c>
      <c r="W362" s="11">
        <f>IF(E362&lt;D362, 1, "")</f>
        <v>1</v>
      </c>
      <c r="X362" s="15">
        <f>S362</f>
        <v>42534.180717592593</v>
      </c>
    </row>
    <row r="363" spans="1:24" ht="48" x14ac:dyDescent="0.2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5">
        <f>E363/D363</f>
        <v>0</v>
      </c>
      <c r="P363" s="6" t="e">
        <f>E363/L363</f>
        <v>#DIV/0!</v>
      </c>
      <c r="Q363" t="str">
        <f>LEFT(N363, SEARCH("/", N363, 1)-1)</f>
        <v>film &amp; video</v>
      </c>
      <c r="R363" t="str">
        <f>RIGHT(N363, LEN(N363) - SEARCH("/", N363,1))</f>
        <v>drama</v>
      </c>
      <c r="S363" s="10">
        <f>(((J363/60)/60)/24)+DATE(1970,1,1)</f>
        <v>42047.394942129627</v>
      </c>
      <c r="T363" s="10">
        <f>(((I363/60)/60)/24)+DATE(1970,1,1)</f>
        <v>42082.353275462956</v>
      </c>
      <c r="U363" s="12">
        <f>ROUND((T363-S363), 0)</f>
        <v>35</v>
      </c>
      <c r="V363" s="11" t="str">
        <f>IF(E363&gt;=D363, 1, "")</f>
        <v/>
      </c>
      <c r="W363" s="11">
        <f>IF(E363&lt;D363, 1, "")</f>
        <v>1</v>
      </c>
      <c r="X363" s="15">
        <f>S363</f>
        <v>42047.394942129627</v>
      </c>
    </row>
    <row r="364" spans="1:24" ht="48" x14ac:dyDescent="0.2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5">
        <f>E364/D364</f>
        <v>0</v>
      </c>
      <c r="P364" s="6" t="e">
        <f>E364/L364</f>
        <v>#DIV/0!</v>
      </c>
      <c r="Q364" t="str">
        <f>LEFT(N364, SEARCH("/", N364, 1)-1)</f>
        <v>film &amp; video</v>
      </c>
      <c r="R364" t="str">
        <f>RIGHT(N364, LEN(N364) - SEARCH("/", N364,1))</f>
        <v>drama</v>
      </c>
      <c r="S364" s="10">
        <f>(((J364/60)/60)/24)+DATE(1970,1,1)</f>
        <v>42033.573009259257</v>
      </c>
      <c r="T364" s="10">
        <f>(((I364/60)/60)/24)+DATE(1970,1,1)</f>
        <v>42063.573009259257</v>
      </c>
      <c r="U364" s="12">
        <f>ROUND((T364-S364), 0)</f>
        <v>30</v>
      </c>
      <c r="V364" s="11" t="str">
        <f>IF(E364&gt;=D364, 1, "")</f>
        <v/>
      </c>
      <c r="W364" s="11">
        <f>IF(E364&lt;D364, 1, "")</f>
        <v>1</v>
      </c>
      <c r="X364" s="15">
        <f>S364</f>
        <v>42033.573009259257</v>
      </c>
    </row>
    <row r="365" spans="1:24" ht="48" x14ac:dyDescent="0.2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5">
        <f>E365/D365</f>
        <v>0</v>
      </c>
      <c r="P365" s="6" t="e">
        <f>E365/L365</f>
        <v>#DIV/0!</v>
      </c>
      <c r="Q365" t="str">
        <f>LEFT(N365, SEARCH("/", N365, 1)-1)</f>
        <v>film &amp; video</v>
      </c>
      <c r="R365" t="str">
        <f>RIGHT(N365, LEN(N365) - SEARCH("/", N365,1))</f>
        <v>drama</v>
      </c>
      <c r="S365" s="10">
        <f>(((J365/60)/60)/24)+DATE(1970,1,1)</f>
        <v>42072.758981481486</v>
      </c>
      <c r="T365" s="10">
        <f>(((I365/60)/60)/24)+DATE(1970,1,1)</f>
        <v>42132.758981481486</v>
      </c>
      <c r="U365" s="12">
        <f>ROUND((T365-S365), 0)</f>
        <v>60</v>
      </c>
      <c r="V365" s="11" t="str">
        <f>IF(E365&gt;=D365, 1, "")</f>
        <v/>
      </c>
      <c r="W365" s="11">
        <f>IF(E365&lt;D365, 1, "")</f>
        <v>1</v>
      </c>
      <c r="X365" s="15">
        <f>S365</f>
        <v>42072.758981481486</v>
      </c>
    </row>
    <row r="366" spans="1:24" ht="48" x14ac:dyDescent="0.2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5">
        <f>E366/D366</f>
        <v>6.4850000000000005E-2</v>
      </c>
      <c r="P366" s="6">
        <f>E366/L366</f>
        <v>49.884615384615387</v>
      </c>
      <c r="Q366" t="str">
        <f>LEFT(N366, SEARCH("/", N366, 1)-1)</f>
        <v>film &amp; video</v>
      </c>
      <c r="R366" t="str">
        <f>RIGHT(N366, LEN(N366) - SEARCH("/", N366,1))</f>
        <v>drama</v>
      </c>
      <c r="S366" s="10">
        <f>(((J366/60)/60)/24)+DATE(1970,1,1)</f>
        <v>41855.777905092589</v>
      </c>
      <c r="T366" s="10">
        <f>(((I366/60)/60)/24)+DATE(1970,1,1)</f>
        <v>41880.777905092589</v>
      </c>
      <c r="U366" s="12">
        <f>ROUND((T366-S366), 0)</f>
        <v>25</v>
      </c>
      <c r="V366" s="11" t="str">
        <f>IF(E366&gt;=D366, 1, "")</f>
        <v/>
      </c>
      <c r="W366" s="11">
        <f>IF(E366&lt;D366, 1, "")</f>
        <v>1</v>
      </c>
      <c r="X366" s="15">
        <f>S366</f>
        <v>41855.777905092589</v>
      </c>
    </row>
    <row r="367" spans="1:24" ht="48" x14ac:dyDescent="0.2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5">
        <f>E367/D367</f>
        <v>0</v>
      </c>
      <c r="P367" s="6" t="e">
        <f>E367/L367</f>
        <v>#DIV/0!</v>
      </c>
      <c r="Q367" t="str">
        <f>LEFT(N367, SEARCH("/", N367, 1)-1)</f>
        <v>film &amp; video</v>
      </c>
      <c r="R367" t="str">
        <f>RIGHT(N367, LEN(N367) - SEARCH("/", N367,1))</f>
        <v>drama</v>
      </c>
      <c r="S367" s="10">
        <f>(((J367/60)/60)/24)+DATE(1970,1,1)</f>
        <v>42191.824062500003</v>
      </c>
      <c r="T367" s="10">
        <f>(((I367/60)/60)/24)+DATE(1970,1,1)</f>
        <v>42221.824062500003</v>
      </c>
      <c r="U367" s="12">
        <f>ROUND((T367-S367), 0)</f>
        <v>30</v>
      </c>
      <c r="V367" s="11" t="str">
        <f>IF(E367&gt;=D367, 1, "")</f>
        <v/>
      </c>
      <c r="W367" s="11">
        <f>IF(E367&lt;D367, 1, "")</f>
        <v>1</v>
      </c>
      <c r="X367" s="15">
        <f>S367</f>
        <v>42191.824062500003</v>
      </c>
    </row>
    <row r="368" spans="1:24" ht="32" x14ac:dyDescent="0.2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5">
        <f>E368/D368</f>
        <v>0.4</v>
      </c>
      <c r="P368" s="6">
        <f>E368/L368</f>
        <v>25.714285714285715</v>
      </c>
      <c r="Q368" t="str">
        <f>LEFT(N368, SEARCH("/", N368, 1)-1)</f>
        <v>film &amp; video</v>
      </c>
      <c r="R368" t="str">
        <f>RIGHT(N368, LEN(N368) - SEARCH("/", N368,1))</f>
        <v>drama</v>
      </c>
      <c r="S368" s="10">
        <f>(((J368/60)/60)/24)+DATE(1970,1,1)</f>
        <v>42070.047754629632</v>
      </c>
      <c r="T368" s="10">
        <f>(((I368/60)/60)/24)+DATE(1970,1,1)</f>
        <v>42087.00608796296</v>
      </c>
      <c r="U368" s="12">
        <f>ROUND((T368-S368), 0)</f>
        <v>17</v>
      </c>
      <c r="V368" s="11" t="str">
        <f>IF(E368&gt;=D368, 1, "")</f>
        <v/>
      </c>
      <c r="W368" s="11">
        <f>IF(E368&lt;D368, 1, "")</f>
        <v>1</v>
      </c>
      <c r="X368" s="15">
        <f>S368</f>
        <v>42070.047754629632</v>
      </c>
    </row>
    <row r="369" spans="1:24" ht="32" x14ac:dyDescent="0.2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5">
        <f>E369/D369</f>
        <v>0</v>
      </c>
      <c r="P369" s="6" t="e">
        <f>E369/L369</f>
        <v>#DIV/0!</v>
      </c>
      <c r="Q369" t="str">
        <f>LEFT(N369, SEARCH("/", N369, 1)-1)</f>
        <v>film &amp; video</v>
      </c>
      <c r="R369" t="str">
        <f>RIGHT(N369, LEN(N369) - SEARCH("/", N369,1))</f>
        <v>drama</v>
      </c>
      <c r="S369" s="10">
        <f>(((J369/60)/60)/24)+DATE(1970,1,1)</f>
        <v>42304.955381944441</v>
      </c>
      <c r="T369" s="10">
        <f>(((I369/60)/60)/24)+DATE(1970,1,1)</f>
        <v>42334.997048611112</v>
      </c>
      <c r="U369" s="12">
        <f>ROUND((T369-S369), 0)</f>
        <v>30</v>
      </c>
      <c r="V369" s="11" t="str">
        <f>IF(E369&gt;=D369, 1, "")</f>
        <v/>
      </c>
      <c r="W369" s="11">
        <f>IF(E369&lt;D369, 1, "")</f>
        <v>1</v>
      </c>
      <c r="X369" s="15">
        <f>S369</f>
        <v>42304.955381944441</v>
      </c>
    </row>
    <row r="370" spans="1:24" ht="32" x14ac:dyDescent="0.2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5">
        <f>E370/D370</f>
        <v>0.2</v>
      </c>
      <c r="P370" s="6">
        <f>E370/L370</f>
        <v>100</v>
      </c>
      <c r="Q370" t="str">
        <f>LEFT(N370, SEARCH("/", N370, 1)-1)</f>
        <v>film &amp; video</v>
      </c>
      <c r="R370" t="str">
        <f>RIGHT(N370, LEN(N370) - SEARCH("/", N370,1))</f>
        <v>drama</v>
      </c>
      <c r="S370" s="10">
        <f>(((J370/60)/60)/24)+DATE(1970,1,1)</f>
        <v>42403.080497685187</v>
      </c>
      <c r="T370" s="10">
        <f>(((I370/60)/60)/24)+DATE(1970,1,1)</f>
        <v>42433.080497685187</v>
      </c>
      <c r="U370" s="12">
        <f>ROUND((T370-S370), 0)</f>
        <v>30</v>
      </c>
      <c r="V370" s="11" t="str">
        <f>IF(E370&gt;=D370, 1, "")</f>
        <v/>
      </c>
      <c r="W370" s="11">
        <f>IF(E370&lt;D370, 1, "")</f>
        <v>1</v>
      </c>
      <c r="X370" s="15">
        <f>S370</f>
        <v>42403.080497685187</v>
      </c>
    </row>
    <row r="371" spans="1:24" ht="48" x14ac:dyDescent="0.2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5">
        <f>E371/D371</f>
        <v>0.33416666666666667</v>
      </c>
      <c r="P371" s="6">
        <f>E371/L371</f>
        <v>30.846153846153847</v>
      </c>
      <c r="Q371" t="str">
        <f>LEFT(N371, SEARCH("/", N371, 1)-1)</f>
        <v>film &amp; video</v>
      </c>
      <c r="R371" t="str">
        <f>RIGHT(N371, LEN(N371) - SEARCH("/", N371,1))</f>
        <v>drama</v>
      </c>
      <c r="S371" s="10">
        <f>(((J371/60)/60)/24)+DATE(1970,1,1)</f>
        <v>42067.991238425922</v>
      </c>
      <c r="T371" s="10">
        <f>(((I371/60)/60)/24)+DATE(1970,1,1)</f>
        <v>42107.791666666672</v>
      </c>
      <c r="U371" s="12">
        <f>ROUND((T371-S371), 0)</f>
        <v>40</v>
      </c>
      <c r="V371" s="11" t="str">
        <f>IF(E371&gt;=D371, 1, "")</f>
        <v/>
      </c>
      <c r="W371" s="11">
        <f>IF(E371&lt;D371, 1, "")</f>
        <v>1</v>
      </c>
      <c r="X371" s="15">
        <f>S371</f>
        <v>42067.991238425922</v>
      </c>
    </row>
    <row r="372" spans="1:24" ht="48" x14ac:dyDescent="0.2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5">
        <f>E372/D372</f>
        <v>0.21092608822670172</v>
      </c>
      <c r="P372" s="6">
        <f>E372/L372</f>
        <v>180.5</v>
      </c>
      <c r="Q372" t="str">
        <f>LEFT(N372, SEARCH("/", N372, 1)-1)</f>
        <v>film &amp; video</v>
      </c>
      <c r="R372" t="str">
        <f>RIGHT(N372, LEN(N372) - SEARCH("/", N372,1))</f>
        <v>drama</v>
      </c>
      <c r="S372" s="10">
        <f>(((J372/60)/60)/24)+DATE(1970,1,1)</f>
        <v>42147.741840277777</v>
      </c>
      <c r="T372" s="10">
        <f>(((I372/60)/60)/24)+DATE(1970,1,1)</f>
        <v>42177.741840277777</v>
      </c>
      <c r="U372" s="12">
        <f>ROUND((T372-S372), 0)</f>
        <v>30</v>
      </c>
      <c r="V372" s="11" t="str">
        <f>IF(E372&gt;=D372, 1, "")</f>
        <v/>
      </c>
      <c r="W372" s="11">
        <f>IF(E372&lt;D372, 1, "")</f>
        <v>1</v>
      </c>
      <c r="X372" s="15">
        <f>S372</f>
        <v>42147.741840277777</v>
      </c>
    </row>
    <row r="373" spans="1:24" ht="48" x14ac:dyDescent="0.2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5">
        <f>E373/D373</f>
        <v>0</v>
      </c>
      <c r="P373" s="6" t="e">
        <f>E373/L373</f>
        <v>#DIV/0!</v>
      </c>
      <c r="Q373" t="str">
        <f>LEFT(N373, SEARCH("/", N373, 1)-1)</f>
        <v>film &amp; video</v>
      </c>
      <c r="R373" t="str">
        <f>RIGHT(N373, LEN(N373) - SEARCH("/", N373,1))</f>
        <v>drama</v>
      </c>
      <c r="S373" s="10">
        <f>(((J373/60)/60)/24)+DATE(1970,1,1)</f>
        <v>42712.011944444443</v>
      </c>
      <c r="T373" s="10">
        <f>(((I373/60)/60)/24)+DATE(1970,1,1)</f>
        <v>42742.011944444443</v>
      </c>
      <c r="U373" s="12">
        <f>ROUND((T373-S373), 0)</f>
        <v>30</v>
      </c>
      <c r="V373" s="11" t="str">
        <f>IF(E373&gt;=D373, 1, "")</f>
        <v/>
      </c>
      <c r="W373" s="11">
        <f>IF(E373&lt;D373, 1, "")</f>
        <v>1</v>
      </c>
      <c r="X373" s="15">
        <f>S373</f>
        <v>42712.011944444443</v>
      </c>
    </row>
    <row r="374" spans="1:24" ht="16" x14ac:dyDescent="0.2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5">
        <f>E374/D374</f>
        <v>0.35855999999999999</v>
      </c>
      <c r="P374" s="6">
        <f>E374/L374</f>
        <v>373.5</v>
      </c>
      <c r="Q374" t="str">
        <f>LEFT(N374, SEARCH("/", N374, 1)-1)</f>
        <v>film &amp; video</v>
      </c>
      <c r="R374" t="str">
        <f>RIGHT(N374, LEN(N374) - SEARCH("/", N374,1))</f>
        <v>drama</v>
      </c>
      <c r="S374" s="10">
        <f>(((J374/60)/60)/24)+DATE(1970,1,1)</f>
        <v>41939.810300925928</v>
      </c>
      <c r="T374" s="10">
        <f>(((I374/60)/60)/24)+DATE(1970,1,1)</f>
        <v>41969.851967592593</v>
      </c>
      <c r="U374" s="12">
        <f>ROUND((T374-S374), 0)</f>
        <v>30</v>
      </c>
      <c r="V374" s="11" t="str">
        <f>IF(E374&gt;=D374, 1, "")</f>
        <v/>
      </c>
      <c r="W374" s="11">
        <f>IF(E374&lt;D374, 1, "")</f>
        <v>1</v>
      </c>
      <c r="X374" s="15">
        <f>S374</f>
        <v>41939.810300925928</v>
      </c>
    </row>
    <row r="375" spans="1:24" ht="48" x14ac:dyDescent="0.2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5">
        <f>E375/D375</f>
        <v>3.4000000000000002E-2</v>
      </c>
      <c r="P375" s="6">
        <f>E375/L375</f>
        <v>25.5</v>
      </c>
      <c r="Q375" t="str">
        <f>LEFT(N375, SEARCH("/", N375, 1)-1)</f>
        <v>film &amp; video</v>
      </c>
      <c r="R375" t="str">
        <f>RIGHT(N375, LEN(N375) - SEARCH("/", N375,1))</f>
        <v>drama</v>
      </c>
      <c r="S375" s="10">
        <f>(((J375/60)/60)/24)+DATE(1970,1,1)</f>
        <v>41825.791226851856</v>
      </c>
      <c r="T375" s="10">
        <f>(((I375/60)/60)/24)+DATE(1970,1,1)</f>
        <v>41883.165972222225</v>
      </c>
      <c r="U375" s="12">
        <f>ROUND((T375-S375), 0)</f>
        <v>57</v>
      </c>
      <c r="V375" s="11" t="str">
        <f>IF(E375&gt;=D375, 1, "")</f>
        <v/>
      </c>
      <c r="W375" s="11">
        <f>IF(E375&lt;D375, 1, "")</f>
        <v>1</v>
      </c>
      <c r="X375" s="15">
        <f>S375</f>
        <v>41825.791226851856</v>
      </c>
    </row>
    <row r="376" spans="1:24" ht="16" x14ac:dyDescent="0.2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5">
        <f>E376/D376</f>
        <v>5.5E-2</v>
      </c>
      <c r="P376" s="6">
        <f>E376/L376</f>
        <v>220</v>
      </c>
      <c r="Q376" t="str">
        <f>LEFT(N376, SEARCH("/", N376, 1)-1)</f>
        <v>film &amp; video</v>
      </c>
      <c r="R376" t="str">
        <f>RIGHT(N376, LEN(N376) - SEARCH("/", N376,1))</f>
        <v>drama</v>
      </c>
      <c r="S376" s="10">
        <f>(((J376/60)/60)/24)+DATE(1970,1,1)</f>
        <v>42570.91133101852</v>
      </c>
      <c r="T376" s="10">
        <f>(((I376/60)/60)/24)+DATE(1970,1,1)</f>
        <v>42600.91133101852</v>
      </c>
      <c r="U376" s="12">
        <f>ROUND((T376-S376), 0)</f>
        <v>30</v>
      </c>
      <c r="V376" s="11" t="str">
        <f>IF(E376&gt;=D376, 1, "")</f>
        <v/>
      </c>
      <c r="W376" s="11">
        <f>IF(E376&lt;D376, 1, "")</f>
        <v>1</v>
      </c>
      <c r="X376" s="15">
        <f>S376</f>
        <v>42570.91133101852</v>
      </c>
    </row>
    <row r="377" spans="1:24" ht="48" x14ac:dyDescent="0.2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5">
        <f>E377/D377</f>
        <v>0</v>
      </c>
      <c r="P377" s="6" t="e">
        <f>E377/L377</f>
        <v>#DIV/0!</v>
      </c>
      <c r="Q377" t="str">
        <f>LEFT(N377, SEARCH("/", N377, 1)-1)</f>
        <v>film &amp; video</v>
      </c>
      <c r="R377" t="str">
        <f>RIGHT(N377, LEN(N377) - SEARCH("/", N377,1))</f>
        <v>drama</v>
      </c>
      <c r="S377" s="10">
        <f>(((J377/60)/60)/24)+DATE(1970,1,1)</f>
        <v>42767.812893518523</v>
      </c>
      <c r="T377" s="10">
        <f>(((I377/60)/60)/24)+DATE(1970,1,1)</f>
        <v>42797.833333333328</v>
      </c>
      <c r="U377" s="12">
        <f>ROUND((T377-S377), 0)</f>
        <v>30</v>
      </c>
      <c r="V377" s="11" t="str">
        <f>IF(E377&gt;=D377, 1, "")</f>
        <v/>
      </c>
      <c r="W377" s="11">
        <f>IF(E377&lt;D377, 1, "")</f>
        <v>1</v>
      </c>
      <c r="X377" s="15">
        <f>S377</f>
        <v>42767.812893518523</v>
      </c>
    </row>
    <row r="378" spans="1:24" ht="32" x14ac:dyDescent="0.2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5">
        <f>E378/D378</f>
        <v>0.16</v>
      </c>
      <c r="P378" s="6">
        <f>E378/L378</f>
        <v>160</v>
      </c>
      <c r="Q378" t="str">
        <f>LEFT(N378, SEARCH("/", N378, 1)-1)</f>
        <v>film &amp; video</v>
      </c>
      <c r="R378" t="str">
        <f>RIGHT(N378, LEN(N378) - SEARCH("/", N378,1))</f>
        <v>drama</v>
      </c>
      <c r="S378" s="10">
        <f>(((J378/60)/60)/24)+DATE(1970,1,1)</f>
        <v>42182.234456018516</v>
      </c>
      <c r="T378" s="10">
        <f>(((I378/60)/60)/24)+DATE(1970,1,1)</f>
        <v>42206.290972222225</v>
      </c>
      <c r="U378" s="12">
        <f>ROUND((T378-S378), 0)</f>
        <v>24</v>
      </c>
      <c r="V378" s="11" t="str">
        <f>IF(E378&gt;=D378, 1, "")</f>
        <v/>
      </c>
      <c r="W378" s="11">
        <f>IF(E378&lt;D378, 1, "")</f>
        <v>1</v>
      </c>
      <c r="X378" s="15">
        <f>S378</f>
        <v>42182.234456018516</v>
      </c>
    </row>
    <row r="379" spans="1:24" ht="48" x14ac:dyDescent="0.2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5">
        <f>E379/D379</f>
        <v>0</v>
      </c>
      <c r="P379" s="6" t="e">
        <f>E379/L379</f>
        <v>#DIV/0!</v>
      </c>
      <c r="Q379" t="str">
        <f>LEFT(N379, SEARCH("/", N379, 1)-1)</f>
        <v>film &amp; video</v>
      </c>
      <c r="R379" t="str">
        <f>RIGHT(N379, LEN(N379) - SEARCH("/", N379,1))</f>
        <v>drama</v>
      </c>
      <c r="S379" s="10">
        <f>(((J379/60)/60)/24)+DATE(1970,1,1)</f>
        <v>41857.18304398148</v>
      </c>
      <c r="T379" s="10">
        <f>(((I379/60)/60)/24)+DATE(1970,1,1)</f>
        <v>41887.18304398148</v>
      </c>
      <c r="U379" s="12">
        <f>ROUND((T379-S379), 0)</f>
        <v>30</v>
      </c>
      <c r="V379" s="11" t="str">
        <f>IF(E379&gt;=D379, 1, "")</f>
        <v/>
      </c>
      <c r="W379" s="11">
        <f>IF(E379&lt;D379, 1, "")</f>
        <v>1</v>
      </c>
      <c r="X379" s="15">
        <f>S379</f>
        <v>41857.18304398148</v>
      </c>
    </row>
    <row r="380" spans="1:24" ht="48" x14ac:dyDescent="0.2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5">
        <f>E380/D380</f>
        <v>6.8999999999999997E-4</v>
      </c>
      <c r="P380" s="6">
        <f>E380/L380</f>
        <v>69</v>
      </c>
      <c r="Q380" t="str">
        <f>LEFT(N380, SEARCH("/", N380, 1)-1)</f>
        <v>film &amp; video</v>
      </c>
      <c r="R380" t="str">
        <f>RIGHT(N380, LEN(N380) - SEARCH("/", N380,1))</f>
        <v>drama</v>
      </c>
      <c r="S380" s="10">
        <f>(((J380/60)/60)/24)+DATE(1970,1,1)</f>
        <v>42556.690706018519</v>
      </c>
      <c r="T380" s="10">
        <f>(((I380/60)/60)/24)+DATE(1970,1,1)</f>
        <v>42616.690706018519</v>
      </c>
      <c r="U380" s="12">
        <f>ROUND((T380-S380), 0)</f>
        <v>60</v>
      </c>
      <c r="V380" s="11" t="str">
        <f>IF(E380&gt;=D380, 1, "")</f>
        <v/>
      </c>
      <c r="W380" s="11">
        <f>IF(E380&lt;D380, 1, "")</f>
        <v>1</v>
      </c>
      <c r="X380" s="15">
        <f>S380</f>
        <v>42556.690706018519</v>
      </c>
    </row>
    <row r="381" spans="1:24" ht="16" x14ac:dyDescent="0.2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5">
        <f>E381/D381</f>
        <v>4.1666666666666666E-3</v>
      </c>
      <c r="P381" s="6">
        <f>E381/L381</f>
        <v>50</v>
      </c>
      <c r="Q381" t="str">
        <f>LEFT(N381, SEARCH("/", N381, 1)-1)</f>
        <v>film &amp; video</v>
      </c>
      <c r="R381" t="str">
        <f>RIGHT(N381, LEN(N381) - SEARCH("/", N381,1))</f>
        <v>drama</v>
      </c>
      <c r="S381" s="10">
        <f>(((J381/60)/60)/24)+DATE(1970,1,1)</f>
        <v>42527.650995370372</v>
      </c>
      <c r="T381" s="10">
        <f>(((I381/60)/60)/24)+DATE(1970,1,1)</f>
        <v>42537.650995370372</v>
      </c>
      <c r="U381" s="12">
        <f>ROUND((T381-S381), 0)</f>
        <v>10</v>
      </c>
      <c r="V381" s="11" t="str">
        <f>IF(E381&gt;=D381, 1, "")</f>
        <v/>
      </c>
      <c r="W381" s="11">
        <f>IF(E381&lt;D381, 1, "")</f>
        <v>1</v>
      </c>
      <c r="X381" s="15">
        <f>S381</f>
        <v>42527.650995370372</v>
      </c>
    </row>
    <row r="382" spans="1:24" ht="48" x14ac:dyDescent="0.2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5">
        <f>E382/D382</f>
        <v>0.05</v>
      </c>
      <c r="P382" s="6">
        <f>E382/L382</f>
        <v>83.333333333333329</v>
      </c>
      <c r="Q382" t="str">
        <f>LEFT(N382, SEARCH("/", N382, 1)-1)</f>
        <v>film &amp; video</v>
      </c>
      <c r="R382" t="str">
        <f>RIGHT(N382, LEN(N382) - SEARCH("/", N382,1))</f>
        <v>drama</v>
      </c>
      <c r="S382" s="10">
        <f>(((J382/60)/60)/24)+DATE(1970,1,1)</f>
        <v>42239.441412037035</v>
      </c>
      <c r="T382" s="10">
        <f>(((I382/60)/60)/24)+DATE(1970,1,1)</f>
        <v>42279.441412037035</v>
      </c>
      <c r="U382" s="12">
        <f>ROUND((T382-S382), 0)</f>
        <v>40</v>
      </c>
      <c r="V382" s="11" t="str">
        <f>IF(E382&gt;=D382, 1, "")</f>
        <v/>
      </c>
      <c r="W382" s="11">
        <f>IF(E382&lt;D382, 1, "")</f>
        <v>1</v>
      </c>
      <c r="X382" s="15">
        <f>S382</f>
        <v>42239.441412037035</v>
      </c>
    </row>
    <row r="383" spans="1:24" ht="48" x14ac:dyDescent="0.2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5">
        <f>E383/D383</f>
        <v>1.7E-5</v>
      </c>
      <c r="P383" s="6">
        <f>E383/L383</f>
        <v>5.666666666666667</v>
      </c>
      <c r="Q383" t="str">
        <f>LEFT(N383, SEARCH("/", N383, 1)-1)</f>
        <v>film &amp; video</v>
      </c>
      <c r="R383" t="str">
        <f>RIGHT(N383, LEN(N383) - SEARCH("/", N383,1))</f>
        <v>drama</v>
      </c>
      <c r="S383" s="10">
        <f>(((J383/60)/60)/24)+DATE(1970,1,1)</f>
        <v>41899.792037037041</v>
      </c>
      <c r="T383" s="10">
        <f>(((I383/60)/60)/24)+DATE(1970,1,1)</f>
        <v>41929.792037037041</v>
      </c>
      <c r="U383" s="12">
        <f>ROUND((T383-S383), 0)</f>
        <v>30</v>
      </c>
      <c r="V383" s="11" t="str">
        <f>IF(E383&gt;=D383, 1, "")</f>
        <v/>
      </c>
      <c r="W383" s="11">
        <f>IF(E383&lt;D383, 1, "")</f>
        <v>1</v>
      </c>
      <c r="X383" s="15">
        <f>S383</f>
        <v>41899.792037037041</v>
      </c>
    </row>
    <row r="384" spans="1:24" ht="48" x14ac:dyDescent="0.2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5">
        <f>E384/D384</f>
        <v>0</v>
      </c>
      <c r="P384" s="6" t="e">
        <f>E384/L384</f>
        <v>#DIV/0!</v>
      </c>
      <c r="Q384" t="str">
        <f>LEFT(N384, SEARCH("/", N384, 1)-1)</f>
        <v>film &amp; video</v>
      </c>
      <c r="R384" t="str">
        <f>RIGHT(N384, LEN(N384) - SEARCH("/", N384,1))</f>
        <v>drama</v>
      </c>
      <c r="S384" s="10">
        <f>(((J384/60)/60)/24)+DATE(1970,1,1)</f>
        <v>41911.934791666667</v>
      </c>
      <c r="T384" s="10">
        <f>(((I384/60)/60)/24)+DATE(1970,1,1)</f>
        <v>41971.976458333331</v>
      </c>
      <c r="U384" s="12">
        <f>ROUND((T384-S384), 0)</f>
        <v>60</v>
      </c>
      <c r="V384" s="11" t="str">
        <f>IF(E384&gt;=D384, 1, "")</f>
        <v/>
      </c>
      <c r="W384" s="11">
        <f>IF(E384&lt;D384, 1, "")</f>
        <v>1</v>
      </c>
      <c r="X384" s="15">
        <f>S384</f>
        <v>41911.934791666667</v>
      </c>
    </row>
    <row r="385" spans="1:24" ht="48" x14ac:dyDescent="0.2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5">
        <f>E385/D385</f>
        <v>1.1999999999999999E-3</v>
      </c>
      <c r="P385" s="6">
        <f>E385/L385</f>
        <v>1</v>
      </c>
      <c r="Q385" t="str">
        <f>LEFT(N385, SEARCH("/", N385, 1)-1)</f>
        <v>film &amp; video</v>
      </c>
      <c r="R385" t="str">
        <f>RIGHT(N385, LEN(N385) - SEARCH("/", N385,1))</f>
        <v>drama</v>
      </c>
      <c r="S385" s="10">
        <f>(((J385/60)/60)/24)+DATE(1970,1,1)</f>
        <v>42375.996886574074</v>
      </c>
      <c r="T385" s="10">
        <f>(((I385/60)/60)/24)+DATE(1970,1,1)</f>
        <v>42435.996886574074</v>
      </c>
      <c r="U385" s="12">
        <f>ROUND((T385-S385), 0)</f>
        <v>60</v>
      </c>
      <c r="V385" s="11" t="str">
        <f>IF(E385&gt;=D385, 1, "")</f>
        <v/>
      </c>
      <c r="W385" s="11">
        <f>IF(E385&lt;D385, 1, "")</f>
        <v>1</v>
      </c>
      <c r="X385" s="15">
        <f>S385</f>
        <v>42375.996886574074</v>
      </c>
    </row>
    <row r="386" spans="1:24" ht="48" x14ac:dyDescent="0.2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5">
        <f>E386/D386</f>
        <v>0</v>
      </c>
      <c r="P386" s="6" t="e">
        <f>E386/L386</f>
        <v>#DIV/0!</v>
      </c>
      <c r="Q386" t="str">
        <f>LEFT(N386, SEARCH("/", N386, 1)-1)</f>
        <v>film &amp; video</v>
      </c>
      <c r="R386" t="str">
        <f>RIGHT(N386, LEN(N386) - SEARCH("/", N386,1))</f>
        <v>drama</v>
      </c>
      <c r="S386" s="10">
        <f>(((J386/60)/60)/24)+DATE(1970,1,1)</f>
        <v>42135.67050925926</v>
      </c>
      <c r="T386" s="10">
        <f>(((I386/60)/60)/24)+DATE(1970,1,1)</f>
        <v>42195.67050925926</v>
      </c>
      <c r="U386" s="12">
        <f>ROUND((T386-S386), 0)</f>
        <v>60</v>
      </c>
      <c r="V386" s="11" t="str">
        <f>IF(E386&gt;=D386, 1, "")</f>
        <v/>
      </c>
      <c r="W386" s="11">
        <f>IF(E386&lt;D386, 1, "")</f>
        <v>1</v>
      </c>
      <c r="X386" s="15">
        <f>S386</f>
        <v>42135.67050925926</v>
      </c>
    </row>
    <row r="387" spans="1:24" ht="48" x14ac:dyDescent="0.2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5">
        <f>E387/D387</f>
        <v>0.41857142857142859</v>
      </c>
      <c r="P387" s="6">
        <f>E387/L387</f>
        <v>77.10526315789474</v>
      </c>
      <c r="Q387" t="str">
        <f>LEFT(N387, SEARCH("/", N387, 1)-1)</f>
        <v>film &amp; video</v>
      </c>
      <c r="R387" t="str">
        <f>RIGHT(N387, LEN(N387) - SEARCH("/", N387,1))</f>
        <v>drama</v>
      </c>
      <c r="S387" s="10">
        <f>(((J387/60)/60)/24)+DATE(1970,1,1)</f>
        <v>42259.542800925927</v>
      </c>
      <c r="T387" s="10">
        <f>(((I387/60)/60)/24)+DATE(1970,1,1)</f>
        <v>42287.875</v>
      </c>
      <c r="U387" s="12">
        <f>ROUND((T387-S387), 0)</f>
        <v>28</v>
      </c>
      <c r="V387" s="11" t="str">
        <f>IF(E387&gt;=D387, 1, "")</f>
        <v/>
      </c>
      <c r="W387" s="11">
        <f>IF(E387&lt;D387, 1, "")</f>
        <v>1</v>
      </c>
      <c r="X387" s="15">
        <f>S387</f>
        <v>42259.542800925927</v>
      </c>
    </row>
    <row r="388" spans="1:24" ht="48" x14ac:dyDescent="0.2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5">
        <f>E388/D388</f>
        <v>0.1048</v>
      </c>
      <c r="P388" s="6">
        <f>E388/L388</f>
        <v>32.75</v>
      </c>
      <c r="Q388" t="str">
        <f>LEFT(N388, SEARCH("/", N388, 1)-1)</f>
        <v>film &amp; video</v>
      </c>
      <c r="R388" t="str">
        <f>RIGHT(N388, LEN(N388) - SEARCH("/", N388,1))</f>
        <v>drama</v>
      </c>
      <c r="S388" s="10">
        <f>(((J388/60)/60)/24)+DATE(1970,1,1)</f>
        <v>42741.848379629635</v>
      </c>
      <c r="T388" s="10">
        <f>(((I388/60)/60)/24)+DATE(1970,1,1)</f>
        <v>42783.875</v>
      </c>
      <c r="U388" s="12">
        <f>ROUND((T388-S388), 0)</f>
        <v>42</v>
      </c>
      <c r="V388" s="11" t="str">
        <f>IF(E388&gt;=D388, 1, "")</f>
        <v/>
      </c>
      <c r="W388" s="11">
        <f>IF(E388&lt;D388, 1, "")</f>
        <v>1</v>
      </c>
      <c r="X388" s="15">
        <f>S388</f>
        <v>42741.848379629635</v>
      </c>
    </row>
    <row r="389" spans="1:24" ht="48" x14ac:dyDescent="0.2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5">
        <f>E389/D389</f>
        <v>1.116E-2</v>
      </c>
      <c r="P389" s="6">
        <f>E389/L389</f>
        <v>46.5</v>
      </c>
      <c r="Q389" t="str">
        <f>LEFT(N389, SEARCH("/", N389, 1)-1)</f>
        <v>film &amp; video</v>
      </c>
      <c r="R389" t="str">
        <f>RIGHT(N389, LEN(N389) - SEARCH("/", N389,1))</f>
        <v>drama</v>
      </c>
      <c r="S389" s="10">
        <f>(((J389/60)/60)/24)+DATE(1970,1,1)</f>
        <v>41887.383356481485</v>
      </c>
      <c r="T389" s="10">
        <f>(((I389/60)/60)/24)+DATE(1970,1,1)</f>
        <v>41917.383356481485</v>
      </c>
      <c r="U389" s="12">
        <f>ROUND((T389-S389), 0)</f>
        <v>30</v>
      </c>
      <c r="V389" s="11" t="str">
        <f>IF(E389&gt;=D389, 1, "")</f>
        <v/>
      </c>
      <c r="W389" s="11">
        <f>IF(E389&lt;D389, 1, "")</f>
        <v>1</v>
      </c>
      <c r="X389" s="15">
        <f>S389</f>
        <v>41887.383356481485</v>
      </c>
    </row>
    <row r="390" spans="1:24" ht="48" x14ac:dyDescent="0.2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5">
        <f>E390/D390</f>
        <v>0</v>
      </c>
      <c r="P390" s="6" t="e">
        <f>E390/L390</f>
        <v>#DIV/0!</v>
      </c>
      <c r="Q390" t="str">
        <f>LEFT(N390, SEARCH("/", N390, 1)-1)</f>
        <v>film &amp; video</v>
      </c>
      <c r="R390" t="str">
        <f>RIGHT(N390, LEN(N390) - SEARCH("/", N390,1))</f>
        <v>drama</v>
      </c>
      <c r="S390" s="10">
        <f>(((J390/60)/60)/24)+DATE(1970,1,1)</f>
        <v>42584.123865740738</v>
      </c>
      <c r="T390" s="10">
        <f>(((I390/60)/60)/24)+DATE(1970,1,1)</f>
        <v>42614.123865740738</v>
      </c>
      <c r="U390" s="12">
        <f>ROUND((T390-S390), 0)</f>
        <v>30</v>
      </c>
      <c r="V390" s="11" t="str">
        <f>IF(E390&gt;=D390, 1, "")</f>
        <v/>
      </c>
      <c r="W390" s="11">
        <f>IF(E390&lt;D390, 1, "")</f>
        <v>1</v>
      </c>
      <c r="X390" s="15">
        <f>S390</f>
        <v>42584.123865740738</v>
      </c>
    </row>
    <row r="391" spans="1:24" ht="32" x14ac:dyDescent="0.2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5">
        <f>E391/D391</f>
        <v>0.26192500000000002</v>
      </c>
      <c r="P391" s="6">
        <f>E391/L391</f>
        <v>87.308333333333337</v>
      </c>
      <c r="Q391" t="str">
        <f>LEFT(N391, SEARCH("/", N391, 1)-1)</f>
        <v>film &amp; video</v>
      </c>
      <c r="R391" t="str">
        <f>RIGHT(N391, LEN(N391) - SEARCH("/", N391,1))</f>
        <v>drama</v>
      </c>
      <c r="S391" s="10">
        <f>(((J391/60)/60)/24)+DATE(1970,1,1)</f>
        <v>41867.083368055559</v>
      </c>
      <c r="T391" s="10">
        <f>(((I391/60)/60)/24)+DATE(1970,1,1)</f>
        <v>41897.083368055559</v>
      </c>
      <c r="U391" s="12">
        <f>ROUND((T391-S391), 0)</f>
        <v>30</v>
      </c>
      <c r="V391" s="11" t="str">
        <f>IF(E391&gt;=D391, 1, "")</f>
        <v/>
      </c>
      <c r="W391" s="11">
        <f>IF(E391&lt;D391, 1, "")</f>
        <v>1</v>
      </c>
      <c r="X391" s="15">
        <f>S391</f>
        <v>41867.083368055559</v>
      </c>
    </row>
    <row r="392" spans="1:24" ht="48" x14ac:dyDescent="0.2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5">
        <f>E392/D392</f>
        <v>0.58461538461538465</v>
      </c>
      <c r="P392" s="6">
        <f>E392/L392</f>
        <v>54.285714285714285</v>
      </c>
      <c r="Q392" t="str">
        <f>LEFT(N392, SEARCH("/", N392, 1)-1)</f>
        <v>film &amp; video</v>
      </c>
      <c r="R392" t="str">
        <f>RIGHT(N392, LEN(N392) - SEARCH("/", N392,1))</f>
        <v>drama</v>
      </c>
      <c r="S392" s="10">
        <f>(((J392/60)/60)/24)+DATE(1970,1,1)</f>
        <v>42023.818622685183</v>
      </c>
      <c r="T392" s="10">
        <f>(((I392/60)/60)/24)+DATE(1970,1,1)</f>
        <v>42043.818622685183</v>
      </c>
      <c r="U392" s="12">
        <f>ROUND((T392-S392), 0)</f>
        <v>20</v>
      </c>
      <c r="V392" s="11" t="str">
        <f>IF(E392&gt;=D392, 1, "")</f>
        <v/>
      </c>
      <c r="W392" s="11">
        <f>IF(E392&lt;D392, 1, "")</f>
        <v>1</v>
      </c>
      <c r="X392" s="15">
        <f>S392</f>
        <v>42023.818622685183</v>
      </c>
    </row>
    <row r="393" spans="1:24" ht="16" x14ac:dyDescent="0.2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5">
        <f>E393/D393</f>
        <v>0</v>
      </c>
      <c r="P393" s="6" t="e">
        <f>E393/L393</f>
        <v>#DIV/0!</v>
      </c>
      <c r="Q393" t="str">
        <f>LEFT(N393, SEARCH("/", N393, 1)-1)</f>
        <v>film &amp; video</v>
      </c>
      <c r="R393" t="str">
        <f>RIGHT(N393, LEN(N393) - SEARCH("/", N393,1))</f>
        <v>drama</v>
      </c>
      <c r="S393" s="10">
        <f>(((J393/60)/60)/24)+DATE(1970,1,1)</f>
        <v>42255.927824074075</v>
      </c>
      <c r="T393" s="10">
        <f>(((I393/60)/60)/24)+DATE(1970,1,1)</f>
        <v>42285.874305555553</v>
      </c>
      <c r="U393" s="12">
        <f>ROUND((T393-S393), 0)</f>
        <v>30</v>
      </c>
      <c r="V393" s="11" t="str">
        <f>IF(E393&gt;=D393, 1, "")</f>
        <v/>
      </c>
      <c r="W393" s="11">
        <f>IF(E393&lt;D393, 1, "")</f>
        <v>1</v>
      </c>
      <c r="X393" s="15">
        <f>S393</f>
        <v>42255.927824074075</v>
      </c>
    </row>
    <row r="394" spans="1:24" ht="48" x14ac:dyDescent="0.2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5">
        <f>E394/D394</f>
        <v>0.2984</v>
      </c>
      <c r="P394" s="6">
        <f>E394/L394</f>
        <v>93.25</v>
      </c>
      <c r="Q394" t="str">
        <f>LEFT(N394, SEARCH("/", N394, 1)-1)</f>
        <v>film &amp; video</v>
      </c>
      <c r="R394" t="str">
        <f>RIGHT(N394, LEN(N394) - SEARCH("/", N394,1))</f>
        <v>drama</v>
      </c>
      <c r="S394" s="10">
        <f>(((J394/60)/60)/24)+DATE(1970,1,1)</f>
        <v>41973.847962962958</v>
      </c>
      <c r="T394" s="10">
        <f>(((I394/60)/60)/24)+DATE(1970,1,1)</f>
        <v>42033.847962962958</v>
      </c>
      <c r="U394" s="12">
        <f>ROUND((T394-S394), 0)</f>
        <v>60</v>
      </c>
      <c r="V394" s="11" t="str">
        <f>IF(E394&gt;=D394, 1, "")</f>
        <v/>
      </c>
      <c r="W394" s="11">
        <f>IF(E394&lt;D394, 1, "")</f>
        <v>1</v>
      </c>
      <c r="X394" s="15">
        <f>S394</f>
        <v>41973.847962962958</v>
      </c>
    </row>
    <row r="395" spans="1:24" ht="48" x14ac:dyDescent="0.2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5">
        <f>E395/D395</f>
        <v>0.50721666666666665</v>
      </c>
      <c r="P395" s="6">
        <f>E395/L395</f>
        <v>117.68368136117556</v>
      </c>
      <c r="Q395" t="str">
        <f>LEFT(N395, SEARCH("/", N395, 1)-1)</f>
        <v>film &amp; video</v>
      </c>
      <c r="R395" t="str">
        <f>RIGHT(N395, LEN(N395) - SEARCH("/", N395,1))</f>
        <v>drama</v>
      </c>
      <c r="S395" s="10">
        <f>(((J395/60)/60)/24)+DATE(1970,1,1)</f>
        <v>42556.583368055552</v>
      </c>
      <c r="T395" s="10">
        <f>(((I395/60)/60)/24)+DATE(1970,1,1)</f>
        <v>42586.583368055552</v>
      </c>
      <c r="U395" s="12">
        <f>ROUND((T395-S395), 0)</f>
        <v>30</v>
      </c>
      <c r="V395" s="11" t="str">
        <f>IF(E395&gt;=D395, 1, "")</f>
        <v/>
      </c>
      <c r="W395" s="11">
        <f>IF(E395&lt;D395, 1, "")</f>
        <v>1</v>
      </c>
      <c r="X395" s="15">
        <f>S395</f>
        <v>42556.583368055552</v>
      </c>
    </row>
    <row r="396" spans="1:24" ht="48" x14ac:dyDescent="0.2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5">
        <f>E396/D396</f>
        <v>0.16250000000000001</v>
      </c>
      <c r="P396" s="6">
        <f>E396/L396</f>
        <v>76.470588235294116</v>
      </c>
      <c r="Q396" t="str">
        <f>LEFT(N396, SEARCH("/", N396, 1)-1)</f>
        <v>film &amp; video</v>
      </c>
      <c r="R396" t="str">
        <f>RIGHT(N396, LEN(N396) - SEARCH("/", N396,1))</f>
        <v>drama</v>
      </c>
      <c r="S396" s="10">
        <f>(((J396/60)/60)/24)+DATE(1970,1,1)</f>
        <v>42248.632199074069</v>
      </c>
      <c r="T396" s="10">
        <f>(((I396/60)/60)/24)+DATE(1970,1,1)</f>
        <v>42283.632199074069</v>
      </c>
      <c r="U396" s="12">
        <f>ROUND((T396-S396), 0)</f>
        <v>35</v>
      </c>
      <c r="V396" s="11" t="str">
        <f>IF(E396&gt;=D396, 1, "")</f>
        <v/>
      </c>
      <c r="W396" s="11">
        <f>IF(E396&lt;D396, 1, "")</f>
        <v>1</v>
      </c>
      <c r="X396" s="15">
        <f>S396</f>
        <v>42248.632199074069</v>
      </c>
    </row>
    <row r="397" spans="1:24" ht="48" x14ac:dyDescent="0.2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5">
        <f>E397/D397</f>
        <v>0</v>
      </c>
      <c r="P397" s="6" t="e">
        <f>E397/L397</f>
        <v>#DIV/0!</v>
      </c>
      <c r="Q397" t="str">
        <f>LEFT(N397, SEARCH("/", N397, 1)-1)</f>
        <v>film &amp; video</v>
      </c>
      <c r="R397" t="str">
        <f>RIGHT(N397, LEN(N397) - SEARCH("/", N397,1))</f>
        <v>drama</v>
      </c>
      <c r="S397" s="10">
        <f>(((J397/60)/60)/24)+DATE(1970,1,1)</f>
        <v>42567.004432870366</v>
      </c>
      <c r="T397" s="10">
        <f>(((I397/60)/60)/24)+DATE(1970,1,1)</f>
        <v>42588.004432870366</v>
      </c>
      <c r="U397" s="12">
        <f>ROUND((T397-S397), 0)</f>
        <v>21</v>
      </c>
      <c r="V397" s="11" t="str">
        <f>IF(E397&gt;=D397, 1, "")</f>
        <v/>
      </c>
      <c r="W397" s="11">
        <f>IF(E397&lt;D397, 1, "")</f>
        <v>1</v>
      </c>
      <c r="X397" s="15">
        <f>S397</f>
        <v>42567.004432870366</v>
      </c>
    </row>
    <row r="398" spans="1:24" ht="48" x14ac:dyDescent="0.2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5">
        <f>E398/D398</f>
        <v>0.15214285714285714</v>
      </c>
      <c r="P398" s="6">
        <f>E398/L398</f>
        <v>163.84615384615384</v>
      </c>
      <c r="Q398" t="str">
        <f>LEFT(N398, SEARCH("/", N398, 1)-1)</f>
        <v>film &amp; video</v>
      </c>
      <c r="R398" t="str">
        <f>RIGHT(N398, LEN(N398) - SEARCH("/", N398,1))</f>
        <v>drama</v>
      </c>
      <c r="S398" s="10">
        <f>(((J398/60)/60)/24)+DATE(1970,1,1)</f>
        <v>41978.197199074071</v>
      </c>
      <c r="T398" s="10">
        <f>(((I398/60)/60)/24)+DATE(1970,1,1)</f>
        <v>42008.197199074071</v>
      </c>
      <c r="U398" s="12">
        <f>ROUND((T398-S398), 0)</f>
        <v>30</v>
      </c>
      <c r="V398" s="11" t="str">
        <f>IF(E398&gt;=D398, 1, "")</f>
        <v/>
      </c>
      <c r="W398" s="11">
        <f>IF(E398&lt;D398, 1, "")</f>
        <v>1</v>
      </c>
      <c r="X398" s="15">
        <f>S398</f>
        <v>41978.197199074071</v>
      </c>
    </row>
    <row r="399" spans="1:24" ht="48" x14ac:dyDescent="0.2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5">
        <f>E399/D399</f>
        <v>0</v>
      </c>
      <c r="P399" s="6" t="e">
        <f>E399/L399</f>
        <v>#DIV/0!</v>
      </c>
      <c r="Q399" t="str">
        <f>LEFT(N399, SEARCH("/", N399, 1)-1)</f>
        <v>film &amp; video</v>
      </c>
      <c r="R399" t="str">
        <f>RIGHT(N399, LEN(N399) - SEARCH("/", N399,1))</f>
        <v>drama</v>
      </c>
      <c r="S399" s="10">
        <f>(((J399/60)/60)/24)+DATE(1970,1,1)</f>
        <v>41959.369988425926</v>
      </c>
      <c r="T399" s="10">
        <f>(((I399/60)/60)/24)+DATE(1970,1,1)</f>
        <v>41989.369988425926</v>
      </c>
      <c r="U399" s="12">
        <f>ROUND((T399-S399), 0)</f>
        <v>30</v>
      </c>
      <c r="V399" s="11" t="str">
        <f>IF(E399&gt;=D399, 1, "")</f>
        <v/>
      </c>
      <c r="W399" s="11">
        <f>IF(E399&lt;D399, 1, "")</f>
        <v>1</v>
      </c>
      <c r="X399" s="15">
        <f>S399</f>
        <v>41959.369988425926</v>
      </c>
    </row>
    <row r="400" spans="1:24" ht="48" x14ac:dyDescent="0.2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5">
        <f>E400/D400</f>
        <v>0</v>
      </c>
      <c r="P400" s="6" t="e">
        <f>E400/L400</f>
        <v>#DIV/0!</v>
      </c>
      <c r="Q400" t="str">
        <f>LEFT(N400, SEARCH("/", N400, 1)-1)</f>
        <v>film &amp; video</v>
      </c>
      <c r="R400" t="str">
        <f>RIGHT(N400, LEN(N400) - SEARCH("/", N400,1))</f>
        <v>drama</v>
      </c>
      <c r="S400" s="10">
        <f>(((J400/60)/60)/24)+DATE(1970,1,1)</f>
        <v>42165.922858796301</v>
      </c>
      <c r="T400" s="10">
        <f>(((I400/60)/60)/24)+DATE(1970,1,1)</f>
        <v>42195.922858796301</v>
      </c>
      <c r="U400" s="12">
        <f>ROUND((T400-S400), 0)</f>
        <v>30</v>
      </c>
      <c r="V400" s="11" t="str">
        <f>IF(E400&gt;=D400, 1, "")</f>
        <v/>
      </c>
      <c r="W400" s="11">
        <f>IF(E400&lt;D400, 1, "")</f>
        <v>1</v>
      </c>
      <c r="X400" s="15">
        <f>S400</f>
        <v>42165.922858796301</v>
      </c>
    </row>
    <row r="401" spans="1:24" ht="48" x14ac:dyDescent="0.2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5">
        <f>E401/D401</f>
        <v>0.2525</v>
      </c>
      <c r="P401" s="6">
        <f>E401/L401</f>
        <v>91.818181818181813</v>
      </c>
      <c r="Q401" t="str">
        <f>LEFT(N401, SEARCH("/", N401, 1)-1)</f>
        <v>film &amp; video</v>
      </c>
      <c r="R401" t="str">
        <f>RIGHT(N401, LEN(N401) - SEARCH("/", N401,1))</f>
        <v>drama</v>
      </c>
      <c r="S401" s="10">
        <f>(((J401/60)/60)/24)+DATE(1970,1,1)</f>
        <v>42249.064722222218</v>
      </c>
      <c r="T401" s="10">
        <f>(((I401/60)/60)/24)+DATE(1970,1,1)</f>
        <v>42278.208333333328</v>
      </c>
      <c r="U401" s="12">
        <f>ROUND((T401-S401), 0)</f>
        <v>29</v>
      </c>
      <c r="V401" s="11" t="str">
        <f>IF(E401&gt;=D401, 1, "")</f>
        <v/>
      </c>
      <c r="W401" s="11">
        <f>IF(E401&lt;D401, 1, "")</f>
        <v>1</v>
      </c>
      <c r="X401" s="15">
        <f>S401</f>
        <v>42249.064722222218</v>
      </c>
    </row>
    <row r="402" spans="1:24" ht="48" x14ac:dyDescent="0.2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5">
        <f>E402/D402</f>
        <v>0.44600000000000001</v>
      </c>
      <c r="P402" s="6">
        <f>E402/L402</f>
        <v>185.83333333333334</v>
      </c>
      <c r="Q402" t="str">
        <f>LEFT(N402, SEARCH("/", N402, 1)-1)</f>
        <v>film &amp; video</v>
      </c>
      <c r="R402" t="str">
        <f>RIGHT(N402, LEN(N402) - SEARCH("/", N402,1))</f>
        <v>drama</v>
      </c>
      <c r="S402" s="10">
        <f>(((J402/60)/60)/24)+DATE(1970,1,1)</f>
        <v>42236.159918981488</v>
      </c>
      <c r="T402" s="10">
        <f>(((I402/60)/60)/24)+DATE(1970,1,1)</f>
        <v>42266.159918981488</v>
      </c>
      <c r="U402" s="12">
        <f>ROUND((T402-S402), 0)</f>
        <v>30</v>
      </c>
      <c r="V402" s="11" t="str">
        <f>IF(E402&gt;=D402, 1, "")</f>
        <v/>
      </c>
      <c r="W402" s="11">
        <f>IF(E402&lt;D402, 1, "")</f>
        <v>1</v>
      </c>
      <c r="X402" s="15">
        <f>S402</f>
        <v>42236.159918981488</v>
      </c>
    </row>
    <row r="403" spans="1:24" ht="32" x14ac:dyDescent="0.2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5">
        <f>E403/D403</f>
        <v>1.5873015873015873E-4</v>
      </c>
      <c r="P403" s="6">
        <f>E403/L403</f>
        <v>1</v>
      </c>
      <c r="Q403" t="str">
        <f>LEFT(N403, SEARCH("/", N403, 1)-1)</f>
        <v>film &amp; video</v>
      </c>
      <c r="R403" t="str">
        <f>RIGHT(N403, LEN(N403) - SEARCH("/", N403,1))</f>
        <v>drama</v>
      </c>
      <c r="S403" s="10">
        <f>(((J403/60)/60)/24)+DATE(1970,1,1)</f>
        <v>42416.881018518514</v>
      </c>
      <c r="T403" s="10">
        <f>(((I403/60)/60)/24)+DATE(1970,1,1)</f>
        <v>42476.839351851857</v>
      </c>
      <c r="U403" s="12">
        <f>ROUND((T403-S403), 0)</f>
        <v>60</v>
      </c>
      <c r="V403" s="11" t="str">
        <f>IF(E403&gt;=D403, 1, "")</f>
        <v/>
      </c>
      <c r="W403" s="11">
        <f>IF(E403&lt;D403, 1, "")</f>
        <v>1</v>
      </c>
      <c r="X403" s="15">
        <f>S403</f>
        <v>42416.881018518514</v>
      </c>
    </row>
    <row r="404" spans="1:24" ht="48" x14ac:dyDescent="0.2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5">
        <f>E404/D404</f>
        <v>4.0000000000000002E-4</v>
      </c>
      <c r="P404" s="6">
        <f>E404/L404</f>
        <v>20</v>
      </c>
      <c r="Q404" t="str">
        <f>LEFT(N404, SEARCH("/", N404, 1)-1)</f>
        <v>film &amp; video</v>
      </c>
      <c r="R404" t="str">
        <f>RIGHT(N404, LEN(N404) - SEARCH("/", N404,1))</f>
        <v>drama</v>
      </c>
      <c r="S404" s="10">
        <f>(((J404/60)/60)/24)+DATE(1970,1,1)</f>
        <v>42202.594293981485</v>
      </c>
      <c r="T404" s="10">
        <f>(((I404/60)/60)/24)+DATE(1970,1,1)</f>
        <v>42232.587974537033</v>
      </c>
      <c r="U404" s="12">
        <f>ROUND((T404-S404), 0)</f>
        <v>30</v>
      </c>
      <c r="V404" s="11" t="str">
        <f>IF(E404&gt;=D404, 1, "")</f>
        <v/>
      </c>
      <c r="W404" s="11">
        <f>IF(E404&lt;D404, 1, "")</f>
        <v>1</v>
      </c>
      <c r="X404" s="15">
        <f>S404</f>
        <v>42202.594293981485</v>
      </c>
    </row>
    <row r="405" spans="1:24" ht="48" x14ac:dyDescent="0.2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5">
        <f>E405/D405</f>
        <v>8.0000000000000007E-5</v>
      </c>
      <c r="P405" s="6">
        <f>E405/L405</f>
        <v>1</v>
      </c>
      <c r="Q405" t="str">
        <f>LEFT(N405, SEARCH("/", N405, 1)-1)</f>
        <v>film &amp; video</v>
      </c>
      <c r="R405" t="str">
        <f>RIGHT(N405, LEN(N405) - SEARCH("/", N405,1))</f>
        <v>drama</v>
      </c>
      <c r="S405" s="10">
        <f>(((J405/60)/60)/24)+DATE(1970,1,1)</f>
        <v>42009.64061342593</v>
      </c>
      <c r="T405" s="10">
        <f>(((I405/60)/60)/24)+DATE(1970,1,1)</f>
        <v>42069.64061342593</v>
      </c>
      <c r="U405" s="12">
        <f>ROUND((T405-S405), 0)</f>
        <v>60</v>
      </c>
      <c r="V405" s="11" t="str">
        <f>IF(E405&gt;=D405, 1, "")</f>
        <v/>
      </c>
      <c r="W405" s="11">
        <f>IF(E405&lt;D405, 1, "")</f>
        <v>1</v>
      </c>
      <c r="X405" s="15">
        <f>S405</f>
        <v>42009.64061342593</v>
      </c>
    </row>
    <row r="406" spans="1:24" ht="48" x14ac:dyDescent="0.2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5">
        <f>E406/D406</f>
        <v>2.2727272727272726E-3</v>
      </c>
      <c r="P406" s="6">
        <f>E406/L406</f>
        <v>10</v>
      </c>
      <c r="Q406" t="str">
        <f>LEFT(N406, SEARCH("/", N406, 1)-1)</f>
        <v>film &amp; video</v>
      </c>
      <c r="R406" t="str">
        <f>RIGHT(N406, LEN(N406) - SEARCH("/", N406,1))</f>
        <v>drama</v>
      </c>
      <c r="S406" s="10">
        <f>(((J406/60)/60)/24)+DATE(1970,1,1)</f>
        <v>42375.230115740742</v>
      </c>
      <c r="T406" s="10">
        <f>(((I406/60)/60)/24)+DATE(1970,1,1)</f>
        <v>42417.999305555553</v>
      </c>
      <c r="U406" s="12">
        <f>ROUND((T406-S406), 0)</f>
        <v>43</v>
      </c>
      <c r="V406" s="11" t="str">
        <f>IF(E406&gt;=D406, 1, "")</f>
        <v/>
      </c>
      <c r="W406" s="11">
        <f>IF(E406&lt;D406, 1, "")</f>
        <v>1</v>
      </c>
      <c r="X406" s="15">
        <f>S406</f>
        <v>42375.230115740742</v>
      </c>
    </row>
    <row r="407" spans="1:24" ht="48" x14ac:dyDescent="0.2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5">
        <f>E407/D407</f>
        <v>0.55698440000000005</v>
      </c>
      <c r="P407" s="6">
        <f>E407/L407</f>
        <v>331.53833333333336</v>
      </c>
      <c r="Q407" t="str">
        <f>LEFT(N407, SEARCH("/", N407, 1)-1)</f>
        <v>film &amp; video</v>
      </c>
      <c r="R407" t="str">
        <f>RIGHT(N407, LEN(N407) - SEARCH("/", N407,1))</f>
        <v>drama</v>
      </c>
      <c r="S407" s="10">
        <f>(((J407/60)/60)/24)+DATE(1970,1,1)</f>
        <v>42066.958761574075</v>
      </c>
      <c r="T407" s="10">
        <f>(((I407/60)/60)/24)+DATE(1970,1,1)</f>
        <v>42116.917094907403</v>
      </c>
      <c r="U407" s="12">
        <f>ROUND((T407-S407), 0)</f>
        <v>50</v>
      </c>
      <c r="V407" s="11" t="str">
        <f>IF(E407&gt;=D407, 1, "")</f>
        <v/>
      </c>
      <c r="W407" s="11">
        <f>IF(E407&lt;D407, 1, "")</f>
        <v>1</v>
      </c>
      <c r="X407" s="15">
        <f>S407</f>
        <v>42066.958761574075</v>
      </c>
    </row>
    <row r="408" spans="1:24" ht="16" x14ac:dyDescent="0.2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5">
        <f>E408/D408</f>
        <v>0.11942999999999999</v>
      </c>
      <c r="P408" s="6">
        <f>E408/L408</f>
        <v>314.28947368421052</v>
      </c>
      <c r="Q408" t="str">
        <f>LEFT(N408, SEARCH("/", N408, 1)-1)</f>
        <v>film &amp; video</v>
      </c>
      <c r="R408" t="str">
        <f>RIGHT(N408, LEN(N408) - SEARCH("/", N408,1))</f>
        <v>drama</v>
      </c>
      <c r="S408" s="10">
        <f>(((J408/60)/60)/24)+DATE(1970,1,1)</f>
        <v>41970.64061342593</v>
      </c>
      <c r="T408" s="10">
        <f>(((I408/60)/60)/24)+DATE(1970,1,1)</f>
        <v>42001.64061342593</v>
      </c>
      <c r="U408" s="12">
        <f>ROUND((T408-S408), 0)</f>
        <v>31</v>
      </c>
      <c r="V408" s="11" t="str">
        <f>IF(E408&gt;=D408, 1, "")</f>
        <v/>
      </c>
      <c r="W408" s="11">
        <f>IF(E408&lt;D408, 1, "")</f>
        <v>1</v>
      </c>
      <c r="X408" s="15">
        <f>S408</f>
        <v>41970.64061342593</v>
      </c>
    </row>
    <row r="409" spans="1:24" ht="48" x14ac:dyDescent="0.2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5">
        <f>E409/D409</f>
        <v>0.02</v>
      </c>
      <c r="P409" s="6">
        <f>E409/L409</f>
        <v>100</v>
      </c>
      <c r="Q409" t="str">
        <f>LEFT(N409, SEARCH("/", N409, 1)-1)</f>
        <v>film &amp; video</v>
      </c>
      <c r="R409" t="str">
        <f>RIGHT(N409, LEN(N409) - SEARCH("/", N409,1))</f>
        <v>drama</v>
      </c>
      <c r="S409" s="10">
        <f>(((J409/60)/60)/24)+DATE(1970,1,1)</f>
        <v>42079.628344907411</v>
      </c>
      <c r="T409" s="10">
        <f>(((I409/60)/60)/24)+DATE(1970,1,1)</f>
        <v>42139.628344907411</v>
      </c>
      <c r="U409" s="12">
        <f>ROUND((T409-S409), 0)</f>
        <v>60</v>
      </c>
      <c r="V409" s="11" t="str">
        <f>IF(E409&gt;=D409, 1, "")</f>
        <v/>
      </c>
      <c r="W409" s="11">
        <f>IF(E409&lt;D409, 1, "")</f>
        <v>1</v>
      </c>
      <c r="X409" s="15">
        <f>S409</f>
        <v>42079.628344907411</v>
      </c>
    </row>
    <row r="410" spans="1:24" ht="32" x14ac:dyDescent="0.2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5">
        <f>E410/D410</f>
        <v>0.17630000000000001</v>
      </c>
      <c r="P410" s="6">
        <f>E410/L410</f>
        <v>115.98684210526316</v>
      </c>
      <c r="Q410" t="str">
        <f>LEFT(N410, SEARCH("/", N410, 1)-1)</f>
        <v>film &amp; video</v>
      </c>
      <c r="R410" t="str">
        <f>RIGHT(N410, LEN(N410) - SEARCH("/", N410,1))</f>
        <v>drama</v>
      </c>
      <c r="S410" s="10">
        <f>(((J410/60)/60)/24)+DATE(1970,1,1)</f>
        <v>42429.326678240745</v>
      </c>
      <c r="T410" s="10">
        <f>(((I410/60)/60)/24)+DATE(1970,1,1)</f>
        <v>42461.290972222225</v>
      </c>
      <c r="U410" s="12">
        <f>ROUND((T410-S410), 0)</f>
        <v>32</v>
      </c>
      <c r="V410" s="11" t="str">
        <f>IF(E410&gt;=D410, 1, "")</f>
        <v/>
      </c>
      <c r="W410" s="11">
        <f>IF(E410&lt;D410, 1, "")</f>
        <v>1</v>
      </c>
      <c r="X410" s="15">
        <f>S410</f>
        <v>42429.326678240745</v>
      </c>
    </row>
    <row r="411" spans="1:24" ht="48" x14ac:dyDescent="0.2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5">
        <f>E411/D411</f>
        <v>7.1999999999999998E-3</v>
      </c>
      <c r="P411" s="6">
        <f>E411/L411</f>
        <v>120</v>
      </c>
      <c r="Q411" t="str">
        <f>LEFT(N411, SEARCH("/", N411, 1)-1)</f>
        <v>film &amp; video</v>
      </c>
      <c r="R411" t="str">
        <f>RIGHT(N411, LEN(N411) - SEARCH("/", N411,1))</f>
        <v>drama</v>
      </c>
      <c r="S411" s="10">
        <f>(((J411/60)/60)/24)+DATE(1970,1,1)</f>
        <v>42195.643865740742</v>
      </c>
      <c r="T411" s="10">
        <f>(((I411/60)/60)/24)+DATE(1970,1,1)</f>
        <v>42236.837499999994</v>
      </c>
      <c r="U411" s="12">
        <f>ROUND((T411-S411), 0)</f>
        <v>41</v>
      </c>
      <c r="V411" s="11" t="str">
        <f>IF(E411&gt;=D411, 1, "")</f>
        <v/>
      </c>
      <c r="W411" s="11">
        <f>IF(E411&lt;D411, 1, "")</f>
        <v>1</v>
      </c>
      <c r="X411" s="15">
        <f>S411</f>
        <v>42195.643865740742</v>
      </c>
    </row>
    <row r="412" spans="1:24" ht="16" x14ac:dyDescent="0.2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5">
        <f>E412/D412</f>
        <v>0</v>
      </c>
      <c r="P412" s="6" t="e">
        <f>E412/L412</f>
        <v>#DIV/0!</v>
      </c>
      <c r="Q412" t="str">
        <f>LEFT(N412, SEARCH("/", N412, 1)-1)</f>
        <v>film &amp; video</v>
      </c>
      <c r="R412" t="str">
        <f>RIGHT(N412, LEN(N412) - SEARCH("/", N412,1))</f>
        <v>drama</v>
      </c>
      <c r="S412" s="10">
        <f>(((J412/60)/60)/24)+DATE(1970,1,1)</f>
        <v>42031.837546296301</v>
      </c>
      <c r="T412" s="10">
        <f>(((I412/60)/60)/24)+DATE(1970,1,1)</f>
        <v>42091.79587962963</v>
      </c>
      <c r="U412" s="12">
        <f>ROUND((T412-S412), 0)</f>
        <v>60</v>
      </c>
      <c r="V412" s="11" t="str">
        <f>IF(E412&gt;=D412, 1, "")</f>
        <v/>
      </c>
      <c r="W412" s="11">
        <f>IF(E412&lt;D412, 1, "")</f>
        <v>1</v>
      </c>
      <c r="X412" s="15">
        <f>S412</f>
        <v>42031.837546296301</v>
      </c>
    </row>
    <row r="413" spans="1:24" ht="48" x14ac:dyDescent="0.2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5">
        <f>E413/D413</f>
        <v>0.13</v>
      </c>
      <c r="P413" s="6">
        <f>E413/L413</f>
        <v>65</v>
      </c>
      <c r="Q413" t="str">
        <f>LEFT(N413, SEARCH("/", N413, 1)-1)</f>
        <v>film &amp; video</v>
      </c>
      <c r="R413" t="str">
        <f>RIGHT(N413, LEN(N413) - SEARCH("/", N413,1))</f>
        <v>drama</v>
      </c>
      <c r="S413" s="10">
        <f>(((J413/60)/60)/24)+DATE(1970,1,1)</f>
        <v>42031.769884259258</v>
      </c>
      <c r="T413" s="10">
        <f>(((I413/60)/60)/24)+DATE(1970,1,1)</f>
        <v>42090.110416666663</v>
      </c>
      <c r="U413" s="12">
        <f>ROUND((T413-S413), 0)</f>
        <v>58</v>
      </c>
      <c r="V413" s="11" t="str">
        <f>IF(E413&gt;=D413, 1, "")</f>
        <v/>
      </c>
      <c r="W413" s="11">
        <f>IF(E413&lt;D413, 1, "")</f>
        <v>1</v>
      </c>
      <c r="X413" s="15">
        <f>S413</f>
        <v>42031.769884259258</v>
      </c>
    </row>
    <row r="414" spans="1:24" ht="48" x14ac:dyDescent="0.2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5">
        <f>E414/D414</f>
        <v>0</v>
      </c>
      <c r="P414" s="6" t="e">
        <f>E414/L414</f>
        <v>#DIV/0!</v>
      </c>
      <c r="Q414" t="str">
        <f>LEFT(N414, SEARCH("/", N414, 1)-1)</f>
        <v>film &amp; video</v>
      </c>
      <c r="R414" t="str">
        <f>RIGHT(N414, LEN(N414) - SEARCH("/", N414,1))</f>
        <v>drama</v>
      </c>
      <c r="S414" s="10">
        <f>(((J414/60)/60)/24)+DATE(1970,1,1)</f>
        <v>42482.048032407409</v>
      </c>
      <c r="T414" s="10">
        <f>(((I414/60)/60)/24)+DATE(1970,1,1)</f>
        <v>42512.045138888891</v>
      </c>
      <c r="U414" s="12">
        <f>ROUND((T414-S414), 0)</f>
        <v>30</v>
      </c>
      <c r="V414" s="11" t="str">
        <f>IF(E414&gt;=D414, 1, "")</f>
        <v/>
      </c>
      <c r="W414" s="11">
        <f>IF(E414&lt;D414, 1, "")</f>
        <v>1</v>
      </c>
      <c r="X414" s="15">
        <f>S414</f>
        <v>42482.048032407409</v>
      </c>
    </row>
    <row r="415" spans="1:24" ht="48" x14ac:dyDescent="0.2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5">
        <f>E415/D415</f>
        <v>0</v>
      </c>
      <c r="P415" s="6" t="e">
        <f>E415/L415</f>
        <v>#DIV/0!</v>
      </c>
      <c r="Q415" t="str">
        <f>LEFT(N415, SEARCH("/", N415, 1)-1)</f>
        <v>film &amp; video</v>
      </c>
      <c r="R415" t="str">
        <f>RIGHT(N415, LEN(N415) - SEARCH("/", N415,1))</f>
        <v>drama</v>
      </c>
      <c r="S415" s="10">
        <f>(((J415/60)/60)/24)+DATE(1970,1,1)</f>
        <v>42135.235254629632</v>
      </c>
      <c r="T415" s="10">
        <f>(((I415/60)/60)/24)+DATE(1970,1,1)</f>
        <v>42195.235254629632</v>
      </c>
      <c r="U415" s="12">
        <f>ROUND((T415-S415), 0)</f>
        <v>60</v>
      </c>
      <c r="V415" s="11" t="str">
        <f>IF(E415&gt;=D415, 1, "")</f>
        <v/>
      </c>
      <c r="W415" s="11">
        <f>IF(E415&lt;D415, 1, "")</f>
        <v>1</v>
      </c>
      <c r="X415" s="15">
        <f>S415</f>
        <v>42135.235254629632</v>
      </c>
    </row>
    <row r="416" spans="1:24" ht="48" x14ac:dyDescent="0.2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5">
        <f>E416/D416</f>
        <v>0</v>
      </c>
      <c r="P416" s="6" t="e">
        <f>E416/L416</f>
        <v>#DIV/0!</v>
      </c>
      <c r="Q416" t="str">
        <f>LEFT(N416, SEARCH("/", N416, 1)-1)</f>
        <v>film &amp; video</v>
      </c>
      <c r="R416" t="str">
        <f>RIGHT(N416, LEN(N416) - SEARCH("/", N416,1))</f>
        <v>drama</v>
      </c>
      <c r="S416" s="10">
        <f>(((J416/60)/60)/24)+DATE(1970,1,1)</f>
        <v>42438.961273148147</v>
      </c>
      <c r="T416" s="10">
        <f>(((I416/60)/60)/24)+DATE(1970,1,1)</f>
        <v>42468.919606481482</v>
      </c>
      <c r="U416" s="12">
        <f>ROUND((T416-S416), 0)</f>
        <v>30</v>
      </c>
      <c r="V416" s="11" t="str">
        <f>IF(E416&gt;=D416, 1, "")</f>
        <v/>
      </c>
      <c r="W416" s="11">
        <f>IF(E416&lt;D416, 1, "")</f>
        <v>1</v>
      </c>
      <c r="X416" s="15">
        <f>S416</f>
        <v>42438.961273148147</v>
      </c>
    </row>
    <row r="417" spans="1:24" ht="32" x14ac:dyDescent="0.2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5">
        <f>E417/D417</f>
        <v>8.6206896551724137E-3</v>
      </c>
      <c r="P417" s="6">
        <f>E417/L417</f>
        <v>125</v>
      </c>
      <c r="Q417" t="str">
        <f>LEFT(N417, SEARCH("/", N417, 1)-1)</f>
        <v>film &amp; video</v>
      </c>
      <c r="R417" t="str">
        <f>RIGHT(N417, LEN(N417) - SEARCH("/", N417,1))</f>
        <v>drama</v>
      </c>
      <c r="S417" s="10">
        <f>(((J417/60)/60)/24)+DATE(1970,1,1)</f>
        <v>42106.666018518517</v>
      </c>
      <c r="T417" s="10">
        <f>(((I417/60)/60)/24)+DATE(1970,1,1)</f>
        <v>42155.395138888889</v>
      </c>
      <c r="U417" s="12">
        <f>ROUND((T417-S417), 0)</f>
        <v>49</v>
      </c>
      <c r="V417" s="11" t="str">
        <f>IF(E417&gt;=D417, 1, "")</f>
        <v/>
      </c>
      <c r="W417" s="11">
        <f>IF(E417&lt;D417, 1, "")</f>
        <v>1</v>
      </c>
      <c r="X417" s="15">
        <f>S417</f>
        <v>42106.666018518517</v>
      </c>
    </row>
    <row r="418" spans="1:24" ht="48" x14ac:dyDescent="0.2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5">
        <f>E418/D418</f>
        <v>0</v>
      </c>
      <c r="P418" s="6" t="e">
        <f>E418/L418</f>
        <v>#DIV/0!</v>
      </c>
      <c r="Q418" t="str">
        <f>LEFT(N418, SEARCH("/", N418, 1)-1)</f>
        <v>film &amp; video</v>
      </c>
      <c r="R418" t="str">
        <f>RIGHT(N418, LEN(N418) - SEARCH("/", N418,1))</f>
        <v>drama</v>
      </c>
      <c r="S418" s="10">
        <f>(((J418/60)/60)/24)+DATE(1970,1,1)</f>
        <v>42164.893993055557</v>
      </c>
      <c r="T418" s="10">
        <f>(((I418/60)/60)/24)+DATE(1970,1,1)</f>
        <v>42194.893993055557</v>
      </c>
      <c r="U418" s="12">
        <f>ROUND((T418-S418), 0)</f>
        <v>30</v>
      </c>
      <c r="V418" s="11" t="str">
        <f>IF(E418&gt;=D418, 1, "")</f>
        <v/>
      </c>
      <c r="W418" s="11">
        <f>IF(E418&lt;D418, 1, "")</f>
        <v>1</v>
      </c>
      <c r="X418" s="15">
        <f>S418</f>
        <v>42164.893993055557</v>
      </c>
    </row>
    <row r="419" spans="1:24" ht="32" x14ac:dyDescent="0.2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5">
        <f>E419/D419</f>
        <v>0</v>
      </c>
      <c r="P419" s="6" t="e">
        <f>E419/L419</f>
        <v>#DIV/0!</v>
      </c>
      <c r="Q419" t="str">
        <f>LEFT(N419, SEARCH("/", N419, 1)-1)</f>
        <v>film &amp; video</v>
      </c>
      <c r="R419" t="str">
        <f>RIGHT(N419, LEN(N419) - SEARCH("/", N419,1))</f>
        <v>drama</v>
      </c>
      <c r="S419" s="10">
        <f>(((J419/60)/60)/24)+DATE(1970,1,1)</f>
        <v>42096.686400462961</v>
      </c>
      <c r="T419" s="10">
        <f>(((I419/60)/60)/24)+DATE(1970,1,1)</f>
        <v>42156.686400462961</v>
      </c>
      <c r="U419" s="12">
        <f>ROUND((T419-S419), 0)</f>
        <v>60</v>
      </c>
      <c r="V419" s="11" t="str">
        <f>IF(E419&gt;=D419, 1, "")</f>
        <v/>
      </c>
      <c r="W419" s="11">
        <f>IF(E419&lt;D419, 1, "")</f>
        <v>1</v>
      </c>
      <c r="X419" s="15">
        <f>S419</f>
        <v>42096.686400462961</v>
      </c>
    </row>
    <row r="420" spans="1:24" ht="48" x14ac:dyDescent="0.2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5">
        <f>E420/D420</f>
        <v>0</v>
      </c>
      <c r="P420" s="6" t="e">
        <f>E420/L420</f>
        <v>#DIV/0!</v>
      </c>
      <c r="Q420" t="str">
        <f>LEFT(N420, SEARCH("/", N420, 1)-1)</f>
        <v>film &amp; video</v>
      </c>
      <c r="R420" t="str">
        <f>RIGHT(N420, LEN(N420) - SEARCH("/", N420,1))</f>
        <v>drama</v>
      </c>
      <c r="S420" s="10">
        <f>(((J420/60)/60)/24)+DATE(1970,1,1)</f>
        <v>42383.933993055558</v>
      </c>
      <c r="T420" s="10">
        <f>(((I420/60)/60)/24)+DATE(1970,1,1)</f>
        <v>42413.933993055558</v>
      </c>
      <c r="U420" s="12">
        <f>ROUND((T420-S420), 0)</f>
        <v>30</v>
      </c>
      <c r="V420" s="11" t="str">
        <f>IF(E420&gt;=D420, 1, "")</f>
        <v/>
      </c>
      <c r="W420" s="11">
        <f>IF(E420&lt;D420, 1, "")</f>
        <v>1</v>
      </c>
      <c r="X420" s="15">
        <f>S420</f>
        <v>42383.933993055558</v>
      </c>
    </row>
    <row r="421" spans="1:24" ht="48" x14ac:dyDescent="0.2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5">
        <f>E421/D421</f>
        <v>4.0000000000000001E-3</v>
      </c>
      <c r="P421" s="6">
        <f>E421/L421</f>
        <v>30</v>
      </c>
      <c r="Q421" t="str">
        <f>LEFT(N421, SEARCH("/", N421, 1)-1)</f>
        <v>film &amp; video</v>
      </c>
      <c r="R421" t="str">
        <f>RIGHT(N421, LEN(N421) - SEARCH("/", N421,1))</f>
        <v>drama</v>
      </c>
      <c r="S421" s="10">
        <f>(((J421/60)/60)/24)+DATE(1970,1,1)</f>
        <v>42129.777210648142</v>
      </c>
      <c r="T421" s="10">
        <f>(((I421/60)/60)/24)+DATE(1970,1,1)</f>
        <v>42159.777210648142</v>
      </c>
      <c r="U421" s="12">
        <f>ROUND((T421-S421), 0)</f>
        <v>30</v>
      </c>
      <c r="V421" s="11" t="str">
        <f>IF(E421&gt;=D421, 1, "")</f>
        <v/>
      </c>
      <c r="W421" s="11">
        <f>IF(E421&lt;D421, 1, "")</f>
        <v>1</v>
      </c>
      <c r="X421" s="15">
        <f>S421</f>
        <v>42129.777210648142</v>
      </c>
    </row>
    <row r="422" spans="1:24" ht="48" x14ac:dyDescent="0.2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5">
        <f>E422/D422</f>
        <v>0</v>
      </c>
      <c r="P422" s="6" t="e">
        <f>E422/L422</f>
        <v>#DIV/0!</v>
      </c>
      <c r="Q422" t="str">
        <f>LEFT(N422, SEARCH("/", N422, 1)-1)</f>
        <v>film &amp; video</v>
      </c>
      <c r="R422" t="str">
        <f>RIGHT(N422, LEN(N422) - SEARCH("/", N422,1))</f>
        <v>drama</v>
      </c>
      <c r="S422" s="10">
        <f>(((J422/60)/60)/24)+DATE(1970,1,1)</f>
        <v>42341.958923611113</v>
      </c>
      <c r="T422" s="10">
        <f>(((I422/60)/60)/24)+DATE(1970,1,1)</f>
        <v>42371.958923611113</v>
      </c>
      <c r="U422" s="12">
        <f>ROUND((T422-S422), 0)</f>
        <v>30</v>
      </c>
      <c r="V422" s="11" t="str">
        <f>IF(E422&gt;=D422, 1, "")</f>
        <v/>
      </c>
      <c r="W422" s="11">
        <f>IF(E422&lt;D422, 1, "")</f>
        <v>1</v>
      </c>
      <c r="X422" s="15">
        <f>S422</f>
        <v>42341.958923611113</v>
      </c>
    </row>
    <row r="423" spans="1:24" ht="48" x14ac:dyDescent="0.2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5">
        <f>E423/D423</f>
        <v>2.75E-2</v>
      </c>
      <c r="P423" s="6">
        <f>E423/L423</f>
        <v>15.714285714285714</v>
      </c>
      <c r="Q423" t="str">
        <f>LEFT(N423, SEARCH("/", N423, 1)-1)</f>
        <v>film &amp; video</v>
      </c>
      <c r="R423" t="str">
        <f>RIGHT(N423, LEN(N423) - SEARCH("/", N423,1))</f>
        <v>drama</v>
      </c>
      <c r="S423" s="10">
        <f>(((J423/60)/60)/24)+DATE(1970,1,1)</f>
        <v>42032.82576388889</v>
      </c>
      <c r="T423" s="10">
        <f>(((I423/60)/60)/24)+DATE(1970,1,1)</f>
        <v>42062.82576388889</v>
      </c>
      <c r="U423" s="12">
        <f>ROUND((T423-S423), 0)</f>
        <v>30</v>
      </c>
      <c r="V423" s="11" t="str">
        <f>IF(E423&gt;=D423, 1, "")</f>
        <v/>
      </c>
      <c r="W423" s="11">
        <f>IF(E423&lt;D423, 1, "")</f>
        <v>1</v>
      </c>
      <c r="X423" s="15">
        <f>S423</f>
        <v>42032.82576388889</v>
      </c>
    </row>
    <row r="424" spans="1:24" ht="48" x14ac:dyDescent="0.2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5">
        <f>E424/D424</f>
        <v>0</v>
      </c>
      <c r="P424" s="6" t="e">
        <f>E424/L424</f>
        <v>#DIV/0!</v>
      </c>
      <c r="Q424" t="str">
        <f>LEFT(N424, SEARCH("/", N424, 1)-1)</f>
        <v>film &amp; video</v>
      </c>
      <c r="R424" t="str">
        <f>RIGHT(N424, LEN(N424) - SEARCH("/", N424,1))</f>
        <v>drama</v>
      </c>
      <c r="S424" s="10">
        <f>(((J424/60)/60)/24)+DATE(1970,1,1)</f>
        <v>42612.911712962959</v>
      </c>
      <c r="T424" s="10">
        <f>(((I424/60)/60)/24)+DATE(1970,1,1)</f>
        <v>42642.911712962959</v>
      </c>
      <c r="U424" s="12">
        <f>ROUND((T424-S424), 0)</f>
        <v>30</v>
      </c>
      <c r="V424" s="11" t="str">
        <f>IF(E424&gt;=D424, 1, "")</f>
        <v/>
      </c>
      <c r="W424" s="11">
        <f>IF(E424&lt;D424, 1, "")</f>
        <v>1</v>
      </c>
      <c r="X424" s="15">
        <f>S424</f>
        <v>42612.911712962959</v>
      </c>
    </row>
    <row r="425" spans="1:24" ht="48" x14ac:dyDescent="0.2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5">
        <f>E425/D425</f>
        <v>0.40100000000000002</v>
      </c>
      <c r="P425" s="6">
        <f>E425/L425</f>
        <v>80.2</v>
      </c>
      <c r="Q425" t="str">
        <f>LEFT(N425, SEARCH("/", N425, 1)-1)</f>
        <v>film &amp; video</v>
      </c>
      <c r="R425" t="str">
        <f>RIGHT(N425, LEN(N425) - SEARCH("/", N425,1))</f>
        <v>drama</v>
      </c>
      <c r="S425" s="10">
        <f>(((J425/60)/60)/24)+DATE(1970,1,1)</f>
        <v>42136.035405092596</v>
      </c>
      <c r="T425" s="10">
        <f>(((I425/60)/60)/24)+DATE(1970,1,1)</f>
        <v>42176.035405092596</v>
      </c>
      <c r="U425" s="12">
        <f>ROUND((T425-S425), 0)</f>
        <v>40</v>
      </c>
      <c r="V425" s="11" t="str">
        <f>IF(E425&gt;=D425, 1, "")</f>
        <v/>
      </c>
      <c r="W425" s="11">
        <f>IF(E425&lt;D425, 1, "")</f>
        <v>1</v>
      </c>
      <c r="X425" s="15">
        <f>S425</f>
        <v>42136.035405092596</v>
      </c>
    </row>
    <row r="426" spans="1:24" ht="32" x14ac:dyDescent="0.2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5">
        <f>E426/D426</f>
        <v>0</v>
      </c>
      <c r="P426" s="6" t="e">
        <f>E426/L426</f>
        <v>#DIV/0!</v>
      </c>
      <c r="Q426" t="str">
        <f>LEFT(N426, SEARCH("/", N426, 1)-1)</f>
        <v>film &amp; video</v>
      </c>
      <c r="R426" t="str">
        <f>RIGHT(N426, LEN(N426) - SEARCH("/", N426,1))</f>
        <v>drama</v>
      </c>
      <c r="S426" s="10">
        <f>(((J426/60)/60)/24)+DATE(1970,1,1)</f>
        <v>42164.908530092594</v>
      </c>
      <c r="T426" s="10">
        <f>(((I426/60)/60)/24)+DATE(1970,1,1)</f>
        <v>42194.908530092594</v>
      </c>
      <c r="U426" s="12">
        <f>ROUND((T426-S426), 0)</f>
        <v>30</v>
      </c>
      <c r="V426" s="11" t="str">
        <f>IF(E426&gt;=D426, 1, "")</f>
        <v/>
      </c>
      <c r="W426" s="11">
        <f>IF(E426&lt;D426, 1, "")</f>
        <v>1</v>
      </c>
      <c r="X426" s="15">
        <f>S426</f>
        <v>42164.908530092594</v>
      </c>
    </row>
    <row r="427" spans="1:24" ht="48" x14ac:dyDescent="0.2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5">
        <f>E427/D427</f>
        <v>0</v>
      </c>
      <c r="P427" s="6" t="e">
        <f>E427/L427</f>
        <v>#DIV/0!</v>
      </c>
      <c r="Q427" t="str">
        <f>LEFT(N427, SEARCH("/", N427, 1)-1)</f>
        <v>film &amp; video</v>
      </c>
      <c r="R427" t="str">
        <f>RIGHT(N427, LEN(N427) - SEARCH("/", N427,1))</f>
        <v>drama</v>
      </c>
      <c r="S427" s="10">
        <f>(((J427/60)/60)/24)+DATE(1970,1,1)</f>
        <v>42321.08447916666</v>
      </c>
      <c r="T427" s="10">
        <f>(((I427/60)/60)/24)+DATE(1970,1,1)</f>
        <v>42374</v>
      </c>
      <c r="U427" s="12">
        <f>ROUND((T427-S427), 0)</f>
        <v>53</v>
      </c>
      <c r="V427" s="11" t="str">
        <f>IF(E427&gt;=D427, 1, "")</f>
        <v/>
      </c>
      <c r="W427" s="11">
        <f>IF(E427&lt;D427, 1, "")</f>
        <v>1</v>
      </c>
      <c r="X427" s="15">
        <f>S427</f>
        <v>42321.08447916666</v>
      </c>
    </row>
    <row r="428" spans="1:24" ht="16" x14ac:dyDescent="0.2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5">
        <f>E428/D428</f>
        <v>3.3333333333333335E-3</v>
      </c>
      <c r="P428" s="6">
        <f>E428/L428</f>
        <v>50</v>
      </c>
      <c r="Q428" t="str">
        <f>LEFT(N428, SEARCH("/", N428, 1)-1)</f>
        <v>film &amp; video</v>
      </c>
      <c r="R428" t="str">
        <f>RIGHT(N428, LEN(N428) - SEARCH("/", N428,1))</f>
        <v>drama</v>
      </c>
      <c r="S428" s="10">
        <f>(((J428/60)/60)/24)+DATE(1970,1,1)</f>
        <v>42377.577187499999</v>
      </c>
      <c r="T428" s="10">
        <f>(((I428/60)/60)/24)+DATE(1970,1,1)</f>
        <v>42437.577187499999</v>
      </c>
      <c r="U428" s="12">
        <f>ROUND((T428-S428), 0)</f>
        <v>60</v>
      </c>
      <c r="V428" s="11" t="str">
        <f>IF(E428&gt;=D428, 1, "")</f>
        <v/>
      </c>
      <c r="W428" s="11">
        <f>IF(E428&lt;D428, 1, "")</f>
        <v>1</v>
      </c>
      <c r="X428" s="15">
        <f>S428</f>
        <v>42377.577187499999</v>
      </c>
    </row>
    <row r="429" spans="1:24" ht="48" x14ac:dyDescent="0.2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5">
        <f>E429/D429</f>
        <v>0</v>
      </c>
      <c r="P429" s="6" t="e">
        <f>E429/L429</f>
        <v>#DIV/0!</v>
      </c>
      <c r="Q429" t="str">
        <f>LEFT(N429, SEARCH("/", N429, 1)-1)</f>
        <v>film &amp; video</v>
      </c>
      <c r="R429" t="str">
        <f>RIGHT(N429, LEN(N429) - SEARCH("/", N429,1))</f>
        <v>drama</v>
      </c>
      <c r="S429" s="10">
        <f>(((J429/60)/60)/24)+DATE(1970,1,1)</f>
        <v>42713.962499999994</v>
      </c>
      <c r="T429" s="10">
        <f>(((I429/60)/60)/24)+DATE(1970,1,1)</f>
        <v>42734.375</v>
      </c>
      <c r="U429" s="12">
        <f>ROUND((T429-S429), 0)</f>
        <v>20</v>
      </c>
      <c r="V429" s="11" t="str">
        <f>IF(E429&gt;=D429, 1, "")</f>
        <v/>
      </c>
      <c r="W429" s="11">
        <f>IF(E429&lt;D429, 1, "")</f>
        <v>1</v>
      </c>
      <c r="X429" s="15">
        <f>S429</f>
        <v>42713.962499999994</v>
      </c>
    </row>
    <row r="430" spans="1:24" ht="48" x14ac:dyDescent="0.2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5">
        <f>E430/D430</f>
        <v>0.25</v>
      </c>
      <c r="P430" s="6">
        <f>E430/L430</f>
        <v>50</v>
      </c>
      <c r="Q430" t="str">
        <f>LEFT(N430, SEARCH("/", N430, 1)-1)</f>
        <v>film &amp; video</v>
      </c>
      <c r="R430" t="str">
        <f>RIGHT(N430, LEN(N430) - SEARCH("/", N430,1))</f>
        <v>drama</v>
      </c>
      <c r="S430" s="10">
        <f>(((J430/60)/60)/24)+DATE(1970,1,1)</f>
        <v>42297.110300925924</v>
      </c>
      <c r="T430" s="10">
        <f>(((I430/60)/60)/24)+DATE(1970,1,1)</f>
        <v>42316.5</v>
      </c>
      <c r="U430" s="12">
        <f>ROUND((T430-S430), 0)</f>
        <v>19</v>
      </c>
      <c r="V430" s="11" t="str">
        <f>IF(E430&gt;=D430, 1, "")</f>
        <v/>
      </c>
      <c r="W430" s="11">
        <f>IF(E430&lt;D430, 1, "")</f>
        <v>1</v>
      </c>
      <c r="X430" s="15">
        <f>S430</f>
        <v>42297.110300925924</v>
      </c>
    </row>
    <row r="431" spans="1:24" ht="48" x14ac:dyDescent="0.2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5">
        <f>E431/D431</f>
        <v>4.3939393939393936E-3</v>
      </c>
      <c r="P431" s="6">
        <f>E431/L431</f>
        <v>4.833333333333333</v>
      </c>
      <c r="Q431" t="str">
        <f>LEFT(N431, SEARCH("/", N431, 1)-1)</f>
        <v>film &amp; video</v>
      </c>
      <c r="R431" t="str">
        <f>RIGHT(N431, LEN(N431) - SEARCH("/", N431,1))</f>
        <v>animation</v>
      </c>
      <c r="S431" s="10">
        <f>(((J431/60)/60)/24)+DATE(1970,1,1)</f>
        <v>41682.23646990741</v>
      </c>
      <c r="T431" s="10">
        <f>(((I431/60)/60)/24)+DATE(1970,1,1)</f>
        <v>41712.194803240738</v>
      </c>
      <c r="U431" s="12">
        <f>ROUND((T431-S431), 0)</f>
        <v>30</v>
      </c>
      <c r="V431" s="11" t="str">
        <f>IF(E431&gt;=D431, 1, "")</f>
        <v/>
      </c>
      <c r="W431" s="11">
        <f>IF(E431&lt;D431, 1, "")</f>
        <v>1</v>
      </c>
      <c r="X431" s="15">
        <f>S431</f>
        <v>41682.23646990741</v>
      </c>
    </row>
    <row r="432" spans="1:24" ht="48" x14ac:dyDescent="0.2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5">
        <f>E432/D432</f>
        <v>2.0066666666666667E-2</v>
      </c>
      <c r="P432" s="6">
        <f>E432/L432</f>
        <v>50.166666666666664</v>
      </c>
      <c r="Q432" t="str">
        <f>LEFT(N432, SEARCH("/", N432, 1)-1)</f>
        <v>film &amp; video</v>
      </c>
      <c r="R432" t="str">
        <f>RIGHT(N432, LEN(N432) - SEARCH("/", N432,1))</f>
        <v>animation</v>
      </c>
      <c r="S432" s="10">
        <f>(((J432/60)/60)/24)+DATE(1970,1,1)</f>
        <v>42177.491388888884</v>
      </c>
      <c r="T432" s="10">
        <f>(((I432/60)/60)/24)+DATE(1970,1,1)</f>
        <v>42237.491388888884</v>
      </c>
      <c r="U432" s="12">
        <f>ROUND((T432-S432), 0)</f>
        <v>60</v>
      </c>
      <c r="V432" s="11" t="str">
        <f>IF(E432&gt;=D432, 1, "")</f>
        <v/>
      </c>
      <c r="W432" s="11">
        <f>IF(E432&lt;D432, 1, "")</f>
        <v>1</v>
      </c>
      <c r="X432" s="15">
        <f>S432</f>
        <v>42177.491388888884</v>
      </c>
    </row>
    <row r="433" spans="1:24" ht="48" x14ac:dyDescent="0.2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5">
        <f>E433/D433</f>
        <v>1.0749999999999999E-2</v>
      </c>
      <c r="P433" s="6">
        <f>E433/L433</f>
        <v>35.833333333333336</v>
      </c>
      <c r="Q433" t="str">
        <f>LEFT(N433, SEARCH("/", N433, 1)-1)</f>
        <v>film &amp; video</v>
      </c>
      <c r="R433" t="str">
        <f>RIGHT(N433, LEN(N433) - SEARCH("/", N433,1))</f>
        <v>animation</v>
      </c>
      <c r="S433" s="10">
        <f>(((J433/60)/60)/24)+DATE(1970,1,1)</f>
        <v>41863.260381944441</v>
      </c>
      <c r="T433" s="10">
        <f>(((I433/60)/60)/24)+DATE(1970,1,1)</f>
        <v>41893.260381944441</v>
      </c>
      <c r="U433" s="12">
        <f>ROUND((T433-S433), 0)</f>
        <v>30</v>
      </c>
      <c r="V433" s="11" t="str">
        <f>IF(E433&gt;=D433, 1, "")</f>
        <v/>
      </c>
      <c r="W433" s="11">
        <f>IF(E433&lt;D433, 1, "")</f>
        <v>1</v>
      </c>
      <c r="X433" s="15">
        <f>S433</f>
        <v>41863.260381944441</v>
      </c>
    </row>
    <row r="434" spans="1:24" ht="48" x14ac:dyDescent="0.2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5">
        <f>E434/D434</f>
        <v>7.6499999999999997E-3</v>
      </c>
      <c r="P434" s="6">
        <f>E434/L434</f>
        <v>11.76923076923077</v>
      </c>
      <c r="Q434" t="str">
        <f>LEFT(N434, SEARCH("/", N434, 1)-1)</f>
        <v>film &amp; video</v>
      </c>
      <c r="R434" t="str">
        <f>RIGHT(N434, LEN(N434) - SEARCH("/", N434,1))</f>
        <v>animation</v>
      </c>
      <c r="S434" s="10">
        <f>(((J434/60)/60)/24)+DATE(1970,1,1)</f>
        <v>41400.92627314815</v>
      </c>
      <c r="T434" s="10">
        <f>(((I434/60)/60)/24)+DATE(1970,1,1)</f>
        <v>41430.92627314815</v>
      </c>
      <c r="U434" s="12">
        <f>ROUND((T434-S434), 0)</f>
        <v>30</v>
      </c>
      <c r="V434" s="11" t="str">
        <f>IF(E434&gt;=D434, 1, "")</f>
        <v/>
      </c>
      <c r="W434" s="11">
        <f>IF(E434&lt;D434, 1, "")</f>
        <v>1</v>
      </c>
      <c r="X434" s="15">
        <f>S434</f>
        <v>41400.92627314815</v>
      </c>
    </row>
    <row r="435" spans="1:24" ht="48" x14ac:dyDescent="0.2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5">
        <f>E435/D435</f>
        <v>6.7966666666666675E-2</v>
      </c>
      <c r="P435" s="6">
        <f>E435/L435</f>
        <v>40.78</v>
      </c>
      <c r="Q435" t="str">
        <f>LEFT(N435, SEARCH("/", N435, 1)-1)</f>
        <v>film &amp; video</v>
      </c>
      <c r="R435" t="str">
        <f>RIGHT(N435, LEN(N435) - SEARCH("/", N435,1))</f>
        <v>animation</v>
      </c>
      <c r="S435" s="10">
        <f>(((J435/60)/60)/24)+DATE(1970,1,1)</f>
        <v>40934.376145833332</v>
      </c>
      <c r="T435" s="10">
        <f>(((I435/60)/60)/24)+DATE(1970,1,1)</f>
        <v>40994.334479166668</v>
      </c>
      <c r="U435" s="12">
        <f>ROUND((T435-S435), 0)</f>
        <v>60</v>
      </c>
      <c r="V435" s="11" t="str">
        <f>IF(E435&gt;=D435, 1, "")</f>
        <v/>
      </c>
      <c r="W435" s="11">
        <f>IF(E435&lt;D435, 1, "")</f>
        <v>1</v>
      </c>
      <c r="X435" s="15">
        <f>S435</f>
        <v>40934.376145833332</v>
      </c>
    </row>
    <row r="436" spans="1:24" ht="48" x14ac:dyDescent="0.2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1.2E-4</v>
      </c>
      <c r="P436" s="6">
        <f>E436/L436</f>
        <v>3</v>
      </c>
      <c r="Q436" t="str">
        <f>LEFT(N436, SEARCH("/", N436, 1)-1)</f>
        <v>film &amp; video</v>
      </c>
      <c r="R436" t="str">
        <f>RIGHT(N436, LEN(N436) - SEARCH("/", N436,1))</f>
        <v>animation</v>
      </c>
      <c r="S436" s="10">
        <f>(((J436/60)/60)/24)+DATE(1970,1,1)</f>
        <v>42275.861157407402</v>
      </c>
      <c r="T436" s="10">
        <f>(((I436/60)/60)/24)+DATE(1970,1,1)</f>
        <v>42335.902824074074</v>
      </c>
      <c r="U436" s="12">
        <f>ROUND((T436-S436), 0)</f>
        <v>60</v>
      </c>
      <c r="V436" s="11" t="str">
        <f>IF(E436&gt;=D436, 1, "")</f>
        <v/>
      </c>
      <c r="W436" s="11">
        <f>IF(E436&lt;D436, 1, "")</f>
        <v>1</v>
      </c>
      <c r="X436" s="15">
        <f>S436</f>
        <v>42275.861157407402</v>
      </c>
    </row>
    <row r="437" spans="1:24" ht="48" x14ac:dyDescent="0.2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5">
        <f>E437/D437</f>
        <v>1.3299999999999999E-2</v>
      </c>
      <c r="P437" s="6">
        <f>E437/L437</f>
        <v>16.625</v>
      </c>
      <c r="Q437" t="str">
        <f>LEFT(N437, SEARCH("/", N437, 1)-1)</f>
        <v>film &amp; video</v>
      </c>
      <c r="R437" t="str">
        <f>RIGHT(N437, LEN(N437) - SEARCH("/", N437,1))</f>
        <v>animation</v>
      </c>
      <c r="S437" s="10">
        <f>(((J437/60)/60)/24)+DATE(1970,1,1)</f>
        <v>42400.711967592593</v>
      </c>
      <c r="T437" s="10">
        <f>(((I437/60)/60)/24)+DATE(1970,1,1)</f>
        <v>42430.711967592593</v>
      </c>
      <c r="U437" s="12">
        <f>ROUND((T437-S437), 0)</f>
        <v>30</v>
      </c>
      <c r="V437" s="11" t="str">
        <f>IF(E437&gt;=D437, 1, "")</f>
        <v/>
      </c>
      <c r="W437" s="11">
        <f>IF(E437&lt;D437, 1, "")</f>
        <v>1</v>
      </c>
      <c r="X437" s="15">
        <f>S437</f>
        <v>42400.711967592593</v>
      </c>
    </row>
    <row r="438" spans="1:24" ht="48" x14ac:dyDescent="0.2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tr">
        <f>LEFT(N438, SEARCH("/", N438, 1)-1)</f>
        <v>film &amp; video</v>
      </c>
      <c r="R438" t="str">
        <f>RIGHT(N438, LEN(N438) - SEARCH("/", N438,1))</f>
        <v>animation</v>
      </c>
      <c r="S438" s="10">
        <f>(((J438/60)/60)/24)+DATE(1970,1,1)</f>
        <v>42285.909027777772</v>
      </c>
      <c r="T438" s="10">
        <f>(((I438/60)/60)/24)+DATE(1970,1,1)</f>
        <v>42299.790972222225</v>
      </c>
      <c r="U438" s="12">
        <f>ROUND((T438-S438), 0)</f>
        <v>14</v>
      </c>
      <c r="V438" s="11" t="str">
        <f>IF(E438&gt;=D438, 1, "")</f>
        <v/>
      </c>
      <c r="W438" s="11">
        <f>IF(E438&lt;D438, 1, "")</f>
        <v>1</v>
      </c>
      <c r="X438" s="15">
        <f>S438</f>
        <v>42285.909027777772</v>
      </c>
    </row>
    <row r="439" spans="1:24" ht="32" x14ac:dyDescent="0.2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5">
        <f>E439/D439</f>
        <v>5.6333333333333332E-2</v>
      </c>
      <c r="P439" s="6">
        <f>E439/L439</f>
        <v>52</v>
      </c>
      <c r="Q439" t="str">
        <f>LEFT(N439, SEARCH("/", N439, 1)-1)</f>
        <v>film &amp; video</v>
      </c>
      <c r="R439" t="str">
        <f>RIGHT(N439, LEN(N439) - SEARCH("/", N439,1))</f>
        <v>animation</v>
      </c>
      <c r="S439" s="10">
        <f>(((J439/60)/60)/24)+DATE(1970,1,1)</f>
        <v>41778.766724537039</v>
      </c>
      <c r="T439" s="10">
        <f>(((I439/60)/60)/24)+DATE(1970,1,1)</f>
        <v>41806.916666666664</v>
      </c>
      <c r="U439" s="12">
        <f>ROUND((T439-S439), 0)</f>
        <v>28</v>
      </c>
      <c r="V439" s="11" t="str">
        <f>IF(E439&gt;=D439, 1, "")</f>
        <v/>
      </c>
      <c r="W439" s="11">
        <f>IF(E439&lt;D439, 1, "")</f>
        <v>1</v>
      </c>
      <c r="X439" s="15">
        <f>S439</f>
        <v>41778.766724537039</v>
      </c>
    </row>
    <row r="440" spans="1:24" ht="64" x14ac:dyDescent="0.2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5">
        <f>E440/D440</f>
        <v>0</v>
      </c>
      <c r="P440" s="6" t="e">
        <f>E440/L440</f>
        <v>#DIV/0!</v>
      </c>
      <c r="Q440" t="str">
        <f>LEFT(N440, SEARCH("/", N440, 1)-1)</f>
        <v>film &amp; video</v>
      </c>
      <c r="R440" t="str">
        <f>RIGHT(N440, LEN(N440) - SEARCH("/", N440,1))</f>
        <v>animation</v>
      </c>
      <c r="S440" s="10">
        <f>(((J440/60)/60)/24)+DATE(1970,1,1)</f>
        <v>40070.901412037041</v>
      </c>
      <c r="T440" s="10">
        <f>(((I440/60)/60)/24)+DATE(1970,1,1)</f>
        <v>40144.207638888889</v>
      </c>
      <c r="U440" s="12">
        <f>ROUND((T440-S440), 0)</f>
        <v>73</v>
      </c>
      <c r="V440" s="11" t="str">
        <f>IF(E440&gt;=D440, 1, "")</f>
        <v/>
      </c>
      <c r="W440" s="11">
        <f>IF(E440&lt;D440, 1, "")</f>
        <v>1</v>
      </c>
      <c r="X440" s="15">
        <f>S440</f>
        <v>40070.901412037041</v>
      </c>
    </row>
    <row r="441" spans="1:24" ht="32" x14ac:dyDescent="0.2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5">
        <f>E441/D441</f>
        <v>2.4E-2</v>
      </c>
      <c r="P441" s="6">
        <f>E441/L441</f>
        <v>4.8</v>
      </c>
      <c r="Q441" t="str">
        <f>LEFT(N441, SEARCH("/", N441, 1)-1)</f>
        <v>film &amp; video</v>
      </c>
      <c r="R441" t="str">
        <f>RIGHT(N441, LEN(N441) - SEARCH("/", N441,1))</f>
        <v>animation</v>
      </c>
      <c r="S441" s="10">
        <f>(((J441/60)/60)/24)+DATE(1970,1,1)</f>
        <v>41513.107256944444</v>
      </c>
      <c r="T441" s="10">
        <f>(((I441/60)/60)/24)+DATE(1970,1,1)</f>
        <v>41528.107256944444</v>
      </c>
      <c r="U441" s="12">
        <f>ROUND((T441-S441), 0)</f>
        <v>15</v>
      </c>
      <c r="V441" s="11" t="str">
        <f>IF(E441&gt;=D441, 1, "")</f>
        <v/>
      </c>
      <c r="W441" s="11">
        <f>IF(E441&lt;D441, 1, "")</f>
        <v>1</v>
      </c>
      <c r="X441" s="15">
        <f>S441</f>
        <v>41513.107256944444</v>
      </c>
    </row>
    <row r="442" spans="1:24" ht="48" x14ac:dyDescent="0.2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5">
        <f>E442/D442</f>
        <v>0.13833333333333334</v>
      </c>
      <c r="P442" s="6">
        <f>E442/L442</f>
        <v>51.875</v>
      </c>
      <c r="Q442" t="str">
        <f>LEFT(N442, SEARCH("/", N442, 1)-1)</f>
        <v>film &amp; video</v>
      </c>
      <c r="R442" t="str">
        <f>RIGHT(N442, LEN(N442) - SEARCH("/", N442,1))</f>
        <v>animation</v>
      </c>
      <c r="S442" s="10">
        <f>(((J442/60)/60)/24)+DATE(1970,1,1)</f>
        <v>42526.871331018512</v>
      </c>
      <c r="T442" s="10">
        <f>(((I442/60)/60)/24)+DATE(1970,1,1)</f>
        <v>42556.871331018512</v>
      </c>
      <c r="U442" s="12">
        <f>ROUND((T442-S442), 0)</f>
        <v>30</v>
      </c>
      <c r="V442" s="11" t="str">
        <f>IF(E442&gt;=D442, 1, "")</f>
        <v/>
      </c>
      <c r="W442" s="11">
        <f>IF(E442&lt;D442, 1, "")</f>
        <v>1</v>
      </c>
      <c r="X442" s="15">
        <f>S442</f>
        <v>42526.871331018512</v>
      </c>
    </row>
    <row r="443" spans="1:24" ht="48" x14ac:dyDescent="0.2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5">
        <f>E443/D443</f>
        <v>9.5000000000000001E-2</v>
      </c>
      <c r="P443" s="6">
        <f>E443/L443</f>
        <v>71.25</v>
      </c>
      <c r="Q443" t="str">
        <f>LEFT(N443, SEARCH("/", N443, 1)-1)</f>
        <v>film &amp; video</v>
      </c>
      <c r="R443" t="str">
        <f>RIGHT(N443, LEN(N443) - SEARCH("/", N443,1))</f>
        <v>animation</v>
      </c>
      <c r="S443" s="10">
        <f>(((J443/60)/60)/24)+DATE(1970,1,1)</f>
        <v>42238.726631944446</v>
      </c>
      <c r="T443" s="10">
        <f>(((I443/60)/60)/24)+DATE(1970,1,1)</f>
        <v>42298.726631944446</v>
      </c>
      <c r="U443" s="12">
        <f>ROUND((T443-S443), 0)</f>
        <v>60</v>
      </c>
      <c r="V443" s="11" t="str">
        <f>IF(E443&gt;=D443, 1, "")</f>
        <v/>
      </c>
      <c r="W443" s="11">
        <f>IF(E443&lt;D443, 1, "")</f>
        <v>1</v>
      </c>
      <c r="X443" s="15">
        <f>S443</f>
        <v>42238.726631944446</v>
      </c>
    </row>
    <row r="444" spans="1:24" ht="64" x14ac:dyDescent="0.2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5">
        <f>E444/D444</f>
        <v>0</v>
      </c>
      <c r="P444" s="6" t="e">
        <f>E444/L444</f>
        <v>#DIV/0!</v>
      </c>
      <c r="Q444" t="str">
        <f>LEFT(N444, SEARCH("/", N444, 1)-1)</f>
        <v>film &amp; video</v>
      </c>
      <c r="R444" t="str">
        <f>RIGHT(N444, LEN(N444) - SEARCH("/", N444,1))</f>
        <v>animation</v>
      </c>
      <c r="S444" s="10">
        <f>(((J444/60)/60)/24)+DATE(1970,1,1)</f>
        <v>42228.629884259266</v>
      </c>
      <c r="T444" s="10">
        <f>(((I444/60)/60)/24)+DATE(1970,1,1)</f>
        <v>42288.629884259266</v>
      </c>
      <c r="U444" s="12">
        <f>ROUND((T444-S444), 0)</f>
        <v>60</v>
      </c>
      <c r="V444" s="11" t="str">
        <f>IF(E444&gt;=D444, 1, "")</f>
        <v/>
      </c>
      <c r="W444" s="11">
        <f>IF(E444&lt;D444, 1, "")</f>
        <v>1</v>
      </c>
      <c r="X444" s="15">
        <f>S444</f>
        <v>42228.629884259266</v>
      </c>
    </row>
    <row r="445" spans="1:24" ht="48" x14ac:dyDescent="0.2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0.05</v>
      </c>
      <c r="P445" s="6">
        <f>E445/L445</f>
        <v>62.5</v>
      </c>
      <c r="Q445" t="str">
        <f>LEFT(N445, SEARCH("/", N445, 1)-1)</f>
        <v>film &amp; video</v>
      </c>
      <c r="R445" t="str">
        <f>RIGHT(N445, LEN(N445) - SEARCH("/", N445,1))</f>
        <v>animation</v>
      </c>
      <c r="S445" s="10">
        <f>(((J445/60)/60)/24)+DATE(1970,1,1)</f>
        <v>41576.834513888891</v>
      </c>
      <c r="T445" s="10">
        <f>(((I445/60)/60)/24)+DATE(1970,1,1)</f>
        <v>41609.876180555555</v>
      </c>
      <c r="U445" s="12">
        <f>ROUND((T445-S445), 0)</f>
        <v>33</v>
      </c>
      <c r="V445" s="11" t="str">
        <f>IF(E445&gt;=D445, 1, "")</f>
        <v/>
      </c>
      <c r="W445" s="11">
        <f>IF(E445&lt;D445, 1, "")</f>
        <v>1</v>
      </c>
      <c r="X445" s="15">
        <f>S445</f>
        <v>41576.834513888891</v>
      </c>
    </row>
    <row r="446" spans="1:24" ht="48" x14ac:dyDescent="0.2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5">
        <f>E446/D446</f>
        <v>2.7272727272727273E-5</v>
      </c>
      <c r="P446" s="6">
        <f>E446/L446</f>
        <v>1</v>
      </c>
      <c r="Q446" t="str">
        <f>LEFT(N446, SEARCH("/", N446, 1)-1)</f>
        <v>film &amp; video</v>
      </c>
      <c r="R446" t="str">
        <f>RIGHT(N446, LEN(N446) - SEARCH("/", N446,1))</f>
        <v>animation</v>
      </c>
      <c r="S446" s="10">
        <f>(((J446/60)/60)/24)+DATE(1970,1,1)</f>
        <v>41500.747453703705</v>
      </c>
      <c r="T446" s="10">
        <f>(((I446/60)/60)/24)+DATE(1970,1,1)</f>
        <v>41530.747453703705</v>
      </c>
      <c r="U446" s="12">
        <f>ROUND((T446-S446), 0)</f>
        <v>30</v>
      </c>
      <c r="V446" s="11" t="str">
        <f>IF(E446&gt;=D446, 1, "")</f>
        <v/>
      </c>
      <c r="W446" s="11">
        <f>IF(E446&lt;D446, 1, "")</f>
        <v>1</v>
      </c>
      <c r="X446" s="15">
        <f>S446</f>
        <v>41500.747453703705</v>
      </c>
    </row>
    <row r="447" spans="1:24" ht="48" x14ac:dyDescent="0.2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5">
        <f>E447/D447</f>
        <v>0</v>
      </c>
      <c r="P447" s="6" t="e">
        <f>E447/L447</f>
        <v>#DIV/0!</v>
      </c>
      <c r="Q447" t="str">
        <f>LEFT(N447, SEARCH("/", N447, 1)-1)</f>
        <v>film &amp; video</v>
      </c>
      <c r="R447" t="str">
        <f>RIGHT(N447, LEN(N447) - SEARCH("/", N447,1))</f>
        <v>animation</v>
      </c>
      <c r="S447" s="10">
        <f>(((J447/60)/60)/24)+DATE(1970,1,1)</f>
        <v>41456.36241898148</v>
      </c>
      <c r="T447" s="10">
        <f>(((I447/60)/60)/24)+DATE(1970,1,1)</f>
        <v>41486.36241898148</v>
      </c>
      <c r="U447" s="12">
        <f>ROUND((T447-S447), 0)</f>
        <v>30</v>
      </c>
      <c r="V447" s="11" t="str">
        <f>IF(E447&gt;=D447, 1, "")</f>
        <v/>
      </c>
      <c r="W447" s="11">
        <f>IF(E447&lt;D447, 1, "")</f>
        <v>1</v>
      </c>
      <c r="X447" s="15">
        <f>S447</f>
        <v>41456.36241898148</v>
      </c>
    </row>
    <row r="448" spans="1:24" ht="48" x14ac:dyDescent="0.2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5">
        <f>E448/D448</f>
        <v>0</v>
      </c>
      <c r="P448" s="6" t="e">
        <f>E448/L448</f>
        <v>#DIV/0!</v>
      </c>
      <c r="Q448" t="str">
        <f>LEFT(N448, SEARCH("/", N448, 1)-1)</f>
        <v>film &amp; video</v>
      </c>
      <c r="R448" t="str">
        <f>RIGHT(N448, LEN(N448) - SEARCH("/", N448,1))</f>
        <v>animation</v>
      </c>
      <c r="S448" s="10">
        <f>(((J448/60)/60)/24)+DATE(1970,1,1)</f>
        <v>42591.31858796296</v>
      </c>
      <c r="T448" s="10">
        <f>(((I448/60)/60)/24)+DATE(1970,1,1)</f>
        <v>42651.31858796296</v>
      </c>
      <c r="U448" s="12">
        <f>ROUND((T448-S448), 0)</f>
        <v>60</v>
      </c>
      <c r="V448" s="11" t="str">
        <f>IF(E448&gt;=D448, 1, "")</f>
        <v/>
      </c>
      <c r="W448" s="11">
        <f>IF(E448&lt;D448, 1, "")</f>
        <v>1</v>
      </c>
      <c r="X448" s="15">
        <f>S448</f>
        <v>42591.31858796296</v>
      </c>
    </row>
    <row r="449" spans="1:24" ht="48" x14ac:dyDescent="0.2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5">
        <f>E449/D449</f>
        <v>9.3799999999999994E-2</v>
      </c>
      <c r="P449" s="6">
        <f>E449/L449</f>
        <v>170.54545454545453</v>
      </c>
      <c r="Q449" t="str">
        <f>LEFT(N449, SEARCH("/", N449, 1)-1)</f>
        <v>film &amp; video</v>
      </c>
      <c r="R449" t="str">
        <f>RIGHT(N449, LEN(N449) - SEARCH("/", N449,1))</f>
        <v>animation</v>
      </c>
      <c r="S449" s="10">
        <f>(((J449/60)/60)/24)+DATE(1970,1,1)</f>
        <v>42296.261087962965</v>
      </c>
      <c r="T449" s="10">
        <f>(((I449/60)/60)/24)+DATE(1970,1,1)</f>
        <v>42326.302754629629</v>
      </c>
      <c r="U449" s="12">
        <f>ROUND((T449-S449), 0)</f>
        <v>30</v>
      </c>
      <c r="V449" s="11" t="str">
        <f>IF(E449&gt;=D449, 1, "")</f>
        <v/>
      </c>
      <c r="W449" s="11">
        <f>IF(E449&lt;D449, 1, "")</f>
        <v>1</v>
      </c>
      <c r="X449" s="15">
        <f>S449</f>
        <v>42296.261087962965</v>
      </c>
    </row>
    <row r="450" spans="1:24" ht="48" x14ac:dyDescent="0.2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5">
        <f>E450/D450</f>
        <v>0</v>
      </c>
      <c r="P450" s="6" t="e">
        <f>E450/L450</f>
        <v>#DIV/0!</v>
      </c>
      <c r="Q450" t="str">
        <f>LEFT(N450, SEARCH("/", N450, 1)-1)</f>
        <v>film &amp; video</v>
      </c>
      <c r="R450" t="str">
        <f>RIGHT(N450, LEN(N450) - SEARCH("/", N450,1))</f>
        <v>animation</v>
      </c>
      <c r="S450" s="10">
        <f>(((J450/60)/60)/24)+DATE(1970,1,1)</f>
        <v>41919.761782407404</v>
      </c>
      <c r="T450" s="10">
        <f>(((I450/60)/60)/24)+DATE(1970,1,1)</f>
        <v>41929.761782407404</v>
      </c>
      <c r="U450" s="12">
        <f>ROUND((T450-S450), 0)</f>
        <v>10</v>
      </c>
      <c r="V450" s="11" t="str">
        <f>IF(E450&gt;=D450, 1, "")</f>
        <v/>
      </c>
      <c r="W450" s="11">
        <f>IF(E450&lt;D450, 1, "")</f>
        <v>1</v>
      </c>
      <c r="X450" s="15">
        <f>S450</f>
        <v>41919.761782407404</v>
      </c>
    </row>
    <row r="451" spans="1:24" ht="48" x14ac:dyDescent="0.2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5">
        <f>E451/D451</f>
        <v>1E-3</v>
      </c>
      <c r="P451" s="6">
        <f>E451/L451</f>
        <v>5</v>
      </c>
      <c r="Q451" t="str">
        <f>LEFT(N451, SEARCH("/", N451, 1)-1)</f>
        <v>film &amp; video</v>
      </c>
      <c r="R451" t="str">
        <f>RIGHT(N451, LEN(N451) - SEARCH("/", N451,1))</f>
        <v>animation</v>
      </c>
      <c r="S451" s="10">
        <f>(((J451/60)/60)/24)+DATE(1970,1,1)</f>
        <v>42423.985567129625</v>
      </c>
      <c r="T451" s="10">
        <f>(((I451/60)/60)/24)+DATE(1970,1,1)</f>
        <v>42453.943900462968</v>
      </c>
      <c r="U451" s="12">
        <f>ROUND((T451-S451), 0)</f>
        <v>30</v>
      </c>
      <c r="V451" s="11" t="str">
        <f>IF(E451&gt;=D451, 1, "")</f>
        <v/>
      </c>
      <c r="W451" s="11">
        <f>IF(E451&lt;D451, 1, "")</f>
        <v>1</v>
      </c>
      <c r="X451" s="15">
        <f>S451</f>
        <v>42423.985567129625</v>
      </c>
    </row>
    <row r="452" spans="1:24" ht="48" x14ac:dyDescent="0.2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5">
        <f>E452/D452</f>
        <v>0</v>
      </c>
      <c r="P452" s="6" t="e">
        <f>E452/L452</f>
        <v>#DIV/0!</v>
      </c>
      <c r="Q452" t="str">
        <f>LEFT(N452, SEARCH("/", N452, 1)-1)</f>
        <v>film &amp; video</v>
      </c>
      <c r="R452" t="str">
        <f>RIGHT(N452, LEN(N452) - SEARCH("/", N452,1))</f>
        <v>animation</v>
      </c>
      <c r="S452" s="10">
        <f>(((J452/60)/60)/24)+DATE(1970,1,1)</f>
        <v>41550.793935185182</v>
      </c>
      <c r="T452" s="10">
        <f>(((I452/60)/60)/24)+DATE(1970,1,1)</f>
        <v>41580.793935185182</v>
      </c>
      <c r="U452" s="12">
        <f>ROUND((T452-S452), 0)</f>
        <v>30</v>
      </c>
      <c r="V452" s="11" t="str">
        <f>IF(E452&gt;=D452, 1, "")</f>
        <v/>
      </c>
      <c r="W452" s="11">
        <f>IF(E452&lt;D452, 1, "")</f>
        <v>1</v>
      </c>
      <c r="X452" s="15">
        <f>S452</f>
        <v>41550.793935185182</v>
      </c>
    </row>
    <row r="453" spans="1:24" ht="16" x14ac:dyDescent="0.2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5">
        <f>E453/D453</f>
        <v>0.39358823529411763</v>
      </c>
      <c r="P453" s="6">
        <f>E453/L453</f>
        <v>393.58823529411762</v>
      </c>
      <c r="Q453" t="str">
        <f>LEFT(N453, SEARCH("/", N453, 1)-1)</f>
        <v>film &amp; video</v>
      </c>
      <c r="R453" t="str">
        <f>RIGHT(N453, LEN(N453) - SEARCH("/", N453,1))</f>
        <v>animation</v>
      </c>
      <c r="S453" s="10">
        <f>(((J453/60)/60)/24)+DATE(1970,1,1)</f>
        <v>42024.888692129629</v>
      </c>
      <c r="T453" s="10">
        <f>(((I453/60)/60)/24)+DATE(1970,1,1)</f>
        <v>42054.888692129629</v>
      </c>
      <c r="U453" s="12">
        <f>ROUND((T453-S453), 0)</f>
        <v>30</v>
      </c>
      <c r="V453" s="11" t="str">
        <f>IF(E453&gt;=D453, 1, "")</f>
        <v/>
      </c>
      <c r="W453" s="11">
        <f>IF(E453&lt;D453, 1, "")</f>
        <v>1</v>
      </c>
      <c r="X453" s="15">
        <f>S453</f>
        <v>42024.888692129629</v>
      </c>
    </row>
    <row r="454" spans="1:24" ht="48" x14ac:dyDescent="0.2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5">
        <f>E454/D454</f>
        <v>1E-3</v>
      </c>
      <c r="P454" s="6">
        <f>E454/L454</f>
        <v>5</v>
      </c>
      <c r="Q454" t="str">
        <f>LEFT(N454, SEARCH("/", N454, 1)-1)</f>
        <v>film &amp; video</v>
      </c>
      <c r="R454" t="str">
        <f>RIGHT(N454, LEN(N454) - SEARCH("/", N454,1))</f>
        <v>animation</v>
      </c>
      <c r="S454" s="10">
        <f>(((J454/60)/60)/24)+DATE(1970,1,1)</f>
        <v>41650.015057870369</v>
      </c>
      <c r="T454" s="10">
        <f>(((I454/60)/60)/24)+DATE(1970,1,1)</f>
        <v>41680.015057870369</v>
      </c>
      <c r="U454" s="12">
        <f>ROUND((T454-S454), 0)</f>
        <v>30</v>
      </c>
      <c r="V454" s="11" t="str">
        <f>IF(E454&gt;=D454, 1, "")</f>
        <v/>
      </c>
      <c r="W454" s="11">
        <f>IF(E454&lt;D454, 1, "")</f>
        <v>1</v>
      </c>
      <c r="X454" s="15">
        <f>S454</f>
        <v>41650.015057870369</v>
      </c>
    </row>
    <row r="455" spans="1:24" ht="32" x14ac:dyDescent="0.2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5">
        <f>E455/D455</f>
        <v>0.05</v>
      </c>
      <c r="P455" s="6">
        <f>E455/L455</f>
        <v>50</v>
      </c>
      <c r="Q455" t="str">
        <f>LEFT(N455, SEARCH("/", N455, 1)-1)</f>
        <v>film &amp; video</v>
      </c>
      <c r="R455" t="str">
        <f>RIGHT(N455, LEN(N455) - SEARCH("/", N455,1))</f>
        <v>animation</v>
      </c>
      <c r="S455" s="10">
        <f>(((J455/60)/60)/24)+DATE(1970,1,1)</f>
        <v>40894.906956018516</v>
      </c>
      <c r="T455" s="10">
        <f>(((I455/60)/60)/24)+DATE(1970,1,1)</f>
        <v>40954.906956018516</v>
      </c>
      <c r="U455" s="12">
        <f>ROUND((T455-S455), 0)</f>
        <v>60</v>
      </c>
      <c r="V455" s="11" t="str">
        <f>IF(E455&gt;=D455, 1, "")</f>
        <v/>
      </c>
      <c r="W455" s="11">
        <f>IF(E455&lt;D455, 1, "")</f>
        <v>1</v>
      </c>
      <c r="X455" s="15">
        <f>S455</f>
        <v>40894.906956018516</v>
      </c>
    </row>
    <row r="456" spans="1:24" ht="48" x14ac:dyDescent="0.2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5">
        <f>E456/D456</f>
        <v>3.3333333333333335E-5</v>
      </c>
      <c r="P456" s="6">
        <f>E456/L456</f>
        <v>1</v>
      </c>
      <c r="Q456" t="str">
        <f>LEFT(N456, SEARCH("/", N456, 1)-1)</f>
        <v>film &amp; video</v>
      </c>
      <c r="R456" t="str">
        <f>RIGHT(N456, LEN(N456) - SEARCH("/", N456,1))</f>
        <v>animation</v>
      </c>
      <c r="S456" s="10">
        <f>(((J456/60)/60)/24)+DATE(1970,1,1)</f>
        <v>42130.335358796292</v>
      </c>
      <c r="T456" s="10">
        <f>(((I456/60)/60)/24)+DATE(1970,1,1)</f>
        <v>42145.335358796292</v>
      </c>
      <c r="U456" s="12">
        <f>ROUND((T456-S456), 0)</f>
        <v>15</v>
      </c>
      <c r="V456" s="11" t="str">
        <f>IF(E456&gt;=D456, 1, "")</f>
        <v/>
      </c>
      <c r="W456" s="11">
        <f>IF(E456&lt;D456, 1, "")</f>
        <v>1</v>
      </c>
      <c r="X456" s="15">
        <f>S456</f>
        <v>42130.335358796292</v>
      </c>
    </row>
    <row r="457" spans="1:24" ht="48" x14ac:dyDescent="0.2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5">
        <f>E457/D457</f>
        <v>7.2952380952380949E-2</v>
      </c>
      <c r="P457" s="6">
        <f>E457/L457</f>
        <v>47.875</v>
      </c>
      <c r="Q457" t="str">
        <f>LEFT(N457, SEARCH("/", N457, 1)-1)</f>
        <v>film &amp; video</v>
      </c>
      <c r="R457" t="str">
        <f>RIGHT(N457, LEN(N457) - SEARCH("/", N457,1))</f>
        <v>animation</v>
      </c>
      <c r="S457" s="10">
        <f>(((J457/60)/60)/24)+DATE(1970,1,1)</f>
        <v>42037.083564814813</v>
      </c>
      <c r="T457" s="10">
        <f>(((I457/60)/60)/24)+DATE(1970,1,1)</f>
        <v>42067.083564814813</v>
      </c>
      <c r="U457" s="12">
        <f>ROUND((T457-S457), 0)</f>
        <v>30</v>
      </c>
      <c r="V457" s="11" t="str">
        <f>IF(E457&gt;=D457, 1, "")</f>
        <v/>
      </c>
      <c r="W457" s="11">
        <f>IF(E457&lt;D457, 1, "")</f>
        <v>1</v>
      </c>
      <c r="X457" s="15">
        <f>S457</f>
        <v>42037.083564814813</v>
      </c>
    </row>
    <row r="458" spans="1:24" ht="48" x14ac:dyDescent="0.2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5">
        <f>E458/D458</f>
        <v>1.6666666666666666E-4</v>
      </c>
      <c r="P458" s="6">
        <f>E458/L458</f>
        <v>5</v>
      </c>
      <c r="Q458" t="str">
        <f>LEFT(N458, SEARCH("/", N458, 1)-1)</f>
        <v>film &amp; video</v>
      </c>
      <c r="R458" t="str">
        <f>RIGHT(N458, LEN(N458) - SEARCH("/", N458,1))</f>
        <v>animation</v>
      </c>
      <c r="S458" s="10">
        <f>(((J458/60)/60)/24)+DATE(1970,1,1)</f>
        <v>41331.555127314816</v>
      </c>
      <c r="T458" s="10">
        <f>(((I458/60)/60)/24)+DATE(1970,1,1)</f>
        <v>41356.513460648144</v>
      </c>
      <c r="U458" s="12">
        <f>ROUND((T458-S458), 0)</f>
        <v>25</v>
      </c>
      <c r="V458" s="11" t="str">
        <f>IF(E458&gt;=D458, 1, "")</f>
        <v/>
      </c>
      <c r="W458" s="11">
        <f>IF(E458&lt;D458, 1, "")</f>
        <v>1</v>
      </c>
      <c r="X458" s="15">
        <f>S458</f>
        <v>41331.555127314816</v>
      </c>
    </row>
    <row r="459" spans="1:24" ht="48" x14ac:dyDescent="0.2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5">
        <f>E459/D459</f>
        <v>3.2804E-2</v>
      </c>
      <c r="P459" s="6">
        <f>E459/L459</f>
        <v>20.502500000000001</v>
      </c>
      <c r="Q459" t="str">
        <f>LEFT(N459, SEARCH("/", N459, 1)-1)</f>
        <v>film &amp; video</v>
      </c>
      <c r="R459" t="str">
        <f>RIGHT(N459, LEN(N459) - SEARCH("/", N459,1))</f>
        <v>animation</v>
      </c>
      <c r="S459" s="10">
        <f>(((J459/60)/60)/24)+DATE(1970,1,1)</f>
        <v>41753.758043981477</v>
      </c>
      <c r="T459" s="10">
        <f>(((I459/60)/60)/24)+DATE(1970,1,1)</f>
        <v>41773.758043981477</v>
      </c>
      <c r="U459" s="12">
        <f>ROUND((T459-S459), 0)</f>
        <v>20</v>
      </c>
      <c r="V459" s="11" t="str">
        <f>IF(E459&gt;=D459, 1, "")</f>
        <v/>
      </c>
      <c r="W459" s="11">
        <f>IF(E459&lt;D459, 1, "")</f>
        <v>1</v>
      </c>
      <c r="X459" s="15">
        <f>S459</f>
        <v>41753.758043981477</v>
      </c>
    </row>
    <row r="460" spans="1:24" ht="48" x14ac:dyDescent="0.2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5">
        <f>E460/D460</f>
        <v>2.2499999999999999E-2</v>
      </c>
      <c r="P460" s="6">
        <f>E460/L460</f>
        <v>9</v>
      </c>
      <c r="Q460" t="str">
        <f>LEFT(N460, SEARCH("/", N460, 1)-1)</f>
        <v>film &amp; video</v>
      </c>
      <c r="R460" t="str">
        <f>RIGHT(N460, LEN(N460) - SEARCH("/", N460,1))</f>
        <v>animation</v>
      </c>
      <c r="S460" s="10">
        <f>(((J460/60)/60)/24)+DATE(1970,1,1)</f>
        <v>41534.568113425928</v>
      </c>
      <c r="T460" s="10">
        <f>(((I460/60)/60)/24)+DATE(1970,1,1)</f>
        <v>41564.568113425928</v>
      </c>
      <c r="U460" s="12">
        <f>ROUND((T460-S460), 0)</f>
        <v>30</v>
      </c>
      <c r="V460" s="11" t="str">
        <f>IF(E460&gt;=D460, 1, "")</f>
        <v/>
      </c>
      <c r="W460" s="11">
        <f>IF(E460&lt;D460, 1, "")</f>
        <v>1</v>
      </c>
      <c r="X460" s="15">
        <f>S460</f>
        <v>41534.568113425928</v>
      </c>
    </row>
    <row r="461" spans="1:24" ht="48" x14ac:dyDescent="0.2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5">
        <f>E461/D461</f>
        <v>7.92E-3</v>
      </c>
      <c r="P461" s="6">
        <f>E461/L461</f>
        <v>56.571428571428569</v>
      </c>
      <c r="Q461" t="str">
        <f>LEFT(N461, SEARCH("/", N461, 1)-1)</f>
        <v>film &amp; video</v>
      </c>
      <c r="R461" t="str">
        <f>RIGHT(N461, LEN(N461) - SEARCH("/", N461,1))</f>
        <v>animation</v>
      </c>
      <c r="S461" s="10">
        <f>(((J461/60)/60)/24)+DATE(1970,1,1)</f>
        <v>41654.946759259255</v>
      </c>
      <c r="T461" s="10">
        <f>(((I461/60)/60)/24)+DATE(1970,1,1)</f>
        <v>41684.946759259255</v>
      </c>
      <c r="U461" s="12">
        <f>ROUND((T461-S461), 0)</f>
        <v>30</v>
      </c>
      <c r="V461" s="11" t="str">
        <f>IF(E461&gt;=D461, 1, "")</f>
        <v/>
      </c>
      <c r="W461" s="11">
        <f>IF(E461&lt;D461, 1, "")</f>
        <v>1</v>
      </c>
      <c r="X461" s="15">
        <f>S461</f>
        <v>41654.946759259255</v>
      </c>
    </row>
    <row r="462" spans="1:24" ht="48" x14ac:dyDescent="0.2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5">
        <f>E462/D462</f>
        <v>0</v>
      </c>
      <c r="P462" s="6" t="e">
        <f>E462/L462</f>
        <v>#DIV/0!</v>
      </c>
      <c r="Q462" t="str">
        <f>LEFT(N462, SEARCH("/", N462, 1)-1)</f>
        <v>film &amp; video</v>
      </c>
      <c r="R462" t="str">
        <f>RIGHT(N462, LEN(N462) - SEARCH("/", N462,1))</f>
        <v>animation</v>
      </c>
      <c r="S462" s="10">
        <f>(((J462/60)/60)/24)+DATE(1970,1,1)</f>
        <v>41634.715173611112</v>
      </c>
      <c r="T462" s="10">
        <f>(((I462/60)/60)/24)+DATE(1970,1,1)</f>
        <v>41664.715173611112</v>
      </c>
      <c r="U462" s="12">
        <f>ROUND((T462-S462), 0)</f>
        <v>30</v>
      </c>
      <c r="V462" s="11" t="str">
        <f>IF(E462&gt;=D462, 1, "")</f>
        <v/>
      </c>
      <c r="W462" s="11">
        <f>IF(E462&lt;D462, 1, "")</f>
        <v>1</v>
      </c>
      <c r="X462" s="15">
        <f>S462</f>
        <v>41634.715173611112</v>
      </c>
    </row>
    <row r="463" spans="1:24" ht="32" x14ac:dyDescent="0.2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5">
        <f>E463/D463</f>
        <v>0.64</v>
      </c>
      <c r="P463" s="6">
        <f>E463/L463</f>
        <v>40</v>
      </c>
      <c r="Q463" t="str">
        <f>LEFT(N463, SEARCH("/", N463, 1)-1)</f>
        <v>film &amp; video</v>
      </c>
      <c r="R463" t="str">
        <f>RIGHT(N463, LEN(N463) - SEARCH("/", N463,1))</f>
        <v>animation</v>
      </c>
      <c r="S463" s="10">
        <f>(((J463/60)/60)/24)+DATE(1970,1,1)</f>
        <v>42107.703877314809</v>
      </c>
      <c r="T463" s="10">
        <f>(((I463/60)/60)/24)+DATE(1970,1,1)</f>
        <v>42137.703877314809</v>
      </c>
      <c r="U463" s="12">
        <f>ROUND((T463-S463), 0)</f>
        <v>30</v>
      </c>
      <c r="V463" s="11" t="str">
        <f>IF(E463&gt;=D463, 1, "")</f>
        <v/>
      </c>
      <c r="W463" s="11">
        <f>IF(E463&lt;D463, 1, "")</f>
        <v>1</v>
      </c>
      <c r="X463" s="15">
        <f>S463</f>
        <v>42107.703877314809</v>
      </c>
    </row>
    <row r="464" spans="1:24" ht="48" x14ac:dyDescent="0.2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5">
        <f>E464/D464</f>
        <v>2.740447957839262E-4</v>
      </c>
      <c r="P464" s="6">
        <f>E464/L464</f>
        <v>13</v>
      </c>
      <c r="Q464" t="str">
        <f>LEFT(N464, SEARCH("/", N464, 1)-1)</f>
        <v>film &amp; video</v>
      </c>
      <c r="R464" t="str">
        <f>RIGHT(N464, LEN(N464) - SEARCH("/", N464,1))</f>
        <v>animation</v>
      </c>
      <c r="S464" s="10">
        <f>(((J464/60)/60)/24)+DATE(1970,1,1)</f>
        <v>42038.824988425928</v>
      </c>
      <c r="T464" s="10">
        <f>(((I464/60)/60)/24)+DATE(1970,1,1)</f>
        <v>42054.824988425928</v>
      </c>
      <c r="U464" s="12">
        <f>ROUND((T464-S464), 0)</f>
        <v>16</v>
      </c>
      <c r="V464" s="11" t="str">
        <f>IF(E464&gt;=D464, 1, "")</f>
        <v/>
      </c>
      <c r="W464" s="11">
        <f>IF(E464&lt;D464, 1, "")</f>
        <v>1</v>
      </c>
      <c r="X464" s="15">
        <f>S464</f>
        <v>42038.824988425928</v>
      </c>
    </row>
    <row r="465" spans="1:24" ht="48" x14ac:dyDescent="0.2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5">
        <f>E465/D465</f>
        <v>8.2000000000000007E-3</v>
      </c>
      <c r="P465" s="6">
        <f>E465/L465</f>
        <v>16.399999999999999</v>
      </c>
      <c r="Q465" t="str">
        <f>LEFT(N465, SEARCH("/", N465, 1)-1)</f>
        <v>film &amp; video</v>
      </c>
      <c r="R465" t="str">
        <f>RIGHT(N465, LEN(N465) - SEARCH("/", N465,1))</f>
        <v>animation</v>
      </c>
      <c r="S465" s="10">
        <f>(((J465/60)/60)/24)+DATE(1970,1,1)</f>
        <v>41938.717256944445</v>
      </c>
      <c r="T465" s="10">
        <f>(((I465/60)/60)/24)+DATE(1970,1,1)</f>
        <v>41969.551388888889</v>
      </c>
      <c r="U465" s="12">
        <f>ROUND((T465-S465), 0)</f>
        <v>31</v>
      </c>
      <c r="V465" s="11" t="str">
        <f>IF(E465&gt;=D465, 1, "")</f>
        <v/>
      </c>
      <c r="W465" s="11">
        <f>IF(E465&lt;D465, 1, "")</f>
        <v>1</v>
      </c>
      <c r="X465" s="15">
        <f>S465</f>
        <v>41938.717256944445</v>
      </c>
    </row>
    <row r="466" spans="1:24" ht="48" x14ac:dyDescent="0.2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5">
        <f>E466/D466</f>
        <v>6.9230769230769226E-4</v>
      </c>
      <c r="P466" s="6">
        <f>E466/L466</f>
        <v>22.5</v>
      </c>
      <c r="Q466" t="str">
        <f>LEFT(N466, SEARCH("/", N466, 1)-1)</f>
        <v>film &amp; video</v>
      </c>
      <c r="R466" t="str">
        <f>RIGHT(N466, LEN(N466) - SEARCH("/", N466,1))</f>
        <v>animation</v>
      </c>
      <c r="S466" s="10">
        <f>(((J466/60)/60)/24)+DATE(1970,1,1)</f>
        <v>40971.002569444441</v>
      </c>
      <c r="T466" s="10">
        <f>(((I466/60)/60)/24)+DATE(1970,1,1)</f>
        <v>41016.021527777775</v>
      </c>
      <c r="U466" s="12">
        <f>ROUND((T466-S466), 0)</f>
        <v>45</v>
      </c>
      <c r="V466" s="11" t="str">
        <f>IF(E466&gt;=D466, 1, "")</f>
        <v/>
      </c>
      <c r="W466" s="11">
        <f>IF(E466&lt;D466, 1, "")</f>
        <v>1</v>
      </c>
      <c r="X466" s="15">
        <f>S466</f>
        <v>40971.002569444441</v>
      </c>
    </row>
    <row r="467" spans="1:24" ht="48" x14ac:dyDescent="0.2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5">
        <f>E467/D467</f>
        <v>6.8631863186318634E-3</v>
      </c>
      <c r="P467" s="6">
        <f>E467/L467</f>
        <v>20.333333333333332</v>
      </c>
      <c r="Q467" t="str">
        <f>LEFT(N467, SEARCH("/", N467, 1)-1)</f>
        <v>film &amp; video</v>
      </c>
      <c r="R467" t="str">
        <f>RIGHT(N467, LEN(N467) - SEARCH("/", N467,1))</f>
        <v>animation</v>
      </c>
      <c r="S467" s="10">
        <f>(((J467/60)/60)/24)+DATE(1970,1,1)</f>
        <v>41547.694456018515</v>
      </c>
      <c r="T467" s="10">
        <f>(((I467/60)/60)/24)+DATE(1970,1,1)</f>
        <v>41569.165972222225</v>
      </c>
      <c r="U467" s="12">
        <f>ROUND((T467-S467), 0)</f>
        <v>21</v>
      </c>
      <c r="V467" s="11" t="str">
        <f>IF(E467&gt;=D467, 1, "")</f>
        <v/>
      </c>
      <c r="W467" s="11">
        <f>IF(E467&lt;D467, 1, "")</f>
        <v>1</v>
      </c>
      <c r="X467" s="15">
        <f>S467</f>
        <v>41547.694456018515</v>
      </c>
    </row>
    <row r="468" spans="1:24" ht="48" x14ac:dyDescent="0.2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5">
        <f>E468/D468</f>
        <v>0</v>
      </c>
      <c r="P468" s="6" t="e">
        <f>E468/L468</f>
        <v>#DIV/0!</v>
      </c>
      <c r="Q468" t="str">
        <f>LEFT(N468, SEARCH("/", N468, 1)-1)</f>
        <v>film &amp; video</v>
      </c>
      <c r="R468" t="str">
        <f>RIGHT(N468, LEN(N468) - SEARCH("/", N468,1))</f>
        <v>animation</v>
      </c>
      <c r="S468" s="10">
        <f>(((J468/60)/60)/24)+DATE(1970,1,1)</f>
        <v>41837.767500000002</v>
      </c>
      <c r="T468" s="10">
        <f>(((I468/60)/60)/24)+DATE(1970,1,1)</f>
        <v>41867.767500000002</v>
      </c>
      <c r="U468" s="12">
        <f>ROUND((T468-S468), 0)</f>
        <v>30</v>
      </c>
      <c r="V468" s="11" t="str">
        <f>IF(E468&gt;=D468, 1, "")</f>
        <v/>
      </c>
      <c r="W468" s="11">
        <f>IF(E468&lt;D468, 1, "")</f>
        <v>1</v>
      </c>
      <c r="X468" s="15">
        <f>S468</f>
        <v>41837.767500000002</v>
      </c>
    </row>
    <row r="469" spans="1:24" ht="48" x14ac:dyDescent="0.2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5">
        <f>E469/D469</f>
        <v>8.2100000000000006E-2</v>
      </c>
      <c r="P469" s="6">
        <f>E469/L469</f>
        <v>16.755102040816325</v>
      </c>
      <c r="Q469" t="str">
        <f>LEFT(N469, SEARCH("/", N469, 1)-1)</f>
        <v>film &amp; video</v>
      </c>
      <c r="R469" t="str">
        <f>RIGHT(N469, LEN(N469) - SEARCH("/", N469,1))</f>
        <v>animation</v>
      </c>
      <c r="S469" s="10">
        <f>(((J469/60)/60)/24)+DATE(1970,1,1)</f>
        <v>41378.69976851852</v>
      </c>
      <c r="T469" s="10">
        <f>(((I469/60)/60)/24)+DATE(1970,1,1)</f>
        <v>41408.69976851852</v>
      </c>
      <c r="U469" s="12">
        <f>ROUND((T469-S469), 0)</f>
        <v>30</v>
      </c>
      <c r="V469" s="11" t="str">
        <f>IF(E469&gt;=D469, 1, "")</f>
        <v/>
      </c>
      <c r="W469" s="11">
        <f>IF(E469&lt;D469, 1, "")</f>
        <v>1</v>
      </c>
      <c r="X469" s="15">
        <f>S469</f>
        <v>41378.69976851852</v>
      </c>
    </row>
    <row r="470" spans="1:24" ht="48" x14ac:dyDescent="0.2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5">
        <f>E470/D470</f>
        <v>6.4102564102564103E-4</v>
      </c>
      <c r="P470" s="6">
        <f>E470/L470</f>
        <v>25</v>
      </c>
      <c r="Q470" t="str">
        <f>LEFT(N470, SEARCH("/", N470, 1)-1)</f>
        <v>film &amp; video</v>
      </c>
      <c r="R470" t="str">
        <f>RIGHT(N470, LEN(N470) - SEARCH("/", N470,1))</f>
        <v>animation</v>
      </c>
      <c r="S470" s="10">
        <f>(((J470/60)/60)/24)+DATE(1970,1,1)</f>
        <v>40800.6403587963</v>
      </c>
      <c r="T470" s="10">
        <f>(((I470/60)/60)/24)+DATE(1970,1,1)</f>
        <v>40860.682025462964</v>
      </c>
      <c r="U470" s="12">
        <f>ROUND((T470-S470), 0)</f>
        <v>60</v>
      </c>
      <c r="V470" s="11" t="str">
        <f>IF(E470&gt;=D470, 1, "")</f>
        <v/>
      </c>
      <c r="W470" s="11">
        <f>IF(E470&lt;D470, 1, "")</f>
        <v>1</v>
      </c>
      <c r="X470" s="15">
        <f>S470</f>
        <v>40800.6403587963</v>
      </c>
    </row>
    <row r="471" spans="1:24" ht="32" x14ac:dyDescent="0.2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5">
        <f>E471/D471</f>
        <v>2.9411764705882353E-3</v>
      </c>
      <c r="P471" s="6">
        <f>E471/L471</f>
        <v>12.5</v>
      </c>
      <c r="Q471" t="str">
        <f>LEFT(N471, SEARCH("/", N471, 1)-1)</f>
        <v>film &amp; video</v>
      </c>
      <c r="R471" t="str">
        <f>RIGHT(N471, LEN(N471) - SEARCH("/", N471,1))</f>
        <v>animation</v>
      </c>
      <c r="S471" s="10">
        <f>(((J471/60)/60)/24)+DATE(1970,1,1)</f>
        <v>41759.542534722219</v>
      </c>
      <c r="T471" s="10">
        <f>(((I471/60)/60)/24)+DATE(1970,1,1)</f>
        <v>41791.166666666664</v>
      </c>
      <c r="U471" s="12">
        <f>ROUND((T471-S471), 0)</f>
        <v>32</v>
      </c>
      <c r="V471" s="11" t="str">
        <f>IF(E471&gt;=D471, 1, "")</f>
        <v/>
      </c>
      <c r="W471" s="11">
        <f>IF(E471&lt;D471, 1, "")</f>
        <v>1</v>
      </c>
      <c r="X471" s="15">
        <f>S471</f>
        <v>41759.542534722219</v>
      </c>
    </row>
    <row r="472" spans="1:24" ht="48" x14ac:dyDescent="0.2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5">
        <f>E472/D472</f>
        <v>0</v>
      </c>
      <c r="P472" s="6" t="e">
        <f>E472/L472</f>
        <v>#DIV/0!</v>
      </c>
      <c r="Q472" t="str">
        <f>LEFT(N472, SEARCH("/", N472, 1)-1)</f>
        <v>film &amp; video</v>
      </c>
      <c r="R472" t="str">
        <f>RIGHT(N472, LEN(N472) - SEARCH("/", N472,1))</f>
        <v>animation</v>
      </c>
      <c r="S472" s="10">
        <f>(((J472/60)/60)/24)+DATE(1970,1,1)</f>
        <v>41407.84684027778</v>
      </c>
      <c r="T472" s="10">
        <f>(((I472/60)/60)/24)+DATE(1970,1,1)</f>
        <v>41427.84684027778</v>
      </c>
      <c r="U472" s="12">
        <f>ROUND((T472-S472), 0)</f>
        <v>20</v>
      </c>
      <c r="V472" s="11" t="str">
        <f>IF(E472&gt;=D472, 1, "")</f>
        <v/>
      </c>
      <c r="W472" s="11">
        <f>IF(E472&lt;D472, 1, "")</f>
        <v>1</v>
      </c>
      <c r="X472" s="15">
        <f>S472</f>
        <v>41407.84684027778</v>
      </c>
    </row>
    <row r="473" spans="1:24" ht="48" x14ac:dyDescent="0.2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5">
        <f>E473/D473</f>
        <v>0</v>
      </c>
      <c r="P473" s="6" t="e">
        <f>E473/L473</f>
        <v>#DIV/0!</v>
      </c>
      <c r="Q473" t="str">
        <f>LEFT(N473, SEARCH("/", N473, 1)-1)</f>
        <v>film &amp; video</v>
      </c>
      <c r="R473" t="str">
        <f>RIGHT(N473, LEN(N473) - SEARCH("/", N473,1))</f>
        <v>animation</v>
      </c>
      <c r="S473" s="10">
        <f>(((J473/60)/60)/24)+DATE(1970,1,1)</f>
        <v>40705.126631944448</v>
      </c>
      <c r="T473" s="10">
        <f>(((I473/60)/60)/24)+DATE(1970,1,1)</f>
        <v>40765.126631944448</v>
      </c>
      <c r="U473" s="12">
        <f>ROUND((T473-S473), 0)</f>
        <v>60</v>
      </c>
      <c r="V473" s="11" t="str">
        <f>IF(E473&gt;=D473, 1, "")</f>
        <v/>
      </c>
      <c r="W473" s="11">
        <f>IF(E473&lt;D473, 1, "")</f>
        <v>1</v>
      </c>
      <c r="X473" s="15">
        <f>S473</f>
        <v>40705.126631944448</v>
      </c>
    </row>
    <row r="474" spans="1:24" ht="48" x14ac:dyDescent="0.2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5">
        <f>E474/D474</f>
        <v>2.2727272727272728E-2</v>
      </c>
      <c r="P474" s="6">
        <f>E474/L474</f>
        <v>113.63636363636364</v>
      </c>
      <c r="Q474" t="str">
        <f>LEFT(N474, SEARCH("/", N474, 1)-1)</f>
        <v>film &amp; video</v>
      </c>
      <c r="R474" t="str">
        <f>RIGHT(N474, LEN(N474) - SEARCH("/", N474,1))</f>
        <v>animation</v>
      </c>
      <c r="S474" s="10">
        <f>(((J474/60)/60)/24)+DATE(1970,1,1)</f>
        <v>40750.710104166668</v>
      </c>
      <c r="T474" s="10">
        <f>(((I474/60)/60)/24)+DATE(1970,1,1)</f>
        <v>40810.710104166668</v>
      </c>
      <c r="U474" s="12">
        <f>ROUND((T474-S474), 0)</f>
        <v>60</v>
      </c>
      <c r="V474" s="11" t="str">
        <f>IF(E474&gt;=D474, 1, "")</f>
        <v/>
      </c>
      <c r="W474" s="11">
        <f>IF(E474&lt;D474, 1, "")</f>
        <v>1</v>
      </c>
      <c r="X474" s="15">
        <f>S474</f>
        <v>40750.710104166668</v>
      </c>
    </row>
    <row r="475" spans="1:24" ht="32" x14ac:dyDescent="0.2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5">
        <f>E475/D475</f>
        <v>9.9009900990099011E-4</v>
      </c>
      <c r="P475" s="6">
        <f>E475/L475</f>
        <v>1</v>
      </c>
      <c r="Q475" t="str">
        <f>LEFT(N475, SEARCH("/", N475, 1)-1)</f>
        <v>film &amp; video</v>
      </c>
      <c r="R475" t="str">
        <f>RIGHT(N475, LEN(N475) - SEARCH("/", N475,1))</f>
        <v>animation</v>
      </c>
      <c r="S475" s="10">
        <f>(((J475/60)/60)/24)+DATE(1970,1,1)</f>
        <v>42488.848784722228</v>
      </c>
      <c r="T475" s="10">
        <f>(((I475/60)/60)/24)+DATE(1970,1,1)</f>
        <v>42508.848784722228</v>
      </c>
      <c r="U475" s="12">
        <f>ROUND((T475-S475), 0)</f>
        <v>20</v>
      </c>
      <c r="V475" s="11" t="str">
        <f>IF(E475&gt;=D475, 1, "")</f>
        <v/>
      </c>
      <c r="W475" s="11">
        <f>IF(E475&lt;D475, 1, "")</f>
        <v>1</v>
      </c>
      <c r="X475" s="15">
        <f>S475</f>
        <v>42488.848784722228</v>
      </c>
    </row>
    <row r="476" spans="1:24" ht="16" x14ac:dyDescent="0.2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5">
        <f>E476/D476</f>
        <v>0.26953125</v>
      </c>
      <c r="P476" s="6">
        <f>E476/L476</f>
        <v>17.25</v>
      </c>
      <c r="Q476" t="str">
        <f>LEFT(N476, SEARCH("/", N476, 1)-1)</f>
        <v>film &amp; video</v>
      </c>
      <c r="R476" t="str">
        <f>RIGHT(N476, LEN(N476) - SEARCH("/", N476,1))</f>
        <v>animation</v>
      </c>
      <c r="S476" s="10">
        <f>(((J476/60)/60)/24)+DATE(1970,1,1)</f>
        <v>41801.120069444441</v>
      </c>
      <c r="T476" s="10">
        <f>(((I476/60)/60)/24)+DATE(1970,1,1)</f>
        <v>41817.120069444441</v>
      </c>
      <c r="U476" s="12">
        <f>ROUND((T476-S476), 0)</f>
        <v>16</v>
      </c>
      <c r="V476" s="11" t="str">
        <f>IF(E476&gt;=D476, 1, "")</f>
        <v/>
      </c>
      <c r="W476" s="11">
        <f>IF(E476&lt;D476, 1, "")</f>
        <v>1</v>
      </c>
      <c r="X476" s="15">
        <f>S476</f>
        <v>41801.120069444441</v>
      </c>
    </row>
    <row r="477" spans="1:24" ht="48" x14ac:dyDescent="0.2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5">
        <f>E477/D477</f>
        <v>7.6E-3</v>
      </c>
      <c r="P477" s="6">
        <f>E477/L477</f>
        <v>15.2</v>
      </c>
      <c r="Q477" t="str">
        <f>LEFT(N477, SEARCH("/", N477, 1)-1)</f>
        <v>film &amp; video</v>
      </c>
      <c r="R477" t="str">
        <f>RIGHT(N477, LEN(N477) - SEARCH("/", N477,1))</f>
        <v>animation</v>
      </c>
      <c r="S477" s="10">
        <f>(((J477/60)/60)/24)+DATE(1970,1,1)</f>
        <v>41129.942870370374</v>
      </c>
      <c r="T477" s="10">
        <f>(((I477/60)/60)/24)+DATE(1970,1,1)</f>
        <v>41159.942870370374</v>
      </c>
      <c r="U477" s="12">
        <f>ROUND((T477-S477), 0)</f>
        <v>30</v>
      </c>
      <c r="V477" s="11" t="str">
        <f>IF(E477&gt;=D477, 1, "")</f>
        <v/>
      </c>
      <c r="W477" s="11">
        <f>IF(E477&lt;D477, 1, "")</f>
        <v>1</v>
      </c>
      <c r="X477" s="15">
        <f>S477</f>
        <v>41129.942870370374</v>
      </c>
    </row>
    <row r="478" spans="1:24" ht="48" x14ac:dyDescent="0.2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5">
        <f>E478/D478</f>
        <v>0.21575</v>
      </c>
      <c r="P478" s="6">
        <f>E478/L478</f>
        <v>110.64102564102564</v>
      </c>
      <c r="Q478" t="str">
        <f>LEFT(N478, SEARCH("/", N478, 1)-1)</f>
        <v>film &amp; video</v>
      </c>
      <c r="R478" t="str">
        <f>RIGHT(N478, LEN(N478) - SEARCH("/", N478,1))</f>
        <v>animation</v>
      </c>
      <c r="S478" s="10">
        <f>(((J478/60)/60)/24)+DATE(1970,1,1)</f>
        <v>41135.679791666669</v>
      </c>
      <c r="T478" s="10">
        <f>(((I478/60)/60)/24)+DATE(1970,1,1)</f>
        <v>41180.679791666669</v>
      </c>
      <c r="U478" s="12">
        <f>ROUND((T478-S478), 0)</f>
        <v>45</v>
      </c>
      <c r="V478" s="11" t="str">
        <f>IF(E478&gt;=D478, 1, "")</f>
        <v/>
      </c>
      <c r="W478" s="11">
        <f>IF(E478&lt;D478, 1, "")</f>
        <v>1</v>
      </c>
      <c r="X478" s="15">
        <f>S478</f>
        <v>41135.679791666669</v>
      </c>
    </row>
    <row r="479" spans="1:24" ht="48" x14ac:dyDescent="0.2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tr">
        <f>LEFT(N479, SEARCH("/", N479, 1)-1)</f>
        <v>film &amp; video</v>
      </c>
      <c r="R479" t="str">
        <f>RIGHT(N479, LEN(N479) - SEARCH("/", N479,1))</f>
        <v>animation</v>
      </c>
      <c r="S479" s="10">
        <f>(((J479/60)/60)/24)+DATE(1970,1,1)</f>
        <v>41041.167627314811</v>
      </c>
      <c r="T479" s="10">
        <f>(((I479/60)/60)/24)+DATE(1970,1,1)</f>
        <v>41101.160474537035</v>
      </c>
      <c r="U479" s="12">
        <f>ROUND((T479-S479), 0)</f>
        <v>60</v>
      </c>
      <c r="V479" s="11" t="str">
        <f>IF(E479&gt;=D479, 1, "")</f>
        <v/>
      </c>
      <c r="W479" s="11">
        <f>IF(E479&lt;D479, 1, "")</f>
        <v>1</v>
      </c>
      <c r="X479" s="15">
        <f>S479</f>
        <v>41041.167627314811</v>
      </c>
    </row>
    <row r="480" spans="1:24" ht="32" x14ac:dyDescent="0.2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tr">
        <f>LEFT(N480, SEARCH("/", N480, 1)-1)</f>
        <v>film &amp; video</v>
      </c>
      <c r="R480" t="str">
        <f>RIGHT(N480, LEN(N480) - SEARCH("/", N480,1))</f>
        <v>animation</v>
      </c>
      <c r="S480" s="10">
        <f>(((J480/60)/60)/24)+DATE(1970,1,1)</f>
        <v>41827.989861111113</v>
      </c>
      <c r="T480" s="10">
        <f>(((I480/60)/60)/24)+DATE(1970,1,1)</f>
        <v>41887.989861111113</v>
      </c>
      <c r="U480" s="12">
        <f>ROUND((T480-S480), 0)</f>
        <v>60</v>
      </c>
      <c r="V480" s="11" t="str">
        <f>IF(E480&gt;=D480, 1, "")</f>
        <v/>
      </c>
      <c r="W480" s="11">
        <f>IF(E480&lt;D480, 1, "")</f>
        <v>1</v>
      </c>
      <c r="X480" s="15">
        <f>S480</f>
        <v>41827.989861111113</v>
      </c>
    </row>
    <row r="481" spans="1:24" ht="48" x14ac:dyDescent="0.2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5">
        <f>E481/D481</f>
        <v>1.0200000000000001E-2</v>
      </c>
      <c r="P481" s="6">
        <f>E481/L481</f>
        <v>25.5</v>
      </c>
      <c r="Q481" t="str">
        <f>LEFT(N481, SEARCH("/", N481, 1)-1)</f>
        <v>film &amp; video</v>
      </c>
      <c r="R481" t="str">
        <f>RIGHT(N481, LEN(N481) - SEARCH("/", N481,1))</f>
        <v>animation</v>
      </c>
      <c r="S481" s="10">
        <f>(((J481/60)/60)/24)+DATE(1970,1,1)</f>
        <v>41605.167696759258</v>
      </c>
      <c r="T481" s="10">
        <f>(((I481/60)/60)/24)+DATE(1970,1,1)</f>
        <v>41655.166666666664</v>
      </c>
      <c r="U481" s="12">
        <f>ROUND((T481-S481), 0)</f>
        <v>50</v>
      </c>
      <c r="V481" s="11" t="str">
        <f>IF(E481&gt;=D481, 1, "")</f>
        <v/>
      </c>
      <c r="W481" s="11">
        <f>IF(E481&lt;D481, 1, "")</f>
        <v>1</v>
      </c>
      <c r="X481" s="15">
        <f>S481</f>
        <v>41605.167696759258</v>
      </c>
    </row>
    <row r="482" spans="1:24" ht="64" x14ac:dyDescent="0.2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5">
        <f>E482/D482</f>
        <v>0.11892727272727273</v>
      </c>
      <c r="P482" s="6">
        <f>E482/L482</f>
        <v>38.476470588235294</v>
      </c>
      <c r="Q482" t="str">
        <f>LEFT(N482, SEARCH("/", N482, 1)-1)</f>
        <v>film &amp; video</v>
      </c>
      <c r="R482" t="str">
        <f>RIGHT(N482, LEN(N482) - SEARCH("/", N482,1))</f>
        <v>animation</v>
      </c>
      <c r="S482" s="10">
        <f>(((J482/60)/60)/24)+DATE(1970,1,1)</f>
        <v>41703.721979166665</v>
      </c>
      <c r="T482" s="10">
        <f>(((I482/60)/60)/24)+DATE(1970,1,1)</f>
        <v>41748.680312500001</v>
      </c>
      <c r="U482" s="12">
        <f>ROUND((T482-S482), 0)</f>
        <v>45</v>
      </c>
      <c r="V482" s="11" t="str">
        <f>IF(E482&gt;=D482, 1, "")</f>
        <v/>
      </c>
      <c r="W482" s="11">
        <f>IF(E482&lt;D482, 1, "")</f>
        <v>1</v>
      </c>
      <c r="X482" s="15">
        <f>S482</f>
        <v>41703.721979166665</v>
      </c>
    </row>
    <row r="483" spans="1:24" ht="48" x14ac:dyDescent="0.2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5">
        <f>E483/D483</f>
        <v>0.17624999999999999</v>
      </c>
      <c r="P483" s="6">
        <f>E483/L483</f>
        <v>28.2</v>
      </c>
      <c r="Q483" t="str">
        <f>LEFT(N483, SEARCH("/", N483, 1)-1)</f>
        <v>film &amp; video</v>
      </c>
      <c r="R483" t="str">
        <f>RIGHT(N483, LEN(N483) - SEARCH("/", N483,1))</f>
        <v>animation</v>
      </c>
      <c r="S483" s="10">
        <f>(((J483/60)/60)/24)+DATE(1970,1,1)</f>
        <v>41844.922662037039</v>
      </c>
      <c r="T483" s="10">
        <f>(((I483/60)/60)/24)+DATE(1970,1,1)</f>
        <v>41874.922662037039</v>
      </c>
      <c r="U483" s="12">
        <f>ROUND((T483-S483), 0)</f>
        <v>30</v>
      </c>
      <c r="V483" s="11" t="str">
        <f>IF(E483&gt;=D483, 1, "")</f>
        <v/>
      </c>
      <c r="W483" s="11">
        <f>IF(E483&lt;D483, 1, "")</f>
        <v>1</v>
      </c>
      <c r="X483" s="15">
        <f>S483</f>
        <v>41844.922662037039</v>
      </c>
    </row>
    <row r="484" spans="1:24" ht="48" x14ac:dyDescent="0.2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5">
        <f>E484/D484</f>
        <v>2.87E-2</v>
      </c>
      <c r="P484" s="6">
        <f>E484/L484</f>
        <v>61.5</v>
      </c>
      <c r="Q484" t="str">
        <f>LEFT(N484, SEARCH("/", N484, 1)-1)</f>
        <v>film &amp; video</v>
      </c>
      <c r="R484" t="str">
        <f>RIGHT(N484, LEN(N484) - SEARCH("/", N484,1))</f>
        <v>animation</v>
      </c>
      <c r="S484" s="10">
        <f>(((J484/60)/60)/24)+DATE(1970,1,1)</f>
        <v>41869.698136574072</v>
      </c>
      <c r="T484" s="10">
        <f>(((I484/60)/60)/24)+DATE(1970,1,1)</f>
        <v>41899.698136574072</v>
      </c>
      <c r="U484" s="12">
        <f>ROUND((T484-S484), 0)</f>
        <v>30</v>
      </c>
      <c r="V484" s="11" t="str">
        <f>IF(E484&gt;=D484, 1, "")</f>
        <v/>
      </c>
      <c r="W484" s="11">
        <f>IF(E484&lt;D484, 1, "")</f>
        <v>1</v>
      </c>
      <c r="X484" s="15">
        <f>S484</f>
        <v>41869.698136574072</v>
      </c>
    </row>
    <row r="485" spans="1:24" ht="48" x14ac:dyDescent="0.2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5">
        <f>E485/D485</f>
        <v>3.0303030303030303E-4</v>
      </c>
      <c r="P485" s="6">
        <f>E485/L485</f>
        <v>1</v>
      </c>
      <c r="Q485" t="str">
        <f>LEFT(N485, SEARCH("/", N485, 1)-1)</f>
        <v>film &amp; video</v>
      </c>
      <c r="R485" t="str">
        <f>RIGHT(N485, LEN(N485) - SEARCH("/", N485,1))</f>
        <v>animation</v>
      </c>
      <c r="S485" s="10">
        <f>(((J485/60)/60)/24)+DATE(1970,1,1)</f>
        <v>42753.329039351855</v>
      </c>
      <c r="T485" s="10">
        <f>(((I485/60)/60)/24)+DATE(1970,1,1)</f>
        <v>42783.329039351855</v>
      </c>
      <c r="U485" s="12">
        <f>ROUND((T485-S485), 0)</f>
        <v>30</v>
      </c>
      <c r="V485" s="11" t="str">
        <f>IF(E485&gt;=D485, 1, "")</f>
        <v/>
      </c>
      <c r="W485" s="11">
        <f>IF(E485&lt;D485, 1, "")</f>
        <v>1</v>
      </c>
      <c r="X485" s="15">
        <f>S485</f>
        <v>42753.329039351855</v>
      </c>
    </row>
    <row r="486" spans="1:24" ht="48" x14ac:dyDescent="0.2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5">
        <f>E486/D486</f>
        <v>0</v>
      </c>
      <c r="P486" s="6" t="e">
        <f>E486/L486</f>
        <v>#DIV/0!</v>
      </c>
      <c r="Q486" t="str">
        <f>LEFT(N486, SEARCH("/", N486, 1)-1)</f>
        <v>film &amp; video</v>
      </c>
      <c r="R486" t="str">
        <f>RIGHT(N486, LEN(N486) - SEARCH("/", N486,1))</f>
        <v>animation</v>
      </c>
      <c r="S486" s="10">
        <f>(((J486/60)/60)/24)+DATE(1970,1,1)</f>
        <v>42100.086145833338</v>
      </c>
      <c r="T486" s="10">
        <f>(((I486/60)/60)/24)+DATE(1970,1,1)</f>
        <v>42130.086145833338</v>
      </c>
      <c r="U486" s="12">
        <f>ROUND((T486-S486), 0)</f>
        <v>30</v>
      </c>
      <c r="V486" s="11" t="str">
        <f>IF(E486&gt;=D486, 1, "")</f>
        <v/>
      </c>
      <c r="W486" s="11">
        <f>IF(E486&lt;D486, 1, "")</f>
        <v>1</v>
      </c>
      <c r="X486" s="15">
        <f>S486</f>
        <v>42100.086145833338</v>
      </c>
    </row>
    <row r="487" spans="1:24" ht="32" x14ac:dyDescent="0.2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5">
        <f>E487/D487</f>
        <v>2.2302681818181819E-2</v>
      </c>
      <c r="P487" s="6">
        <f>E487/L487</f>
        <v>39.569274193548388</v>
      </c>
      <c r="Q487" t="str">
        <f>LEFT(N487, SEARCH("/", N487, 1)-1)</f>
        <v>film &amp; video</v>
      </c>
      <c r="R487" t="str">
        <f>RIGHT(N487, LEN(N487) - SEARCH("/", N487,1))</f>
        <v>animation</v>
      </c>
      <c r="S487" s="10">
        <f>(((J487/60)/60)/24)+DATE(1970,1,1)</f>
        <v>41757.975011574075</v>
      </c>
      <c r="T487" s="10">
        <f>(((I487/60)/60)/24)+DATE(1970,1,1)</f>
        <v>41793.165972222225</v>
      </c>
      <c r="U487" s="12">
        <f>ROUND((T487-S487), 0)</f>
        <v>35</v>
      </c>
      <c r="V487" s="11" t="str">
        <f>IF(E487&gt;=D487, 1, "")</f>
        <v/>
      </c>
      <c r="W487" s="11">
        <f>IF(E487&lt;D487, 1, "")</f>
        <v>1</v>
      </c>
      <c r="X487" s="15">
        <f>S487</f>
        <v>41757.975011574075</v>
      </c>
    </row>
    <row r="488" spans="1:24" ht="48" x14ac:dyDescent="0.2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5">
        <f>E488/D488</f>
        <v>0</v>
      </c>
      <c r="P488" s="6" t="e">
        <f>E488/L488</f>
        <v>#DIV/0!</v>
      </c>
      <c r="Q488" t="str">
        <f>LEFT(N488, SEARCH("/", N488, 1)-1)</f>
        <v>film &amp; video</v>
      </c>
      <c r="R488" t="str">
        <f>RIGHT(N488, LEN(N488) - SEARCH("/", N488,1))</f>
        <v>animation</v>
      </c>
      <c r="S488" s="10">
        <f>(((J488/60)/60)/24)+DATE(1970,1,1)</f>
        <v>40987.83488425926</v>
      </c>
      <c r="T488" s="10">
        <f>(((I488/60)/60)/24)+DATE(1970,1,1)</f>
        <v>41047.83488425926</v>
      </c>
      <c r="U488" s="12">
        <f>ROUND((T488-S488), 0)</f>
        <v>60</v>
      </c>
      <c r="V488" s="11" t="str">
        <f>IF(E488&gt;=D488, 1, "")</f>
        <v/>
      </c>
      <c r="W488" s="11">
        <f>IF(E488&lt;D488, 1, "")</f>
        <v>1</v>
      </c>
      <c r="X488" s="15">
        <f>S488</f>
        <v>40987.83488425926</v>
      </c>
    </row>
    <row r="489" spans="1:24" ht="48" x14ac:dyDescent="0.2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tr">
        <f>LEFT(N489, SEARCH("/", N489, 1)-1)</f>
        <v>film &amp; video</v>
      </c>
      <c r="R489" t="str">
        <f>RIGHT(N489, LEN(N489) - SEARCH("/", N489,1))</f>
        <v>animation</v>
      </c>
      <c r="S489" s="10">
        <f>(((J489/60)/60)/24)+DATE(1970,1,1)</f>
        <v>42065.910983796297</v>
      </c>
      <c r="T489" s="10">
        <f>(((I489/60)/60)/24)+DATE(1970,1,1)</f>
        <v>42095.869317129633</v>
      </c>
      <c r="U489" s="12">
        <f>ROUND((T489-S489), 0)</f>
        <v>30</v>
      </c>
      <c r="V489" s="11" t="str">
        <f>IF(E489&gt;=D489, 1, "")</f>
        <v/>
      </c>
      <c r="W489" s="11">
        <f>IF(E489&lt;D489, 1, "")</f>
        <v>1</v>
      </c>
      <c r="X489" s="15">
        <f>S489</f>
        <v>42065.910983796297</v>
      </c>
    </row>
    <row r="490" spans="1:24" ht="48" x14ac:dyDescent="0.2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5">
        <f>E490/D490</f>
        <v>0.3256</v>
      </c>
      <c r="P490" s="6">
        <f>E490/L490</f>
        <v>88.8</v>
      </c>
      <c r="Q490" t="str">
        <f>LEFT(N490, SEARCH("/", N490, 1)-1)</f>
        <v>film &amp; video</v>
      </c>
      <c r="R490" t="str">
        <f>RIGHT(N490, LEN(N490) - SEARCH("/", N490,1))</f>
        <v>animation</v>
      </c>
      <c r="S490" s="10">
        <f>(((J490/60)/60)/24)+DATE(1970,1,1)</f>
        <v>41904.407812500001</v>
      </c>
      <c r="T490" s="10">
        <f>(((I490/60)/60)/24)+DATE(1970,1,1)</f>
        <v>41964.449479166666</v>
      </c>
      <c r="U490" s="12">
        <f>ROUND((T490-S490), 0)</f>
        <v>60</v>
      </c>
      <c r="V490" s="11" t="str">
        <f>IF(E490&gt;=D490, 1, "")</f>
        <v/>
      </c>
      <c r="W490" s="11">
        <f>IF(E490&lt;D490, 1, "")</f>
        <v>1</v>
      </c>
      <c r="X490" s="15">
        <f>S490</f>
        <v>41904.407812500001</v>
      </c>
    </row>
    <row r="491" spans="1:24" ht="48" x14ac:dyDescent="0.2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5">
        <f>E491/D491</f>
        <v>0.19409999999999999</v>
      </c>
      <c r="P491" s="6">
        <f>E491/L491</f>
        <v>55.457142857142856</v>
      </c>
      <c r="Q491" t="str">
        <f>LEFT(N491, SEARCH("/", N491, 1)-1)</f>
        <v>film &amp; video</v>
      </c>
      <c r="R491" t="str">
        <f>RIGHT(N491, LEN(N491) - SEARCH("/", N491,1))</f>
        <v>animation</v>
      </c>
      <c r="S491" s="10">
        <f>(((J491/60)/60)/24)+DATE(1970,1,1)</f>
        <v>41465.500173611108</v>
      </c>
      <c r="T491" s="10">
        <f>(((I491/60)/60)/24)+DATE(1970,1,1)</f>
        <v>41495.500173611108</v>
      </c>
      <c r="U491" s="12">
        <f>ROUND((T491-S491), 0)</f>
        <v>30</v>
      </c>
      <c r="V491" s="11" t="str">
        <f>IF(E491&gt;=D491, 1, "")</f>
        <v/>
      </c>
      <c r="W491" s="11">
        <f>IF(E491&lt;D491, 1, "")</f>
        <v>1</v>
      </c>
      <c r="X491" s="15">
        <f>S491</f>
        <v>41465.500173611108</v>
      </c>
    </row>
    <row r="492" spans="1:24" ht="48" x14ac:dyDescent="0.2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5">
        <f>E492/D492</f>
        <v>6.0999999999999999E-2</v>
      </c>
      <c r="P492" s="6">
        <f>E492/L492</f>
        <v>87.142857142857139</v>
      </c>
      <c r="Q492" t="str">
        <f>LEFT(N492, SEARCH("/", N492, 1)-1)</f>
        <v>film &amp; video</v>
      </c>
      <c r="R492" t="str">
        <f>RIGHT(N492, LEN(N492) - SEARCH("/", N492,1))</f>
        <v>animation</v>
      </c>
      <c r="S492" s="10">
        <f>(((J492/60)/60)/24)+DATE(1970,1,1)</f>
        <v>41162.672326388885</v>
      </c>
      <c r="T492" s="10">
        <f>(((I492/60)/60)/24)+DATE(1970,1,1)</f>
        <v>41192.672326388885</v>
      </c>
      <c r="U492" s="12">
        <f>ROUND((T492-S492), 0)</f>
        <v>30</v>
      </c>
      <c r="V492" s="11" t="str">
        <f>IF(E492&gt;=D492, 1, "")</f>
        <v/>
      </c>
      <c r="W492" s="11">
        <f>IF(E492&lt;D492, 1, "")</f>
        <v>1</v>
      </c>
      <c r="X492" s="15">
        <f>S492</f>
        <v>41162.672326388885</v>
      </c>
    </row>
    <row r="493" spans="1:24" ht="48" x14ac:dyDescent="0.2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5">
        <f>E493/D493</f>
        <v>1E-3</v>
      </c>
      <c r="P493" s="6">
        <f>E493/L493</f>
        <v>10</v>
      </c>
      <c r="Q493" t="str">
        <f>LEFT(N493, SEARCH("/", N493, 1)-1)</f>
        <v>film &amp; video</v>
      </c>
      <c r="R493" t="str">
        <f>RIGHT(N493, LEN(N493) - SEARCH("/", N493,1))</f>
        <v>animation</v>
      </c>
      <c r="S493" s="10">
        <f>(((J493/60)/60)/24)+DATE(1970,1,1)</f>
        <v>42447.896875000006</v>
      </c>
      <c r="T493" s="10">
        <f>(((I493/60)/60)/24)+DATE(1970,1,1)</f>
        <v>42474.606944444444</v>
      </c>
      <c r="U493" s="12">
        <f>ROUND((T493-S493), 0)</f>
        <v>27</v>
      </c>
      <c r="V493" s="11" t="str">
        <f>IF(E493&gt;=D493, 1, "")</f>
        <v/>
      </c>
      <c r="W493" s="11">
        <f>IF(E493&lt;D493, 1, "")</f>
        <v>1</v>
      </c>
      <c r="X493" s="15">
        <f>S493</f>
        <v>42447.896875000006</v>
      </c>
    </row>
    <row r="494" spans="1:24" ht="48" x14ac:dyDescent="0.2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5">
        <f>E494/D494</f>
        <v>0.502</v>
      </c>
      <c r="P494" s="6">
        <f>E494/L494</f>
        <v>51.224489795918366</v>
      </c>
      <c r="Q494" t="str">
        <f>LEFT(N494, SEARCH("/", N494, 1)-1)</f>
        <v>film &amp; video</v>
      </c>
      <c r="R494" t="str">
        <f>RIGHT(N494, LEN(N494) - SEARCH("/", N494,1))</f>
        <v>animation</v>
      </c>
      <c r="S494" s="10">
        <f>(((J494/60)/60)/24)+DATE(1970,1,1)</f>
        <v>41243.197592592594</v>
      </c>
      <c r="T494" s="10">
        <f>(((I494/60)/60)/24)+DATE(1970,1,1)</f>
        <v>41303.197592592594</v>
      </c>
      <c r="U494" s="12">
        <f>ROUND((T494-S494), 0)</f>
        <v>60</v>
      </c>
      <c r="V494" s="11" t="str">
        <f>IF(E494&gt;=D494, 1, "")</f>
        <v/>
      </c>
      <c r="W494" s="11">
        <f>IF(E494&lt;D494, 1, "")</f>
        <v>1</v>
      </c>
      <c r="X494" s="15">
        <f>S494</f>
        <v>41243.197592592594</v>
      </c>
    </row>
    <row r="495" spans="1:24" ht="64" x14ac:dyDescent="0.2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5">
        <f>E495/D495</f>
        <v>1.8625E-3</v>
      </c>
      <c r="P495" s="6">
        <f>E495/L495</f>
        <v>13.545454545454545</v>
      </c>
      <c r="Q495" t="str">
        <f>LEFT(N495, SEARCH("/", N495, 1)-1)</f>
        <v>film &amp; video</v>
      </c>
      <c r="R495" t="str">
        <f>RIGHT(N495, LEN(N495) - SEARCH("/", N495,1))</f>
        <v>animation</v>
      </c>
      <c r="S495" s="10">
        <f>(((J495/60)/60)/24)+DATE(1970,1,1)</f>
        <v>42272.93949074074</v>
      </c>
      <c r="T495" s="10">
        <f>(((I495/60)/60)/24)+DATE(1970,1,1)</f>
        <v>42313.981157407412</v>
      </c>
      <c r="U495" s="12">
        <f>ROUND((T495-S495), 0)</f>
        <v>41</v>
      </c>
      <c r="V495" s="11" t="str">
        <f>IF(E495&gt;=D495, 1, "")</f>
        <v/>
      </c>
      <c r="W495" s="11">
        <f>IF(E495&lt;D495, 1, "")</f>
        <v>1</v>
      </c>
      <c r="X495" s="15">
        <f>S495</f>
        <v>42272.93949074074</v>
      </c>
    </row>
    <row r="496" spans="1:24" ht="32" x14ac:dyDescent="0.2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5">
        <f>E496/D496</f>
        <v>0.21906971229845085</v>
      </c>
      <c r="P496" s="6">
        <f>E496/L496</f>
        <v>66.520080000000007</v>
      </c>
      <c r="Q496" t="str">
        <f>LEFT(N496, SEARCH("/", N496, 1)-1)</f>
        <v>film &amp; video</v>
      </c>
      <c r="R496" t="str">
        <f>RIGHT(N496, LEN(N496) - SEARCH("/", N496,1))</f>
        <v>animation</v>
      </c>
      <c r="S496" s="10">
        <f>(((J496/60)/60)/24)+DATE(1970,1,1)</f>
        <v>41381.50577546296</v>
      </c>
      <c r="T496" s="10">
        <f>(((I496/60)/60)/24)+DATE(1970,1,1)</f>
        <v>41411.50577546296</v>
      </c>
      <c r="U496" s="12">
        <f>ROUND((T496-S496), 0)</f>
        <v>30</v>
      </c>
      <c r="V496" s="11" t="str">
        <f>IF(E496&gt;=D496, 1, "")</f>
        <v/>
      </c>
      <c r="W496" s="11">
        <f>IF(E496&lt;D496, 1, "")</f>
        <v>1</v>
      </c>
      <c r="X496" s="15">
        <f>S496</f>
        <v>41381.50577546296</v>
      </c>
    </row>
    <row r="497" spans="1:24" ht="48" x14ac:dyDescent="0.2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5">
        <f>E497/D497</f>
        <v>9.0909090909090904E-5</v>
      </c>
      <c r="P497" s="6">
        <f>E497/L497</f>
        <v>50</v>
      </c>
      <c r="Q497" t="str">
        <f>LEFT(N497, SEARCH("/", N497, 1)-1)</f>
        <v>film &amp; video</v>
      </c>
      <c r="R497" t="str">
        <f>RIGHT(N497, LEN(N497) - SEARCH("/", N497,1))</f>
        <v>animation</v>
      </c>
      <c r="S497" s="10">
        <f>(((J497/60)/60)/24)+DATE(1970,1,1)</f>
        <v>41761.94258101852</v>
      </c>
      <c r="T497" s="10">
        <f>(((I497/60)/60)/24)+DATE(1970,1,1)</f>
        <v>41791.94258101852</v>
      </c>
      <c r="U497" s="12">
        <f>ROUND((T497-S497), 0)</f>
        <v>30</v>
      </c>
      <c r="V497" s="11" t="str">
        <f>IF(E497&gt;=D497, 1, "")</f>
        <v/>
      </c>
      <c r="W497" s="11">
        <f>IF(E497&lt;D497, 1, "")</f>
        <v>1</v>
      </c>
      <c r="X497" s="15">
        <f>S497</f>
        <v>41761.94258101852</v>
      </c>
    </row>
    <row r="498" spans="1:24" ht="48" x14ac:dyDescent="0.2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5">
        <f>E498/D498</f>
        <v>0</v>
      </c>
      <c r="P498" s="6" t="e">
        <f>E498/L498</f>
        <v>#DIV/0!</v>
      </c>
      <c r="Q498" t="str">
        <f>LEFT(N498, SEARCH("/", N498, 1)-1)</f>
        <v>film &amp; video</v>
      </c>
      <c r="R498" t="str">
        <f>RIGHT(N498, LEN(N498) - SEARCH("/", N498,1))</f>
        <v>animation</v>
      </c>
      <c r="S498" s="10">
        <f>(((J498/60)/60)/24)+DATE(1970,1,1)</f>
        <v>42669.594837962963</v>
      </c>
      <c r="T498" s="10">
        <f>(((I498/60)/60)/24)+DATE(1970,1,1)</f>
        <v>42729.636504629627</v>
      </c>
      <c r="U498" s="12">
        <f>ROUND((T498-S498), 0)</f>
        <v>60</v>
      </c>
      <c r="V498" s="11" t="str">
        <f>IF(E498&gt;=D498, 1, "")</f>
        <v/>
      </c>
      <c r="W498" s="11">
        <f>IF(E498&lt;D498, 1, "")</f>
        <v>1</v>
      </c>
      <c r="X498" s="15">
        <f>S498</f>
        <v>42669.594837962963</v>
      </c>
    </row>
    <row r="499" spans="1:24" ht="32" x14ac:dyDescent="0.2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5">
        <f>E499/D499</f>
        <v>0</v>
      </c>
      <c r="P499" s="6" t="e">
        <f>E499/L499</f>
        <v>#DIV/0!</v>
      </c>
      <c r="Q499" t="str">
        <f>LEFT(N499, SEARCH("/", N499, 1)-1)</f>
        <v>film &amp; video</v>
      </c>
      <c r="R499" t="str">
        <f>RIGHT(N499, LEN(N499) - SEARCH("/", N499,1))</f>
        <v>animation</v>
      </c>
      <c r="S499" s="10">
        <f>(((J499/60)/60)/24)+DATE(1970,1,1)</f>
        <v>42714.054398148146</v>
      </c>
      <c r="T499" s="10">
        <f>(((I499/60)/60)/24)+DATE(1970,1,1)</f>
        <v>42744.054398148146</v>
      </c>
      <c r="U499" s="12">
        <f>ROUND((T499-S499), 0)</f>
        <v>30</v>
      </c>
      <c r="V499" s="11" t="str">
        <f>IF(E499&gt;=D499, 1, "")</f>
        <v/>
      </c>
      <c r="W499" s="11">
        <f>IF(E499&lt;D499, 1, "")</f>
        <v>1</v>
      </c>
      <c r="X499" s="15">
        <f>S499</f>
        <v>42714.054398148146</v>
      </c>
    </row>
    <row r="500" spans="1:24" ht="48" x14ac:dyDescent="0.2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5">
        <f>E500/D500</f>
        <v>2.8667813379201833E-3</v>
      </c>
      <c r="P500" s="6">
        <f>E500/L500</f>
        <v>71.666666666666671</v>
      </c>
      <c r="Q500" t="str">
        <f>LEFT(N500, SEARCH("/", N500, 1)-1)</f>
        <v>film &amp; video</v>
      </c>
      <c r="R500" t="str">
        <f>RIGHT(N500, LEN(N500) - SEARCH("/", N500,1))</f>
        <v>animation</v>
      </c>
      <c r="S500" s="10">
        <f>(((J500/60)/60)/24)+DATE(1970,1,1)</f>
        <v>40882.481666666667</v>
      </c>
      <c r="T500" s="10">
        <f>(((I500/60)/60)/24)+DATE(1970,1,1)</f>
        <v>40913.481249999997</v>
      </c>
      <c r="U500" s="12">
        <f>ROUND((T500-S500), 0)</f>
        <v>31</v>
      </c>
      <c r="V500" s="11" t="str">
        <f>IF(E500&gt;=D500, 1, "")</f>
        <v/>
      </c>
      <c r="W500" s="11">
        <f>IF(E500&lt;D500, 1, "")</f>
        <v>1</v>
      </c>
      <c r="X500" s="15">
        <f>S500</f>
        <v>40882.481666666667</v>
      </c>
    </row>
    <row r="501" spans="1:24" ht="16" x14ac:dyDescent="0.2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5">
        <f>E501/D501</f>
        <v>0</v>
      </c>
      <c r="P501" s="6" t="e">
        <f>E501/L501</f>
        <v>#DIV/0!</v>
      </c>
      <c r="Q501" t="str">
        <f>LEFT(N501, SEARCH("/", N501, 1)-1)</f>
        <v>film &amp; video</v>
      </c>
      <c r="R501" t="str">
        <f>RIGHT(N501, LEN(N501) - SEARCH("/", N501,1))</f>
        <v>animation</v>
      </c>
      <c r="S501" s="10">
        <f>(((J501/60)/60)/24)+DATE(1970,1,1)</f>
        <v>41113.968576388892</v>
      </c>
      <c r="T501" s="10">
        <f>(((I501/60)/60)/24)+DATE(1970,1,1)</f>
        <v>41143.968576388892</v>
      </c>
      <c r="U501" s="12">
        <f>ROUND((T501-S501), 0)</f>
        <v>30</v>
      </c>
      <c r="V501" s="11" t="str">
        <f>IF(E501&gt;=D501, 1, "")</f>
        <v/>
      </c>
      <c r="W501" s="11">
        <f>IF(E501&lt;D501, 1, "")</f>
        <v>1</v>
      </c>
      <c r="X501" s="15">
        <f>S501</f>
        <v>41113.968576388892</v>
      </c>
    </row>
    <row r="502" spans="1:24" ht="48" x14ac:dyDescent="0.2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5">
        <f>E502/D502</f>
        <v>0</v>
      </c>
      <c r="P502" s="6" t="e">
        <f>E502/L502</f>
        <v>#DIV/0!</v>
      </c>
      <c r="Q502" t="str">
        <f>LEFT(N502, SEARCH("/", N502, 1)-1)</f>
        <v>film &amp; video</v>
      </c>
      <c r="R502" t="str">
        <f>RIGHT(N502, LEN(N502) - SEARCH("/", N502,1))</f>
        <v>animation</v>
      </c>
      <c r="S502" s="10">
        <f>(((J502/60)/60)/24)+DATE(1970,1,1)</f>
        <v>42366.982627314821</v>
      </c>
      <c r="T502" s="10">
        <f>(((I502/60)/60)/24)+DATE(1970,1,1)</f>
        <v>42396.982627314821</v>
      </c>
      <c r="U502" s="12">
        <f>ROUND((T502-S502), 0)</f>
        <v>30</v>
      </c>
      <c r="V502" s="11" t="str">
        <f>IF(E502&gt;=D502, 1, "")</f>
        <v/>
      </c>
      <c r="W502" s="11">
        <f>IF(E502&lt;D502, 1, "")</f>
        <v>1</v>
      </c>
      <c r="X502" s="15">
        <f>S502</f>
        <v>42366.982627314821</v>
      </c>
    </row>
    <row r="503" spans="1:24" ht="48" x14ac:dyDescent="0.2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tr">
        <f>LEFT(N503, SEARCH("/", N503, 1)-1)</f>
        <v>film &amp; video</v>
      </c>
      <c r="R503" t="str">
        <f>RIGHT(N503, LEN(N503) - SEARCH("/", N503,1))</f>
        <v>animation</v>
      </c>
      <c r="S503" s="10">
        <f>(((J503/60)/60)/24)+DATE(1970,1,1)</f>
        <v>42596.03506944445</v>
      </c>
      <c r="T503" s="10">
        <f>(((I503/60)/60)/24)+DATE(1970,1,1)</f>
        <v>42656.03506944445</v>
      </c>
      <c r="U503" s="12">
        <f>ROUND((T503-S503), 0)</f>
        <v>60</v>
      </c>
      <c r="V503" s="11" t="str">
        <f>IF(E503&gt;=D503, 1, "")</f>
        <v/>
      </c>
      <c r="W503" s="11">
        <f>IF(E503&lt;D503, 1, "")</f>
        <v>1</v>
      </c>
      <c r="X503" s="15">
        <f>S503</f>
        <v>42596.03506944445</v>
      </c>
    </row>
    <row r="504" spans="1:24" ht="48" x14ac:dyDescent="0.2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5">
        <f>E504/D504</f>
        <v>0</v>
      </c>
      <c r="P504" s="6" t="e">
        <f>E504/L504</f>
        <v>#DIV/0!</v>
      </c>
      <c r="Q504" t="str">
        <f>LEFT(N504, SEARCH("/", N504, 1)-1)</f>
        <v>film &amp; video</v>
      </c>
      <c r="R504" t="str">
        <f>RIGHT(N504, LEN(N504) - SEARCH("/", N504,1))</f>
        <v>animation</v>
      </c>
      <c r="S504" s="10">
        <f>(((J504/60)/60)/24)+DATE(1970,1,1)</f>
        <v>42114.726134259254</v>
      </c>
      <c r="T504" s="10">
        <f>(((I504/60)/60)/24)+DATE(1970,1,1)</f>
        <v>42144.726134259254</v>
      </c>
      <c r="U504" s="12">
        <f>ROUND((T504-S504), 0)</f>
        <v>30</v>
      </c>
      <c r="V504" s="11" t="str">
        <f>IF(E504&gt;=D504, 1, "")</f>
        <v/>
      </c>
      <c r="W504" s="11">
        <f>IF(E504&lt;D504, 1, "")</f>
        <v>1</v>
      </c>
      <c r="X504" s="15">
        <f>S504</f>
        <v>42114.726134259254</v>
      </c>
    </row>
    <row r="505" spans="1:24" ht="48" x14ac:dyDescent="0.2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5">
        <f>E505/D505</f>
        <v>1.5499999999999999E-3</v>
      </c>
      <c r="P505" s="6">
        <f>E505/L505</f>
        <v>10.333333333333334</v>
      </c>
      <c r="Q505" t="str">
        <f>LEFT(N505, SEARCH("/", N505, 1)-1)</f>
        <v>film &amp; video</v>
      </c>
      <c r="R505" t="str">
        <f>RIGHT(N505, LEN(N505) - SEARCH("/", N505,1))</f>
        <v>animation</v>
      </c>
      <c r="S505" s="10">
        <f>(((J505/60)/60)/24)+DATE(1970,1,1)</f>
        <v>41799.830613425926</v>
      </c>
      <c r="T505" s="10">
        <f>(((I505/60)/60)/24)+DATE(1970,1,1)</f>
        <v>41823.125</v>
      </c>
      <c r="U505" s="12">
        <f>ROUND((T505-S505), 0)</f>
        <v>23</v>
      </c>
      <c r="V505" s="11" t="str">
        <f>IF(E505&gt;=D505, 1, "")</f>
        <v/>
      </c>
      <c r="W505" s="11">
        <f>IF(E505&lt;D505, 1, "")</f>
        <v>1</v>
      </c>
      <c r="X505" s="15">
        <f>S505</f>
        <v>41799.830613425926</v>
      </c>
    </row>
    <row r="506" spans="1:24" ht="48" x14ac:dyDescent="0.2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5">
        <f>E506/D506</f>
        <v>0</v>
      </c>
      <c r="P506" s="6" t="e">
        <f>E506/L506</f>
        <v>#DIV/0!</v>
      </c>
      <c r="Q506" t="str">
        <f>LEFT(N506, SEARCH("/", N506, 1)-1)</f>
        <v>film &amp; video</v>
      </c>
      <c r="R506" t="str">
        <f>RIGHT(N506, LEN(N506) - SEARCH("/", N506,1))</f>
        <v>animation</v>
      </c>
      <c r="S506" s="10">
        <f>(((J506/60)/60)/24)+DATE(1970,1,1)</f>
        <v>42171.827604166669</v>
      </c>
      <c r="T506" s="10">
        <f>(((I506/60)/60)/24)+DATE(1970,1,1)</f>
        <v>42201.827604166669</v>
      </c>
      <c r="U506" s="12">
        <f>ROUND((T506-S506), 0)</f>
        <v>30</v>
      </c>
      <c r="V506" s="11" t="str">
        <f>IF(E506&gt;=D506, 1, "")</f>
        <v/>
      </c>
      <c r="W506" s="11">
        <f>IF(E506&lt;D506, 1, "")</f>
        <v>1</v>
      </c>
      <c r="X506" s="15">
        <f>S506</f>
        <v>42171.827604166669</v>
      </c>
    </row>
    <row r="507" spans="1:24" ht="32" x14ac:dyDescent="0.2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5">
        <f>E507/D507</f>
        <v>1.6666666666666667E-5</v>
      </c>
      <c r="P507" s="6">
        <f>E507/L507</f>
        <v>1</v>
      </c>
      <c r="Q507" t="str">
        <f>LEFT(N507, SEARCH("/", N507, 1)-1)</f>
        <v>film &amp; video</v>
      </c>
      <c r="R507" t="str">
        <f>RIGHT(N507, LEN(N507) - SEARCH("/", N507,1))</f>
        <v>animation</v>
      </c>
      <c r="S507" s="10">
        <f>(((J507/60)/60)/24)+DATE(1970,1,1)</f>
        <v>41620.93141203704</v>
      </c>
      <c r="T507" s="10">
        <f>(((I507/60)/60)/24)+DATE(1970,1,1)</f>
        <v>41680.93141203704</v>
      </c>
      <c r="U507" s="12">
        <f>ROUND((T507-S507), 0)</f>
        <v>60</v>
      </c>
      <c r="V507" s="11" t="str">
        <f>IF(E507&gt;=D507, 1, "")</f>
        <v/>
      </c>
      <c r="W507" s="11">
        <f>IF(E507&lt;D507, 1, "")</f>
        <v>1</v>
      </c>
      <c r="X507" s="15">
        <f>S507</f>
        <v>41620.93141203704</v>
      </c>
    </row>
    <row r="508" spans="1:24" ht="16" x14ac:dyDescent="0.2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5">
        <f>E508/D508</f>
        <v>6.6964285714285711E-3</v>
      </c>
      <c r="P508" s="6">
        <f>E508/L508</f>
        <v>10</v>
      </c>
      <c r="Q508" t="str">
        <f>LEFT(N508, SEARCH("/", N508, 1)-1)</f>
        <v>film &amp; video</v>
      </c>
      <c r="R508" t="str">
        <f>RIGHT(N508, LEN(N508) - SEARCH("/", N508,1))</f>
        <v>animation</v>
      </c>
      <c r="S508" s="10">
        <f>(((J508/60)/60)/24)+DATE(1970,1,1)</f>
        <v>41945.037789351853</v>
      </c>
      <c r="T508" s="10">
        <f>(((I508/60)/60)/24)+DATE(1970,1,1)</f>
        <v>41998.208333333328</v>
      </c>
      <c r="U508" s="12">
        <f>ROUND((T508-S508), 0)</f>
        <v>53</v>
      </c>
      <c r="V508" s="11" t="str">
        <f>IF(E508&gt;=D508, 1, "")</f>
        <v/>
      </c>
      <c r="W508" s="11">
        <f>IF(E508&lt;D508, 1, "")</f>
        <v>1</v>
      </c>
      <c r="X508" s="15">
        <f>S508</f>
        <v>41945.037789351853</v>
      </c>
    </row>
    <row r="509" spans="1:24" ht="48" x14ac:dyDescent="0.2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5">
        <f>E509/D509</f>
        <v>4.5985132395404561E-2</v>
      </c>
      <c r="P509" s="6">
        <f>E509/L509</f>
        <v>136.09090909090909</v>
      </c>
      <c r="Q509" t="str">
        <f>LEFT(N509, SEARCH("/", N509, 1)-1)</f>
        <v>film &amp; video</v>
      </c>
      <c r="R509" t="str">
        <f>RIGHT(N509, LEN(N509) - SEARCH("/", N509,1))</f>
        <v>animation</v>
      </c>
      <c r="S509" s="10">
        <f>(((J509/60)/60)/24)+DATE(1970,1,1)</f>
        <v>40858.762141203704</v>
      </c>
      <c r="T509" s="10">
        <f>(((I509/60)/60)/24)+DATE(1970,1,1)</f>
        <v>40900.762141203704</v>
      </c>
      <c r="U509" s="12">
        <f>ROUND((T509-S509), 0)</f>
        <v>42</v>
      </c>
      <c r="V509" s="11" t="str">
        <f>IF(E509&gt;=D509, 1, "")</f>
        <v/>
      </c>
      <c r="W509" s="11">
        <f>IF(E509&lt;D509, 1, "")</f>
        <v>1</v>
      </c>
      <c r="X509" s="15">
        <f>S509</f>
        <v>40858.762141203704</v>
      </c>
    </row>
    <row r="510" spans="1:24" ht="64" x14ac:dyDescent="0.2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5">
        <f>E510/D510</f>
        <v>9.5500000000000002E-2</v>
      </c>
      <c r="P510" s="6">
        <f>E510/L510</f>
        <v>73.461538461538467</v>
      </c>
      <c r="Q510" t="str">
        <f>LEFT(N510, SEARCH("/", N510, 1)-1)</f>
        <v>film &amp; video</v>
      </c>
      <c r="R510" t="str">
        <f>RIGHT(N510, LEN(N510) - SEARCH("/", N510,1))</f>
        <v>animation</v>
      </c>
      <c r="S510" s="10">
        <f>(((J510/60)/60)/24)+DATE(1970,1,1)</f>
        <v>40043.895462962959</v>
      </c>
      <c r="T510" s="10">
        <f>(((I510/60)/60)/24)+DATE(1970,1,1)</f>
        <v>40098.874305555553</v>
      </c>
      <c r="U510" s="12">
        <f>ROUND((T510-S510), 0)</f>
        <v>55</v>
      </c>
      <c r="V510" s="11" t="str">
        <f>IF(E510&gt;=D510, 1, "")</f>
        <v/>
      </c>
      <c r="W510" s="11">
        <f>IF(E510&lt;D510, 1, "")</f>
        <v>1</v>
      </c>
      <c r="X510" s="15">
        <f>S510</f>
        <v>40043.895462962959</v>
      </c>
    </row>
    <row r="511" spans="1:24" ht="64" x14ac:dyDescent="0.2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5">
        <f>E511/D511</f>
        <v>3.307692307692308E-2</v>
      </c>
      <c r="P511" s="6">
        <f>E511/L511</f>
        <v>53.75</v>
      </c>
      <c r="Q511" t="str">
        <f>LEFT(N511, SEARCH("/", N511, 1)-1)</f>
        <v>film &amp; video</v>
      </c>
      <c r="R511" t="str">
        <f>RIGHT(N511, LEN(N511) - SEARCH("/", N511,1))</f>
        <v>animation</v>
      </c>
      <c r="S511" s="10">
        <f>(((J511/60)/60)/24)+DATE(1970,1,1)</f>
        <v>40247.886006944449</v>
      </c>
      <c r="T511" s="10">
        <f>(((I511/60)/60)/24)+DATE(1970,1,1)</f>
        <v>40306.927777777775</v>
      </c>
      <c r="U511" s="12">
        <f>ROUND((T511-S511), 0)</f>
        <v>59</v>
      </c>
      <c r="V511" s="11" t="str">
        <f>IF(E511&gt;=D511, 1, "")</f>
        <v/>
      </c>
      <c r="W511" s="11">
        <f>IF(E511&lt;D511, 1, "")</f>
        <v>1</v>
      </c>
      <c r="X511" s="15">
        <f>S511</f>
        <v>40247.886006944449</v>
      </c>
    </row>
    <row r="512" spans="1:24" ht="48" x14ac:dyDescent="0.2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tr">
        <f>LEFT(N512, SEARCH("/", N512, 1)-1)</f>
        <v>film &amp; video</v>
      </c>
      <c r="R512" t="str">
        <f>RIGHT(N512, LEN(N512) - SEARCH("/", N512,1))</f>
        <v>animation</v>
      </c>
      <c r="S512" s="10">
        <f>(((J512/60)/60)/24)+DATE(1970,1,1)</f>
        <v>40703.234386574077</v>
      </c>
      <c r="T512" s="10">
        <f>(((I512/60)/60)/24)+DATE(1970,1,1)</f>
        <v>40733.234386574077</v>
      </c>
      <c r="U512" s="12">
        <f>ROUND((T512-S512), 0)</f>
        <v>30</v>
      </c>
      <c r="V512" s="11" t="str">
        <f>IF(E512&gt;=D512, 1, "")</f>
        <v/>
      </c>
      <c r="W512" s="11">
        <f>IF(E512&lt;D512, 1, "")</f>
        <v>1</v>
      </c>
      <c r="X512" s="15">
        <f>S512</f>
        <v>40703.234386574077</v>
      </c>
    </row>
    <row r="513" spans="1:24" ht="48" x14ac:dyDescent="0.2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5">
        <f>E513/D513</f>
        <v>1.15E-2</v>
      </c>
      <c r="P513" s="6">
        <f>E513/L513</f>
        <v>57.5</v>
      </c>
      <c r="Q513" t="str">
        <f>LEFT(N513, SEARCH("/", N513, 1)-1)</f>
        <v>film &amp; video</v>
      </c>
      <c r="R513" t="str">
        <f>RIGHT(N513, LEN(N513) - SEARCH("/", N513,1))</f>
        <v>animation</v>
      </c>
      <c r="S513" s="10">
        <f>(((J513/60)/60)/24)+DATE(1970,1,1)</f>
        <v>40956.553530092591</v>
      </c>
      <c r="T513" s="10">
        <f>(((I513/60)/60)/24)+DATE(1970,1,1)</f>
        <v>40986.511863425927</v>
      </c>
      <c r="U513" s="12">
        <f>ROUND((T513-S513), 0)</f>
        <v>30</v>
      </c>
      <c r="V513" s="11" t="str">
        <f>IF(E513&gt;=D513, 1, "")</f>
        <v/>
      </c>
      <c r="W513" s="11">
        <f>IF(E513&lt;D513, 1, "")</f>
        <v>1</v>
      </c>
      <c r="X513" s="15">
        <f>S513</f>
        <v>40956.553530092591</v>
      </c>
    </row>
    <row r="514" spans="1:24" ht="48" x14ac:dyDescent="0.2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5">
        <f>E514/D514</f>
        <v>1.7538461538461537E-2</v>
      </c>
      <c r="P514" s="6">
        <f>E514/L514</f>
        <v>12.666666666666666</v>
      </c>
      <c r="Q514" t="str">
        <f>LEFT(N514, SEARCH("/", N514, 1)-1)</f>
        <v>film &amp; video</v>
      </c>
      <c r="R514" t="str">
        <f>RIGHT(N514, LEN(N514) - SEARCH("/", N514,1))</f>
        <v>animation</v>
      </c>
      <c r="S514" s="10">
        <f>(((J514/60)/60)/24)+DATE(1970,1,1)</f>
        <v>41991.526655092588</v>
      </c>
      <c r="T514" s="10">
        <f>(((I514/60)/60)/24)+DATE(1970,1,1)</f>
        <v>42021.526655092588</v>
      </c>
      <c r="U514" s="12">
        <f>ROUND((T514-S514), 0)</f>
        <v>30</v>
      </c>
      <c r="V514" s="11" t="str">
        <f>IF(E514&gt;=D514, 1, "")</f>
        <v/>
      </c>
      <c r="W514" s="11">
        <f>IF(E514&lt;D514, 1, "")</f>
        <v>1</v>
      </c>
      <c r="X514" s="15">
        <f>S514</f>
        <v>41991.526655092588</v>
      </c>
    </row>
    <row r="515" spans="1:24" ht="48" x14ac:dyDescent="0.2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5">
        <f>E515/D515</f>
        <v>1.3673469387755101E-2</v>
      </c>
      <c r="P515" s="6">
        <f>E515/L515</f>
        <v>67</v>
      </c>
      <c r="Q515" t="str">
        <f>LEFT(N515, SEARCH("/", N515, 1)-1)</f>
        <v>film &amp; video</v>
      </c>
      <c r="R515" t="str">
        <f>RIGHT(N515, LEN(N515) - SEARCH("/", N515,1))</f>
        <v>animation</v>
      </c>
      <c r="S515" s="10">
        <f>(((J515/60)/60)/24)+DATE(1970,1,1)</f>
        <v>40949.98364583333</v>
      </c>
      <c r="T515" s="10">
        <f>(((I515/60)/60)/24)+DATE(1970,1,1)</f>
        <v>41009.941979166666</v>
      </c>
      <c r="U515" s="12">
        <f>ROUND((T515-S515), 0)</f>
        <v>60</v>
      </c>
      <c r="V515" s="11" t="str">
        <f>IF(E515&gt;=D515, 1, "")</f>
        <v/>
      </c>
      <c r="W515" s="11">
        <f>IF(E515&lt;D515, 1, "")</f>
        <v>1</v>
      </c>
      <c r="X515" s="15">
        <f>S515</f>
        <v>40949.98364583333</v>
      </c>
    </row>
    <row r="516" spans="1:24" ht="48" x14ac:dyDescent="0.2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5">
        <f>E516/D516</f>
        <v>4.3333333333333331E-3</v>
      </c>
      <c r="P516" s="6">
        <f>E516/L516</f>
        <v>3.7142857142857144</v>
      </c>
      <c r="Q516" t="str">
        <f>LEFT(N516, SEARCH("/", N516, 1)-1)</f>
        <v>film &amp; video</v>
      </c>
      <c r="R516" t="str">
        <f>RIGHT(N516, LEN(N516) - SEARCH("/", N516,1))</f>
        <v>animation</v>
      </c>
      <c r="S516" s="10">
        <f>(((J516/60)/60)/24)+DATE(1970,1,1)</f>
        <v>42318.098217592589</v>
      </c>
      <c r="T516" s="10">
        <f>(((I516/60)/60)/24)+DATE(1970,1,1)</f>
        <v>42363.098217592589</v>
      </c>
      <c r="U516" s="12">
        <f>ROUND((T516-S516), 0)</f>
        <v>45</v>
      </c>
      <c r="V516" s="11" t="str">
        <f>IF(E516&gt;=D516, 1, "")</f>
        <v/>
      </c>
      <c r="W516" s="11">
        <f>IF(E516&lt;D516, 1, "")</f>
        <v>1</v>
      </c>
      <c r="X516" s="15">
        <f>S516</f>
        <v>42318.098217592589</v>
      </c>
    </row>
    <row r="517" spans="1:24" ht="48" x14ac:dyDescent="0.2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5">
        <f>E517/D517</f>
        <v>1.25E-3</v>
      </c>
      <c r="P517" s="6">
        <f>E517/L517</f>
        <v>250</v>
      </c>
      <c r="Q517" t="str">
        <f>LEFT(N517, SEARCH("/", N517, 1)-1)</f>
        <v>film &amp; video</v>
      </c>
      <c r="R517" t="str">
        <f>RIGHT(N517, LEN(N517) - SEARCH("/", N517,1))</f>
        <v>animation</v>
      </c>
      <c r="S517" s="10">
        <f>(((J517/60)/60)/24)+DATE(1970,1,1)</f>
        <v>41466.552314814813</v>
      </c>
      <c r="T517" s="10">
        <f>(((I517/60)/60)/24)+DATE(1970,1,1)</f>
        <v>41496.552314814813</v>
      </c>
      <c r="U517" s="12">
        <f>ROUND((T517-S517), 0)</f>
        <v>30</v>
      </c>
      <c r="V517" s="11" t="str">
        <f>IF(E517&gt;=D517, 1, "")</f>
        <v/>
      </c>
      <c r="W517" s="11">
        <f>IF(E517&lt;D517, 1, "")</f>
        <v>1</v>
      </c>
      <c r="X517" s="15">
        <f>S517</f>
        <v>41466.552314814813</v>
      </c>
    </row>
    <row r="518" spans="1:24" ht="48" x14ac:dyDescent="0.2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5">
        <f>E518/D518</f>
        <v>3.2000000000000001E-2</v>
      </c>
      <c r="P518" s="6">
        <f>E518/L518</f>
        <v>64</v>
      </c>
      <c r="Q518" t="str">
        <f>LEFT(N518, SEARCH("/", N518, 1)-1)</f>
        <v>film &amp; video</v>
      </c>
      <c r="R518" t="str">
        <f>RIGHT(N518, LEN(N518) - SEARCH("/", N518,1))</f>
        <v>animation</v>
      </c>
      <c r="S518" s="10">
        <f>(((J518/60)/60)/24)+DATE(1970,1,1)</f>
        <v>41156.958993055552</v>
      </c>
      <c r="T518" s="10">
        <f>(((I518/60)/60)/24)+DATE(1970,1,1)</f>
        <v>41201.958993055552</v>
      </c>
      <c r="U518" s="12">
        <f>ROUND((T518-S518), 0)</f>
        <v>45</v>
      </c>
      <c r="V518" s="11" t="str">
        <f>IF(E518&gt;=D518, 1, "")</f>
        <v/>
      </c>
      <c r="W518" s="11">
        <f>IF(E518&lt;D518, 1, "")</f>
        <v>1</v>
      </c>
      <c r="X518" s="15">
        <f>S518</f>
        <v>41156.958993055552</v>
      </c>
    </row>
    <row r="519" spans="1:24" ht="48" x14ac:dyDescent="0.2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8.0000000000000002E-3</v>
      </c>
      <c r="P519" s="6">
        <f>E519/L519</f>
        <v>133.33333333333334</v>
      </c>
      <c r="Q519" t="str">
        <f>LEFT(N519, SEARCH("/", N519, 1)-1)</f>
        <v>film &amp; video</v>
      </c>
      <c r="R519" t="str">
        <f>RIGHT(N519, LEN(N519) - SEARCH("/", N519,1))</f>
        <v>animation</v>
      </c>
      <c r="S519" s="10">
        <f>(((J519/60)/60)/24)+DATE(1970,1,1)</f>
        <v>40995.024317129632</v>
      </c>
      <c r="T519" s="10">
        <f>(((I519/60)/60)/24)+DATE(1970,1,1)</f>
        <v>41054.593055555553</v>
      </c>
      <c r="U519" s="12">
        <f>ROUND((T519-S519), 0)</f>
        <v>60</v>
      </c>
      <c r="V519" s="11" t="str">
        <f>IF(E519&gt;=D519, 1, "")</f>
        <v/>
      </c>
      <c r="W519" s="11">
        <f>IF(E519&lt;D519, 1, "")</f>
        <v>1</v>
      </c>
      <c r="X519" s="15">
        <f>S519</f>
        <v>40995.024317129632</v>
      </c>
    </row>
    <row r="520" spans="1:24" ht="48" x14ac:dyDescent="0.2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5">
        <f>E520/D520</f>
        <v>2E-3</v>
      </c>
      <c r="P520" s="6">
        <f>E520/L520</f>
        <v>10</v>
      </c>
      <c r="Q520" t="str">
        <f>LEFT(N520, SEARCH("/", N520, 1)-1)</f>
        <v>film &amp; video</v>
      </c>
      <c r="R520" t="str">
        <f>RIGHT(N520, LEN(N520) - SEARCH("/", N520,1))</f>
        <v>animation</v>
      </c>
      <c r="S520" s="10">
        <f>(((J520/60)/60)/24)+DATE(1970,1,1)</f>
        <v>42153.631597222222</v>
      </c>
      <c r="T520" s="10">
        <f>(((I520/60)/60)/24)+DATE(1970,1,1)</f>
        <v>42183.631597222222</v>
      </c>
      <c r="U520" s="12">
        <f>ROUND((T520-S520), 0)</f>
        <v>30</v>
      </c>
      <c r="V520" s="11" t="str">
        <f>IF(E520&gt;=D520, 1, "")</f>
        <v/>
      </c>
      <c r="W520" s="11">
        <f>IF(E520&lt;D520, 1, "")</f>
        <v>1</v>
      </c>
      <c r="X520" s="15">
        <f>S520</f>
        <v>42153.631597222222</v>
      </c>
    </row>
    <row r="521" spans="1:24" ht="48" x14ac:dyDescent="0.2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5">
        <f>E521/D521</f>
        <v>0</v>
      </c>
      <c r="P521" s="6" t="e">
        <f>E521/L521</f>
        <v>#DIV/0!</v>
      </c>
      <c r="Q521" t="str">
        <f>LEFT(N521, SEARCH("/", N521, 1)-1)</f>
        <v>film &amp; video</v>
      </c>
      <c r="R521" t="str">
        <f>RIGHT(N521, LEN(N521) - SEARCH("/", N521,1))</f>
        <v>animation</v>
      </c>
      <c r="S521" s="10">
        <f>(((J521/60)/60)/24)+DATE(1970,1,1)</f>
        <v>42400.176377314812</v>
      </c>
      <c r="T521" s="10">
        <f>(((I521/60)/60)/24)+DATE(1970,1,1)</f>
        <v>42430.176377314812</v>
      </c>
      <c r="U521" s="12">
        <f>ROUND((T521-S521), 0)</f>
        <v>30</v>
      </c>
      <c r="V521" s="11" t="str">
        <f>IF(E521&gt;=D521, 1, "")</f>
        <v/>
      </c>
      <c r="W521" s="11">
        <f>IF(E521&lt;D521, 1, "")</f>
        <v>1</v>
      </c>
      <c r="X521" s="15">
        <f>S521</f>
        <v>42400.176377314812</v>
      </c>
    </row>
    <row r="522" spans="1:24" ht="48" x14ac:dyDescent="0.2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5">
        <f>E522/D522</f>
        <v>0.03</v>
      </c>
      <c r="P522" s="6">
        <f>E522/L522</f>
        <v>30</v>
      </c>
      <c r="Q522" t="str">
        <f>LEFT(N522, SEARCH("/", N522, 1)-1)</f>
        <v>film &amp; video</v>
      </c>
      <c r="R522" t="str">
        <f>RIGHT(N522, LEN(N522) - SEARCH("/", N522,1))</f>
        <v>animation</v>
      </c>
      <c r="S522" s="10">
        <f>(((J522/60)/60)/24)+DATE(1970,1,1)</f>
        <v>41340.303032407406</v>
      </c>
      <c r="T522" s="10">
        <f>(((I522/60)/60)/24)+DATE(1970,1,1)</f>
        <v>41370.261365740742</v>
      </c>
      <c r="U522" s="12">
        <f>ROUND((T522-S522), 0)</f>
        <v>30</v>
      </c>
      <c r="V522" s="11" t="str">
        <f>IF(E522&gt;=D522, 1, "")</f>
        <v/>
      </c>
      <c r="W522" s="11">
        <f>IF(E522&lt;D522, 1, "")</f>
        <v>1</v>
      </c>
      <c r="X522" s="15">
        <f>S522</f>
        <v>41340.303032407406</v>
      </c>
    </row>
    <row r="523" spans="1:24" ht="48" x14ac:dyDescent="0.2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5">
        <f>E523/D523</f>
        <v>1.3749999999999999E-3</v>
      </c>
      <c r="P523" s="6">
        <f>E523/L523</f>
        <v>5.5</v>
      </c>
      <c r="Q523" t="str">
        <f>LEFT(N523, SEARCH("/", N523, 1)-1)</f>
        <v>film &amp; video</v>
      </c>
      <c r="R523" t="str">
        <f>RIGHT(N523, LEN(N523) - SEARCH("/", N523,1))</f>
        <v>animation</v>
      </c>
      <c r="S523" s="10">
        <f>(((J523/60)/60)/24)+DATE(1970,1,1)</f>
        <v>42649.742210648154</v>
      </c>
      <c r="T523" s="10">
        <f>(((I523/60)/60)/24)+DATE(1970,1,1)</f>
        <v>42694.783877314811</v>
      </c>
      <c r="U523" s="12">
        <f>ROUND((T523-S523), 0)</f>
        <v>45</v>
      </c>
      <c r="V523" s="11" t="str">
        <f>IF(E523&gt;=D523, 1, "")</f>
        <v/>
      </c>
      <c r="W523" s="11">
        <f>IF(E523&lt;D523, 1, "")</f>
        <v>1</v>
      </c>
      <c r="X523" s="15">
        <f>S523</f>
        <v>42649.742210648154</v>
      </c>
    </row>
    <row r="524" spans="1:24" ht="32" x14ac:dyDescent="0.2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5">
        <f>E524/D524</f>
        <v>0.13924</v>
      </c>
      <c r="P524" s="6">
        <f>E524/L524</f>
        <v>102.38235294117646</v>
      </c>
      <c r="Q524" t="str">
        <f>LEFT(N524, SEARCH("/", N524, 1)-1)</f>
        <v>film &amp; video</v>
      </c>
      <c r="R524" t="str">
        <f>RIGHT(N524, LEN(N524) - SEARCH("/", N524,1))</f>
        <v>animation</v>
      </c>
      <c r="S524" s="10">
        <f>(((J524/60)/60)/24)+DATE(1970,1,1)</f>
        <v>42552.653993055559</v>
      </c>
      <c r="T524" s="10">
        <f>(((I524/60)/60)/24)+DATE(1970,1,1)</f>
        <v>42597.291666666672</v>
      </c>
      <c r="U524" s="12">
        <f>ROUND((T524-S524), 0)</f>
        <v>45</v>
      </c>
      <c r="V524" s="11" t="str">
        <f>IF(E524&gt;=D524, 1, "")</f>
        <v/>
      </c>
      <c r="W524" s="11">
        <f>IF(E524&lt;D524, 1, "")</f>
        <v>1</v>
      </c>
      <c r="X524" s="15">
        <f>S524</f>
        <v>42552.653993055559</v>
      </c>
    </row>
    <row r="525" spans="1:24" ht="48" x14ac:dyDescent="0.2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5">
        <f>E525/D525</f>
        <v>3.3333333333333333E-2</v>
      </c>
      <c r="P525" s="6">
        <f>E525/L525</f>
        <v>16.666666666666668</v>
      </c>
      <c r="Q525" t="str">
        <f>LEFT(N525, SEARCH("/", N525, 1)-1)</f>
        <v>film &amp; video</v>
      </c>
      <c r="R525" t="str">
        <f>RIGHT(N525, LEN(N525) - SEARCH("/", N525,1))</f>
        <v>animation</v>
      </c>
      <c r="S525" s="10">
        <f>(((J525/60)/60)/24)+DATE(1970,1,1)</f>
        <v>41830.613969907405</v>
      </c>
      <c r="T525" s="10">
        <f>(((I525/60)/60)/24)+DATE(1970,1,1)</f>
        <v>41860.613969907405</v>
      </c>
      <c r="U525" s="12">
        <f>ROUND((T525-S525), 0)</f>
        <v>30</v>
      </c>
      <c r="V525" s="11" t="str">
        <f>IF(E525&gt;=D525, 1, "")</f>
        <v/>
      </c>
      <c r="W525" s="11">
        <f>IF(E525&lt;D525, 1, "")</f>
        <v>1</v>
      </c>
      <c r="X525" s="15">
        <f>S525</f>
        <v>41830.613969907405</v>
      </c>
    </row>
    <row r="526" spans="1:24" ht="48" x14ac:dyDescent="0.2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5">
        <f>E526/D526</f>
        <v>0.25413402061855672</v>
      </c>
      <c r="P526" s="6">
        <f>E526/L526</f>
        <v>725.02941176470586</v>
      </c>
      <c r="Q526" t="str">
        <f>LEFT(N526, SEARCH("/", N526, 1)-1)</f>
        <v>film &amp; video</v>
      </c>
      <c r="R526" t="str">
        <f>RIGHT(N526, LEN(N526) - SEARCH("/", N526,1))</f>
        <v>animation</v>
      </c>
      <c r="S526" s="10">
        <f>(((J526/60)/60)/24)+DATE(1970,1,1)</f>
        <v>42327.490752314814</v>
      </c>
      <c r="T526" s="10">
        <f>(((I526/60)/60)/24)+DATE(1970,1,1)</f>
        <v>42367.490752314814</v>
      </c>
      <c r="U526" s="12">
        <f>ROUND((T526-S526), 0)</f>
        <v>40</v>
      </c>
      <c r="V526" s="11" t="str">
        <f>IF(E526&gt;=D526, 1, "")</f>
        <v/>
      </c>
      <c r="W526" s="11">
        <f>IF(E526&lt;D526, 1, "")</f>
        <v>1</v>
      </c>
      <c r="X526" s="15">
        <f>S526</f>
        <v>42327.490752314814</v>
      </c>
    </row>
    <row r="527" spans="1:24" ht="32" x14ac:dyDescent="0.2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5">
        <f>E527/D527</f>
        <v>0</v>
      </c>
      <c r="P527" s="6" t="e">
        <f>E527/L527</f>
        <v>#DIV/0!</v>
      </c>
      <c r="Q527" t="str">
        <f>LEFT(N527, SEARCH("/", N527, 1)-1)</f>
        <v>film &amp; video</v>
      </c>
      <c r="R527" t="str">
        <f>RIGHT(N527, LEN(N527) - SEARCH("/", N527,1))</f>
        <v>animation</v>
      </c>
      <c r="S527" s="10">
        <f>(((J527/60)/60)/24)+DATE(1970,1,1)</f>
        <v>42091.778703703705</v>
      </c>
      <c r="T527" s="10">
        <f>(((I527/60)/60)/24)+DATE(1970,1,1)</f>
        <v>42151.778703703705</v>
      </c>
      <c r="U527" s="12">
        <f>ROUND((T527-S527), 0)</f>
        <v>60</v>
      </c>
      <c r="V527" s="11" t="str">
        <f>IF(E527&gt;=D527, 1, "")</f>
        <v/>
      </c>
      <c r="W527" s="11">
        <f>IF(E527&lt;D527, 1, "")</f>
        <v>1</v>
      </c>
      <c r="X527" s="15">
        <f>S527</f>
        <v>42091.778703703705</v>
      </c>
    </row>
    <row r="528" spans="1:24" ht="48" x14ac:dyDescent="0.2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5">
        <f>E528/D528</f>
        <v>1.3666666666666667E-2</v>
      </c>
      <c r="P528" s="6">
        <f>E528/L528</f>
        <v>68.333333333333329</v>
      </c>
      <c r="Q528" t="str">
        <f>LEFT(N528, SEARCH("/", N528, 1)-1)</f>
        <v>film &amp; video</v>
      </c>
      <c r="R528" t="str">
        <f>RIGHT(N528, LEN(N528) - SEARCH("/", N528,1))</f>
        <v>animation</v>
      </c>
      <c r="S528" s="10">
        <f>(((J528/60)/60)/24)+DATE(1970,1,1)</f>
        <v>42738.615289351852</v>
      </c>
      <c r="T528" s="10">
        <f>(((I528/60)/60)/24)+DATE(1970,1,1)</f>
        <v>42768.615289351852</v>
      </c>
      <c r="U528" s="12">
        <f>ROUND((T528-S528), 0)</f>
        <v>30</v>
      </c>
      <c r="V528" s="11" t="str">
        <f>IF(E528&gt;=D528, 1, "")</f>
        <v/>
      </c>
      <c r="W528" s="11">
        <f>IF(E528&lt;D528, 1, "")</f>
        <v>1</v>
      </c>
      <c r="X528" s="15">
        <f>S528</f>
        <v>42738.615289351852</v>
      </c>
    </row>
    <row r="529" spans="1:24" ht="48" x14ac:dyDescent="0.2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5">
        <f>E529/D529</f>
        <v>0</v>
      </c>
      <c r="P529" s="6" t="e">
        <f>E529/L529</f>
        <v>#DIV/0!</v>
      </c>
      <c r="Q529" t="str">
        <f>LEFT(N529, SEARCH("/", N529, 1)-1)</f>
        <v>film &amp; video</v>
      </c>
      <c r="R529" t="str">
        <f>RIGHT(N529, LEN(N529) - SEARCH("/", N529,1))</f>
        <v>animation</v>
      </c>
      <c r="S529" s="10">
        <f>(((J529/60)/60)/24)+DATE(1970,1,1)</f>
        <v>42223.616018518514</v>
      </c>
      <c r="T529" s="10">
        <f>(((I529/60)/60)/24)+DATE(1970,1,1)</f>
        <v>42253.615277777775</v>
      </c>
      <c r="U529" s="12">
        <f>ROUND((T529-S529), 0)</f>
        <v>30</v>
      </c>
      <c r="V529" s="11" t="str">
        <f>IF(E529&gt;=D529, 1, "")</f>
        <v/>
      </c>
      <c r="W529" s="11">
        <f>IF(E529&lt;D529, 1, "")</f>
        <v>1</v>
      </c>
      <c r="X529" s="15">
        <f>S529</f>
        <v>42223.616018518514</v>
      </c>
    </row>
    <row r="530" spans="1:24" ht="48" x14ac:dyDescent="0.2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5">
        <f>E530/D530</f>
        <v>0.22881426547787684</v>
      </c>
      <c r="P530" s="6">
        <f>E530/L530</f>
        <v>39.228571428571428</v>
      </c>
      <c r="Q530" t="str">
        <f>LEFT(N530, SEARCH("/", N530, 1)-1)</f>
        <v>film &amp; video</v>
      </c>
      <c r="R530" t="str">
        <f>RIGHT(N530, LEN(N530) - SEARCH("/", N530,1))</f>
        <v>animation</v>
      </c>
      <c r="S530" s="10">
        <f>(((J530/60)/60)/24)+DATE(1970,1,1)</f>
        <v>41218.391446759262</v>
      </c>
      <c r="T530" s="10">
        <f>(((I530/60)/60)/24)+DATE(1970,1,1)</f>
        <v>41248.391446759262</v>
      </c>
      <c r="U530" s="12">
        <f>ROUND((T530-S530), 0)</f>
        <v>30</v>
      </c>
      <c r="V530" s="11" t="str">
        <f>IF(E530&gt;=D530, 1, "")</f>
        <v/>
      </c>
      <c r="W530" s="11">
        <f>IF(E530&lt;D530, 1, "")</f>
        <v>1</v>
      </c>
      <c r="X530" s="15">
        <f>S530</f>
        <v>41218.391446759262</v>
      </c>
    </row>
    <row r="531" spans="1:24" ht="64" x14ac:dyDescent="0.2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5">
        <f>E531/D531</f>
        <v>6.666666666666667E-5</v>
      </c>
      <c r="P531" s="6">
        <f>E531/L531</f>
        <v>1</v>
      </c>
      <c r="Q531" t="str">
        <f>LEFT(N531, SEARCH("/", N531, 1)-1)</f>
        <v>technology</v>
      </c>
      <c r="R531" t="str">
        <f>RIGHT(N531, LEN(N531) - SEARCH("/", N531,1))</f>
        <v>web</v>
      </c>
      <c r="S531" s="10">
        <f>(((J531/60)/60)/24)+DATE(1970,1,1)</f>
        <v>42009.817199074074</v>
      </c>
      <c r="T531" s="10">
        <f>(((I531/60)/60)/24)+DATE(1970,1,1)</f>
        <v>42039.817199074074</v>
      </c>
      <c r="U531" s="12">
        <f>ROUND((T531-S531), 0)</f>
        <v>30</v>
      </c>
      <c r="V531" s="11" t="str">
        <f>IF(E531&gt;=D531, 1, "")</f>
        <v/>
      </c>
      <c r="W531" s="11">
        <f>IF(E531&lt;D531, 1, "")</f>
        <v>1</v>
      </c>
      <c r="X531" s="15">
        <f>S531</f>
        <v>42009.817199074074</v>
      </c>
    </row>
    <row r="532" spans="1:24" ht="48" x14ac:dyDescent="0.2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5">
        <f>E532/D532</f>
        <v>5.5555555555555558E-3</v>
      </c>
      <c r="P532" s="6">
        <f>E532/L532</f>
        <v>25</v>
      </c>
      <c r="Q532" t="str">
        <f>LEFT(N532, SEARCH("/", N532, 1)-1)</f>
        <v>technology</v>
      </c>
      <c r="R532" t="str">
        <f>RIGHT(N532, LEN(N532) - SEARCH("/", N532,1))</f>
        <v>web</v>
      </c>
      <c r="S532" s="10">
        <f>(((J532/60)/60)/24)+DATE(1970,1,1)</f>
        <v>42276.046689814815</v>
      </c>
      <c r="T532" s="10">
        <f>(((I532/60)/60)/24)+DATE(1970,1,1)</f>
        <v>42306.046689814815</v>
      </c>
      <c r="U532" s="12">
        <f>ROUND((T532-S532), 0)</f>
        <v>30</v>
      </c>
      <c r="V532" s="11" t="str">
        <f>IF(E532&gt;=D532, 1, "")</f>
        <v/>
      </c>
      <c r="W532" s="11">
        <f>IF(E532&lt;D532, 1, "")</f>
        <v>1</v>
      </c>
      <c r="X532" s="15">
        <f>S532</f>
        <v>42276.046689814815</v>
      </c>
    </row>
    <row r="533" spans="1:24" ht="48" x14ac:dyDescent="0.2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5">
        <f>E533/D533</f>
        <v>3.9999999999999998E-6</v>
      </c>
      <c r="P533" s="6">
        <f>E533/L533</f>
        <v>1</v>
      </c>
      <c r="Q533" t="str">
        <f>LEFT(N533, SEARCH("/", N533, 1)-1)</f>
        <v>technology</v>
      </c>
      <c r="R533" t="str">
        <f>RIGHT(N533, LEN(N533) - SEARCH("/", N533,1))</f>
        <v>web</v>
      </c>
      <c r="S533" s="10">
        <f>(((J533/60)/60)/24)+DATE(1970,1,1)</f>
        <v>42433.737453703703</v>
      </c>
      <c r="T533" s="10">
        <f>(((I533/60)/60)/24)+DATE(1970,1,1)</f>
        <v>42493.695787037039</v>
      </c>
      <c r="U533" s="12">
        <f>ROUND((T533-S533), 0)</f>
        <v>60</v>
      </c>
      <c r="V533" s="11" t="str">
        <f>IF(E533&gt;=D533, 1, "")</f>
        <v/>
      </c>
      <c r="W533" s="11">
        <f>IF(E533&lt;D533, 1, "")</f>
        <v>1</v>
      </c>
      <c r="X533" s="15">
        <f>S533</f>
        <v>42433.737453703703</v>
      </c>
    </row>
    <row r="534" spans="1:24" ht="48" x14ac:dyDescent="0.2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5">
        <f>E534/D534</f>
        <v>3.1818181818181819E-3</v>
      </c>
      <c r="P534" s="6">
        <f>E534/L534</f>
        <v>35</v>
      </c>
      <c r="Q534" t="str">
        <f>LEFT(N534, SEARCH("/", N534, 1)-1)</f>
        <v>technology</v>
      </c>
      <c r="R534" t="str">
        <f>RIGHT(N534, LEN(N534) - SEARCH("/", N534,1))</f>
        <v>web</v>
      </c>
      <c r="S534" s="10">
        <f>(((J534/60)/60)/24)+DATE(1970,1,1)</f>
        <v>41914.092152777775</v>
      </c>
      <c r="T534" s="10">
        <f>(((I534/60)/60)/24)+DATE(1970,1,1)</f>
        <v>41944.092152777775</v>
      </c>
      <c r="U534" s="12">
        <f>ROUND((T534-S534), 0)</f>
        <v>30</v>
      </c>
      <c r="V534" s="11" t="str">
        <f>IF(E534&gt;=D534, 1, "")</f>
        <v/>
      </c>
      <c r="W534" s="11">
        <f>IF(E534&lt;D534, 1, "")</f>
        <v>1</v>
      </c>
      <c r="X534" s="15">
        <f>S534</f>
        <v>41914.092152777775</v>
      </c>
    </row>
    <row r="535" spans="1:24" ht="48" x14ac:dyDescent="0.2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5">
        <f>E535/D535</f>
        <v>1.2E-2</v>
      </c>
      <c r="P535" s="6">
        <f>E535/L535</f>
        <v>3</v>
      </c>
      <c r="Q535" t="str">
        <f>LEFT(N535, SEARCH("/", N535, 1)-1)</f>
        <v>technology</v>
      </c>
      <c r="R535" t="str">
        <f>RIGHT(N535, LEN(N535) - SEARCH("/", N535,1))</f>
        <v>web</v>
      </c>
      <c r="S535" s="10">
        <f>(((J535/60)/60)/24)+DATE(1970,1,1)</f>
        <v>42525.656944444447</v>
      </c>
      <c r="T535" s="10">
        <f>(((I535/60)/60)/24)+DATE(1970,1,1)</f>
        <v>42555.656944444447</v>
      </c>
      <c r="U535" s="12">
        <f>ROUND((T535-S535), 0)</f>
        <v>30</v>
      </c>
      <c r="V535" s="11" t="str">
        <f>IF(E535&gt;=D535, 1, "")</f>
        <v/>
      </c>
      <c r="W535" s="11">
        <f>IF(E535&lt;D535, 1, "")</f>
        <v>1</v>
      </c>
      <c r="X535" s="15">
        <f>S535</f>
        <v>42525.656944444447</v>
      </c>
    </row>
    <row r="536" spans="1:24" ht="48" x14ac:dyDescent="0.2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5">
        <f>E536/D536</f>
        <v>0.27383999999999997</v>
      </c>
      <c r="P536" s="6">
        <f>E536/L536</f>
        <v>402.70588235294116</v>
      </c>
      <c r="Q536" t="str">
        <f>LEFT(N536, SEARCH("/", N536, 1)-1)</f>
        <v>technology</v>
      </c>
      <c r="R536" t="str">
        <f>RIGHT(N536, LEN(N536) - SEARCH("/", N536,1))</f>
        <v>web</v>
      </c>
      <c r="S536" s="10">
        <f>(((J536/60)/60)/24)+DATE(1970,1,1)</f>
        <v>42283.592465277776</v>
      </c>
      <c r="T536" s="10">
        <f>(((I536/60)/60)/24)+DATE(1970,1,1)</f>
        <v>42323.634131944447</v>
      </c>
      <c r="U536" s="12">
        <f>ROUND((T536-S536), 0)</f>
        <v>40</v>
      </c>
      <c r="V536" s="11" t="str">
        <f>IF(E536&gt;=D536, 1, "")</f>
        <v/>
      </c>
      <c r="W536" s="11">
        <f>IF(E536&lt;D536, 1, "")</f>
        <v>1</v>
      </c>
      <c r="X536" s="15">
        <f>S536</f>
        <v>42283.592465277776</v>
      </c>
    </row>
    <row r="537" spans="1:24" ht="48" x14ac:dyDescent="0.2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5">
        <f>E537/D537</f>
        <v>8.6666666666666663E-4</v>
      </c>
      <c r="P537" s="6">
        <f>E537/L537</f>
        <v>26</v>
      </c>
      <c r="Q537" t="str">
        <f>LEFT(N537, SEARCH("/", N537, 1)-1)</f>
        <v>technology</v>
      </c>
      <c r="R537" t="str">
        <f>RIGHT(N537, LEN(N537) - SEARCH("/", N537,1))</f>
        <v>web</v>
      </c>
      <c r="S537" s="10">
        <f>(((J537/60)/60)/24)+DATE(1970,1,1)</f>
        <v>42249.667997685188</v>
      </c>
      <c r="T537" s="10">
        <f>(((I537/60)/60)/24)+DATE(1970,1,1)</f>
        <v>42294.667997685188</v>
      </c>
      <c r="U537" s="12">
        <f>ROUND((T537-S537), 0)</f>
        <v>45</v>
      </c>
      <c r="V537" s="11" t="str">
        <f>IF(E537&gt;=D537, 1, "")</f>
        <v/>
      </c>
      <c r="W537" s="11">
        <f>IF(E537&lt;D537, 1, "")</f>
        <v>1</v>
      </c>
      <c r="X537" s="15">
        <f>S537</f>
        <v>42249.667997685188</v>
      </c>
    </row>
    <row r="538" spans="1:24" ht="48" x14ac:dyDescent="0.2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5">
        <f>E538/D538</f>
        <v>0</v>
      </c>
      <c r="P538" s="6" t="e">
        <f>E538/L538</f>
        <v>#DIV/0!</v>
      </c>
      <c r="Q538" t="str">
        <f>LEFT(N538, SEARCH("/", N538, 1)-1)</f>
        <v>technology</v>
      </c>
      <c r="R538" t="str">
        <f>RIGHT(N538, LEN(N538) - SEARCH("/", N538,1))</f>
        <v>web</v>
      </c>
      <c r="S538" s="10">
        <f>(((J538/60)/60)/24)+DATE(1970,1,1)</f>
        <v>42380.696342592593</v>
      </c>
      <c r="T538" s="10">
        <f>(((I538/60)/60)/24)+DATE(1970,1,1)</f>
        <v>42410.696342592593</v>
      </c>
      <c r="U538" s="12">
        <f>ROUND((T538-S538), 0)</f>
        <v>30</v>
      </c>
      <c r="V538" s="11" t="str">
        <f>IF(E538&gt;=D538, 1, "")</f>
        <v/>
      </c>
      <c r="W538" s="11">
        <f>IF(E538&lt;D538, 1, "")</f>
        <v>1</v>
      </c>
      <c r="X538" s="15">
        <f>S538</f>
        <v>42380.696342592593</v>
      </c>
    </row>
    <row r="539" spans="1:24" ht="48" x14ac:dyDescent="0.2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5">
        <f>E539/D539</f>
        <v>8.9999999999999998E-4</v>
      </c>
      <c r="P539" s="6">
        <f>E539/L539</f>
        <v>9</v>
      </c>
      <c r="Q539" t="str">
        <f>LEFT(N539, SEARCH("/", N539, 1)-1)</f>
        <v>technology</v>
      </c>
      <c r="R539" t="str">
        <f>RIGHT(N539, LEN(N539) - SEARCH("/", N539,1))</f>
        <v>web</v>
      </c>
      <c r="S539" s="10">
        <f>(((J539/60)/60)/24)+DATE(1970,1,1)</f>
        <v>42276.903333333335</v>
      </c>
      <c r="T539" s="10">
        <f>(((I539/60)/60)/24)+DATE(1970,1,1)</f>
        <v>42306.903333333335</v>
      </c>
      <c r="U539" s="12">
        <f>ROUND((T539-S539), 0)</f>
        <v>30</v>
      </c>
      <c r="V539" s="11" t="str">
        <f>IF(E539&gt;=D539, 1, "")</f>
        <v/>
      </c>
      <c r="W539" s="11">
        <f>IF(E539&lt;D539, 1, "")</f>
        <v>1</v>
      </c>
      <c r="X539" s="15">
        <f>S539</f>
        <v>42276.903333333335</v>
      </c>
    </row>
    <row r="540" spans="1:24" ht="48" x14ac:dyDescent="0.2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5">
        <f>E540/D540</f>
        <v>2.7199999999999998E-2</v>
      </c>
      <c r="P540" s="6">
        <f>E540/L540</f>
        <v>8.5</v>
      </c>
      <c r="Q540" t="str">
        <f>LEFT(N540, SEARCH("/", N540, 1)-1)</f>
        <v>technology</v>
      </c>
      <c r="R540" t="str">
        <f>RIGHT(N540, LEN(N540) - SEARCH("/", N540,1))</f>
        <v>web</v>
      </c>
      <c r="S540" s="10">
        <f>(((J540/60)/60)/24)+DATE(1970,1,1)</f>
        <v>42163.636828703704</v>
      </c>
      <c r="T540" s="10">
        <f>(((I540/60)/60)/24)+DATE(1970,1,1)</f>
        <v>42193.636828703704</v>
      </c>
      <c r="U540" s="12">
        <f>ROUND((T540-S540), 0)</f>
        <v>30</v>
      </c>
      <c r="V540" s="11" t="str">
        <f>IF(E540&gt;=D540, 1, "")</f>
        <v/>
      </c>
      <c r="W540" s="11">
        <f>IF(E540&lt;D540, 1, "")</f>
        <v>1</v>
      </c>
      <c r="X540" s="15">
        <f>S540</f>
        <v>42163.636828703704</v>
      </c>
    </row>
    <row r="541" spans="1:24" ht="48" x14ac:dyDescent="0.2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5">
        <f>E541/D541</f>
        <v>7.0000000000000001E-3</v>
      </c>
      <c r="P541" s="6">
        <f>E541/L541</f>
        <v>8.75</v>
      </c>
      <c r="Q541" t="str">
        <f>LEFT(N541, SEARCH("/", N541, 1)-1)</f>
        <v>technology</v>
      </c>
      <c r="R541" t="str">
        <f>RIGHT(N541, LEN(N541) - SEARCH("/", N541,1))</f>
        <v>web</v>
      </c>
      <c r="S541" s="10">
        <f>(((J541/60)/60)/24)+DATE(1970,1,1)</f>
        <v>42753.678761574076</v>
      </c>
      <c r="T541" s="10">
        <f>(((I541/60)/60)/24)+DATE(1970,1,1)</f>
        <v>42766.208333333328</v>
      </c>
      <c r="U541" s="12">
        <f>ROUND((T541-S541), 0)</f>
        <v>13</v>
      </c>
      <c r="V541" s="11" t="str">
        <f>IF(E541&gt;=D541, 1, "")</f>
        <v/>
      </c>
      <c r="W541" s="11">
        <f>IF(E541&lt;D541, 1, "")</f>
        <v>1</v>
      </c>
      <c r="X541" s="15">
        <f>S541</f>
        <v>42753.678761574076</v>
      </c>
    </row>
    <row r="542" spans="1:24" ht="48" x14ac:dyDescent="0.2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5">
        <f>E542/D542</f>
        <v>5.0413333333333331E-2</v>
      </c>
      <c r="P542" s="6">
        <f>E542/L542</f>
        <v>135.03571428571428</v>
      </c>
      <c r="Q542" t="str">
        <f>LEFT(N542, SEARCH("/", N542, 1)-1)</f>
        <v>technology</v>
      </c>
      <c r="R542" t="str">
        <f>RIGHT(N542, LEN(N542) - SEARCH("/", N542,1))</f>
        <v>web</v>
      </c>
      <c r="S542" s="10">
        <f>(((J542/60)/60)/24)+DATE(1970,1,1)</f>
        <v>42173.275740740741</v>
      </c>
      <c r="T542" s="10">
        <f>(((I542/60)/60)/24)+DATE(1970,1,1)</f>
        <v>42217.745138888888</v>
      </c>
      <c r="U542" s="12">
        <f>ROUND((T542-S542), 0)</f>
        <v>44</v>
      </c>
      <c r="V542" s="11" t="str">
        <f>IF(E542&gt;=D542, 1, "")</f>
        <v/>
      </c>
      <c r="W542" s="11">
        <f>IF(E542&lt;D542, 1, "")</f>
        <v>1</v>
      </c>
      <c r="X542" s="15">
        <f>S542</f>
        <v>42173.275740740741</v>
      </c>
    </row>
    <row r="543" spans="1:24" ht="48" x14ac:dyDescent="0.2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5">
        <f>E543/D543</f>
        <v>0</v>
      </c>
      <c r="P543" s="6" t="e">
        <f>E543/L543</f>
        <v>#DIV/0!</v>
      </c>
      <c r="Q543" t="str">
        <f>LEFT(N543, SEARCH("/", N543, 1)-1)</f>
        <v>technology</v>
      </c>
      <c r="R543" t="str">
        <f>RIGHT(N543, LEN(N543) - SEARCH("/", N543,1))</f>
        <v>web</v>
      </c>
      <c r="S543" s="10">
        <f>(((J543/60)/60)/24)+DATE(1970,1,1)</f>
        <v>42318.616851851853</v>
      </c>
      <c r="T543" s="10">
        <f>(((I543/60)/60)/24)+DATE(1970,1,1)</f>
        <v>42378.616851851853</v>
      </c>
      <c r="U543" s="12">
        <f>ROUND((T543-S543), 0)</f>
        <v>60</v>
      </c>
      <c r="V543" s="11" t="str">
        <f>IF(E543&gt;=D543, 1, "")</f>
        <v/>
      </c>
      <c r="W543" s="11">
        <f>IF(E543&lt;D543, 1, "")</f>
        <v>1</v>
      </c>
      <c r="X543" s="15">
        <f>S543</f>
        <v>42318.616851851853</v>
      </c>
    </row>
    <row r="544" spans="1:24" ht="48" x14ac:dyDescent="0.2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5">
        <f>E544/D544</f>
        <v>4.9199999999999999E-3</v>
      </c>
      <c r="P544" s="6">
        <f>E544/L544</f>
        <v>20.5</v>
      </c>
      <c r="Q544" t="str">
        <f>LEFT(N544, SEARCH("/", N544, 1)-1)</f>
        <v>technology</v>
      </c>
      <c r="R544" t="str">
        <f>RIGHT(N544, LEN(N544) - SEARCH("/", N544,1))</f>
        <v>web</v>
      </c>
      <c r="S544" s="10">
        <f>(((J544/60)/60)/24)+DATE(1970,1,1)</f>
        <v>41927.71980324074</v>
      </c>
      <c r="T544" s="10">
        <f>(((I544/60)/60)/24)+DATE(1970,1,1)</f>
        <v>41957.761469907404</v>
      </c>
      <c r="U544" s="12">
        <f>ROUND((T544-S544), 0)</f>
        <v>30</v>
      </c>
      <c r="V544" s="11" t="str">
        <f>IF(E544&gt;=D544, 1, "")</f>
        <v/>
      </c>
      <c r="W544" s="11">
        <f>IF(E544&lt;D544, 1, "")</f>
        <v>1</v>
      </c>
      <c r="X544" s="15">
        <f>S544</f>
        <v>41927.71980324074</v>
      </c>
    </row>
    <row r="545" spans="1:24" ht="48" x14ac:dyDescent="0.2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5">
        <f>E545/D545</f>
        <v>0.36589147286821705</v>
      </c>
      <c r="P545" s="6">
        <f>E545/L545</f>
        <v>64.36363636363636</v>
      </c>
      <c r="Q545" t="str">
        <f>LEFT(N545, SEARCH("/", N545, 1)-1)</f>
        <v>technology</v>
      </c>
      <c r="R545" t="str">
        <f>RIGHT(N545, LEN(N545) - SEARCH("/", N545,1))</f>
        <v>web</v>
      </c>
      <c r="S545" s="10">
        <f>(((J545/60)/60)/24)+DATE(1970,1,1)</f>
        <v>41901.684861111113</v>
      </c>
      <c r="T545" s="10">
        <f>(((I545/60)/60)/24)+DATE(1970,1,1)</f>
        <v>41931.684861111113</v>
      </c>
      <c r="U545" s="12">
        <f>ROUND((T545-S545), 0)</f>
        <v>30</v>
      </c>
      <c r="V545" s="11" t="str">
        <f>IF(E545&gt;=D545, 1, "")</f>
        <v/>
      </c>
      <c r="W545" s="11">
        <f>IF(E545&lt;D545, 1, "")</f>
        <v>1</v>
      </c>
      <c r="X545" s="15">
        <f>S545</f>
        <v>41901.684861111113</v>
      </c>
    </row>
    <row r="546" spans="1:24" ht="48" x14ac:dyDescent="0.2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5">
        <f>E546/D546</f>
        <v>0</v>
      </c>
      <c r="P546" s="6" t="e">
        <f>E546/L546</f>
        <v>#DIV/0!</v>
      </c>
      <c r="Q546" t="str">
        <f>LEFT(N546, SEARCH("/", N546, 1)-1)</f>
        <v>technology</v>
      </c>
      <c r="R546" t="str">
        <f>RIGHT(N546, LEN(N546) - SEARCH("/", N546,1))</f>
        <v>web</v>
      </c>
      <c r="S546" s="10">
        <f>(((J546/60)/60)/24)+DATE(1970,1,1)</f>
        <v>42503.353506944448</v>
      </c>
      <c r="T546" s="10">
        <f>(((I546/60)/60)/24)+DATE(1970,1,1)</f>
        <v>42533.353506944448</v>
      </c>
      <c r="U546" s="12">
        <f>ROUND((T546-S546), 0)</f>
        <v>30</v>
      </c>
      <c r="V546" s="11" t="str">
        <f>IF(E546&gt;=D546, 1, "")</f>
        <v/>
      </c>
      <c r="W546" s="11">
        <f>IF(E546&lt;D546, 1, "")</f>
        <v>1</v>
      </c>
      <c r="X546" s="15">
        <f>S546</f>
        <v>42503.353506944448</v>
      </c>
    </row>
    <row r="547" spans="1:24" ht="32" x14ac:dyDescent="0.2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5">
        <f>E547/D547</f>
        <v>2.5000000000000001E-2</v>
      </c>
      <c r="P547" s="6">
        <f>E547/L547</f>
        <v>200</v>
      </c>
      <c r="Q547" t="str">
        <f>LEFT(N547, SEARCH("/", N547, 1)-1)</f>
        <v>technology</v>
      </c>
      <c r="R547" t="str">
        <f>RIGHT(N547, LEN(N547) - SEARCH("/", N547,1))</f>
        <v>web</v>
      </c>
      <c r="S547" s="10">
        <f>(((J547/60)/60)/24)+DATE(1970,1,1)</f>
        <v>42345.860150462962</v>
      </c>
      <c r="T547" s="10">
        <f>(((I547/60)/60)/24)+DATE(1970,1,1)</f>
        <v>42375.860150462962</v>
      </c>
      <c r="U547" s="12">
        <f>ROUND((T547-S547), 0)</f>
        <v>30</v>
      </c>
      <c r="V547" s="11" t="str">
        <f>IF(E547&gt;=D547, 1, "")</f>
        <v/>
      </c>
      <c r="W547" s="11">
        <f>IF(E547&lt;D547, 1, "")</f>
        <v>1</v>
      </c>
      <c r="X547" s="15">
        <f>S547</f>
        <v>42345.860150462962</v>
      </c>
    </row>
    <row r="548" spans="1:24" ht="48" x14ac:dyDescent="0.2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5">
        <f>E548/D548</f>
        <v>9.1066666666666674E-3</v>
      </c>
      <c r="P548" s="6">
        <f>E548/L548</f>
        <v>68.3</v>
      </c>
      <c r="Q548" t="str">
        <f>LEFT(N548, SEARCH("/", N548, 1)-1)</f>
        <v>technology</v>
      </c>
      <c r="R548" t="str">
        <f>RIGHT(N548, LEN(N548) - SEARCH("/", N548,1))</f>
        <v>web</v>
      </c>
      <c r="S548" s="10">
        <f>(((J548/60)/60)/24)+DATE(1970,1,1)</f>
        <v>42676.942164351851</v>
      </c>
      <c r="T548" s="10">
        <f>(((I548/60)/60)/24)+DATE(1970,1,1)</f>
        <v>42706.983831018515</v>
      </c>
      <c r="U548" s="12">
        <f>ROUND((T548-S548), 0)</f>
        <v>30</v>
      </c>
      <c r="V548" s="11" t="str">
        <f>IF(E548&gt;=D548, 1, "")</f>
        <v/>
      </c>
      <c r="W548" s="11">
        <f>IF(E548&lt;D548, 1, "")</f>
        <v>1</v>
      </c>
      <c r="X548" s="15">
        <f>S548</f>
        <v>42676.942164351851</v>
      </c>
    </row>
    <row r="549" spans="1:24" ht="48" x14ac:dyDescent="0.2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tr">
        <f>LEFT(N549, SEARCH("/", N549, 1)-1)</f>
        <v>technology</v>
      </c>
      <c r="R549" t="str">
        <f>RIGHT(N549, LEN(N549) - SEARCH("/", N549,1))</f>
        <v>web</v>
      </c>
      <c r="S549" s="10">
        <f>(((J549/60)/60)/24)+DATE(1970,1,1)</f>
        <v>42057.883159722223</v>
      </c>
      <c r="T549" s="10">
        <f>(((I549/60)/60)/24)+DATE(1970,1,1)</f>
        <v>42087.841493055559</v>
      </c>
      <c r="U549" s="12">
        <f>ROUND((T549-S549), 0)</f>
        <v>30</v>
      </c>
      <c r="V549" s="11" t="str">
        <f>IF(E549&gt;=D549, 1, "")</f>
        <v/>
      </c>
      <c r="W549" s="11">
        <f>IF(E549&lt;D549, 1, "")</f>
        <v>1</v>
      </c>
      <c r="X549" s="15">
        <f>S549</f>
        <v>42057.883159722223</v>
      </c>
    </row>
    <row r="550" spans="1:24" ht="48" x14ac:dyDescent="0.2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2.0833333333333335E-4</v>
      </c>
      <c r="P550" s="6">
        <f>E550/L550</f>
        <v>50</v>
      </c>
      <c r="Q550" t="str">
        <f>LEFT(N550, SEARCH("/", N550, 1)-1)</f>
        <v>technology</v>
      </c>
      <c r="R550" t="str">
        <f>RIGHT(N550, LEN(N550) - SEARCH("/", N550,1))</f>
        <v>web</v>
      </c>
      <c r="S550" s="10">
        <f>(((J550/60)/60)/24)+DATE(1970,1,1)</f>
        <v>42321.283101851848</v>
      </c>
      <c r="T550" s="10">
        <f>(((I550/60)/60)/24)+DATE(1970,1,1)</f>
        <v>42351.283101851848</v>
      </c>
      <c r="U550" s="12">
        <f>ROUND((T550-S550), 0)</f>
        <v>30</v>
      </c>
      <c r="V550" s="11" t="str">
        <f>IF(E550&gt;=D550, 1, "")</f>
        <v/>
      </c>
      <c r="W550" s="11">
        <f>IF(E550&lt;D550, 1, "")</f>
        <v>1</v>
      </c>
      <c r="X550" s="15">
        <f>S550</f>
        <v>42321.283101851848</v>
      </c>
    </row>
    <row r="551" spans="1:24" ht="48" x14ac:dyDescent="0.2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5">
        <f>E551/D551</f>
        <v>1.2E-4</v>
      </c>
      <c r="P551" s="6">
        <f>E551/L551</f>
        <v>4</v>
      </c>
      <c r="Q551" t="str">
        <f>LEFT(N551, SEARCH("/", N551, 1)-1)</f>
        <v>technology</v>
      </c>
      <c r="R551" t="str">
        <f>RIGHT(N551, LEN(N551) - SEARCH("/", N551,1))</f>
        <v>web</v>
      </c>
      <c r="S551" s="10">
        <f>(((J551/60)/60)/24)+DATE(1970,1,1)</f>
        <v>41960.771354166667</v>
      </c>
      <c r="T551" s="10">
        <f>(((I551/60)/60)/24)+DATE(1970,1,1)</f>
        <v>41990.771354166667</v>
      </c>
      <c r="U551" s="12">
        <f>ROUND((T551-S551), 0)</f>
        <v>30</v>
      </c>
      <c r="V551" s="11" t="str">
        <f>IF(E551&gt;=D551, 1, "")</f>
        <v/>
      </c>
      <c r="W551" s="11">
        <f>IF(E551&lt;D551, 1, "")</f>
        <v>1</v>
      </c>
      <c r="X551" s="15">
        <f>S551</f>
        <v>41960.771354166667</v>
      </c>
    </row>
    <row r="552" spans="1:24" ht="48" x14ac:dyDescent="0.2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5">
        <f>E552/D552</f>
        <v>3.6666666666666666E-3</v>
      </c>
      <c r="P552" s="6">
        <f>E552/L552</f>
        <v>27.5</v>
      </c>
      <c r="Q552" t="str">
        <f>LEFT(N552, SEARCH("/", N552, 1)-1)</f>
        <v>technology</v>
      </c>
      <c r="R552" t="str">
        <f>RIGHT(N552, LEN(N552) - SEARCH("/", N552,1))</f>
        <v>web</v>
      </c>
      <c r="S552" s="10">
        <f>(((J552/60)/60)/24)+DATE(1970,1,1)</f>
        <v>42268.658715277779</v>
      </c>
      <c r="T552" s="10">
        <f>(((I552/60)/60)/24)+DATE(1970,1,1)</f>
        <v>42303.658715277779</v>
      </c>
      <c r="U552" s="12">
        <f>ROUND((T552-S552), 0)</f>
        <v>35</v>
      </c>
      <c r="V552" s="11" t="str">
        <f>IF(E552&gt;=D552, 1, "")</f>
        <v/>
      </c>
      <c r="W552" s="11">
        <f>IF(E552&lt;D552, 1, "")</f>
        <v>1</v>
      </c>
      <c r="X552" s="15">
        <f>S552</f>
        <v>42268.658715277779</v>
      </c>
    </row>
    <row r="553" spans="1:24" ht="48" x14ac:dyDescent="0.2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5">
        <f>E553/D553</f>
        <v>0</v>
      </c>
      <c r="P553" s="6" t="e">
        <f>E553/L553</f>
        <v>#DIV/0!</v>
      </c>
      <c r="Q553" t="str">
        <f>LEFT(N553, SEARCH("/", N553, 1)-1)</f>
        <v>technology</v>
      </c>
      <c r="R553" t="str">
        <f>RIGHT(N553, LEN(N553) - SEARCH("/", N553,1))</f>
        <v>web</v>
      </c>
      <c r="S553" s="10">
        <f>(((J553/60)/60)/24)+DATE(1970,1,1)</f>
        <v>42692.389062500006</v>
      </c>
      <c r="T553" s="10">
        <f>(((I553/60)/60)/24)+DATE(1970,1,1)</f>
        <v>42722.389062500006</v>
      </c>
      <c r="U553" s="12">
        <f>ROUND((T553-S553), 0)</f>
        <v>30</v>
      </c>
      <c r="V553" s="11" t="str">
        <f>IF(E553&gt;=D553, 1, "")</f>
        <v/>
      </c>
      <c r="W553" s="11">
        <f>IF(E553&lt;D553, 1, "")</f>
        <v>1</v>
      </c>
      <c r="X553" s="15">
        <f>S553</f>
        <v>42692.389062500006</v>
      </c>
    </row>
    <row r="554" spans="1:24" ht="48" x14ac:dyDescent="0.2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5">
        <f>E554/D554</f>
        <v>9.0666666666666662E-4</v>
      </c>
      <c r="P554" s="6">
        <f>E554/L554</f>
        <v>34</v>
      </c>
      <c r="Q554" t="str">
        <f>LEFT(N554, SEARCH("/", N554, 1)-1)</f>
        <v>technology</v>
      </c>
      <c r="R554" t="str">
        <f>RIGHT(N554, LEN(N554) - SEARCH("/", N554,1))</f>
        <v>web</v>
      </c>
      <c r="S554" s="10">
        <f>(((J554/60)/60)/24)+DATE(1970,1,1)</f>
        <v>42022.069988425923</v>
      </c>
      <c r="T554" s="10">
        <f>(((I554/60)/60)/24)+DATE(1970,1,1)</f>
        <v>42052.069988425923</v>
      </c>
      <c r="U554" s="12">
        <f>ROUND((T554-S554), 0)</f>
        <v>30</v>
      </c>
      <c r="V554" s="11" t="str">
        <f>IF(E554&gt;=D554, 1, "")</f>
        <v/>
      </c>
      <c r="W554" s="11">
        <f>IF(E554&lt;D554, 1, "")</f>
        <v>1</v>
      </c>
      <c r="X554" s="15">
        <f>S554</f>
        <v>42022.069988425923</v>
      </c>
    </row>
    <row r="555" spans="1:24" ht="48" x14ac:dyDescent="0.2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5">
        <f>E555/D555</f>
        <v>5.5555555555555558E-5</v>
      </c>
      <c r="P555" s="6">
        <f>E555/L555</f>
        <v>1</v>
      </c>
      <c r="Q555" t="str">
        <f>LEFT(N555, SEARCH("/", N555, 1)-1)</f>
        <v>technology</v>
      </c>
      <c r="R555" t="str">
        <f>RIGHT(N555, LEN(N555) - SEARCH("/", N555,1))</f>
        <v>web</v>
      </c>
      <c r="S555" s="10">
        <f>(((J555/60)/60)/24)+DATE(1970,1,1)</f>
        <v>42411.942997685182</v>
      </c>
      <c r="T555" s="10">
        <f>(((I555/60)/60)/24)+DATE(1970,1,1)</f>
        <v>42441.942997685182</v>
      </c>
      <c r="U555" s="12">
        <f>ROUND((T555-S555), 0)</f>
        <v>30</v>
      </c>
      <c r="V555" s="11" t="str">
        <f>IF(E555&gt;=D555, 1, "")</f>
        <v/>
      </c>
      <c r="W555" s="11">
        <f>IF(E555&lt;D555, 1, "")</f>
        <v>1</v>
      </c>
      <c r="X555" s="15">
        <f>S555</f>
        <v>42411.942997685182</v>
      </c>
    </row>
    <row r="556" spans="1:24" ht="48" x14ac:dyDescent="0.2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5">
        <f>E556/D556</f>
        <v>0</v>
      </c>
      <c r="P556" s="6" t="e">
        <f>E556/L556</f>
        <v>#DIV/0!</v>
      </c>
      <c r="Q556" t="str">
        <f>LEFT(N556, SEARCH("/", N556, 1)-1)</f>
        <v>technology</v>
      </c>
      <c r="R556" t="str">
        <f>RIGHT(N556, LEN(N556) - SEARCH("/", N556,1))</f>
        <v>web</v>
      </c>
      <c r="S556" s="10">
        <f>(((J556/60)/60)/24)+DATE(1970,1,1)</f>
        <v>42165.785289351858</v>
      </c>
      <c r="T556" s="10">
        <f>(((I556/60)/60)/24)+DATE(1970,1,1)</f>
        <v>42195.785289351858</v>
      </c>
      <c r="U556" s="12">
        <f>ROUND((T556-S556), 0)</f>
        <v>30</v>
      </c>
      <c r="V556" s="11" t="str">
        <f>IF(E556&gt;=D556, 1, "")</f>
        <v/>
      </c>
      <c r="W556" s="11">
        <f>IF(E556&lt;D556, 1, "")</f>
        <v>1</v>
      </c>
      <c r="X556" s="15">
        <f>S556</f>
        <v>42165.785289351858</v>
      </c>
    </row>
    <row r="557" spans="1:24" ht="48" x14ac:dyDescent="0.2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5">
        <f>E557/D557</f>
        <v>2.0000000000000001E-4</v>
      </c>
      <c r="P557" s="6">
        <f>E557/L557</f>
        <v>1</v>
      </c>
      <c r="Q557" t="str">
        <f>LEFT(N557, SEARCH("/", N557, 1)-1)</f>
        <v>technology</v>
      </c>
      <c r="R557" t="str">
        <f>RIGHT(N557, LEN(N557) - SEARCH("/", N557,1))</f>
        <v>web</v>
      </c>
      <c r="S557" s="10">
        <f>(((J557/60)/60)/24)+DATE(1970,1,1)</f>
        <v>42535.68440972222</v>
      </c>
      <c r="T557" s="10">
        <f>(((I557/60)/60)/24)+DATE(1970,1,1)</f>
        <v>42565.68440972222</v>
      </c>
      <c r="U557" s="12">
        <f>ROUND((T557-S557), 0)</f>
        <v>30</v>
      </c>
      <c r="V557" s="11" t="str">
        <f>IF(E557&gt;=D557, 1, "")</f>
        <v/>
      </c>
      <c r="W557" s="11">
        <f>IF(E557&lt;D557, 1, "")</f>
        <v>1</v>
      </c>
      <c r="X557" s="15">
        <f>S557</f>
        <v>42535.68440972222</v>
      </c>
    </row>
    <row r="558" spans="1:24" ht="48" x14ac:dyDescent="0.2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5">
        <f>E558/D558</f>
        <v>0</v>
      </c>
      <c r="P558" s="6" t="e">
        <f>E558/L558</f>
        <v>#DIV/0!</v>
      </c>
      <c r="Q558" t="str">
        <f>LEFT(N558, SEARCH("/", N558, 1)-1)</f>
        <v>technology</v>
      </c>
      <c r="R558" t="str">
        <f>RIGHT(N558, LEN(N558) - SEARCH("/", N558,1))</f>
        <v>web</v>
      </c>
      <c r="S558" s="10">
        <f>(((J558/60)/60)/24)+DATE(1970,1,1)</f>
        <v>41975.842523148152</v>
      </c>
      <c r="T558" s="10">
        <f>(((I558/60)/60)/24)+DATE(1970,1,1)</f>
        <v>42005.842523148152</v>
      </c>
      <c r="U558" s="12">
        <f>ROUND((T558-S558), 0)</f>
        <v>30</v>
      </c>
      <c r="V558" s="11" t="str">
        <f>IF(E558&gt;=D558, 1, "")</f>
        <v/>
      </c>
      <c r="W558" s="11">
        <f>IF(E558&lt;D558, 1, "")</f>
        <v>1</v>
      </c>
      <c r="X558" s="15">
        <f>S558</f>
        <v>41975.842523148152</v>
      </c>
    </row>
    <row r="559" spans="1:24" ht="64" x14ac:dyDescent="0.2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5">
        <f>E559/D559</f>
        <v>0.01</v>
      </c>
      <c r="P559" s="6">
        <f>E559/L559</f>
        <v>49</v>
      </c>
      <c r="Q559" t="str">
        <f>LEFT(N559, SEARCH("/", N559, 1)-1)</f>
        <v>technology</v>
      </c>
      <c r="R559" t="str">
        <f>RIGHT(N559, LEN(N559) - SEARCH("/", N559,1))</f>
        <v>web</v>
      </c>
      <c r="S559" s="10">
        <f>(((J559/60)/60)/24)+DATE(1970,1,1)</f>
        <v>42348.9215625</v>
      </c>
      <c r="T559" s="10">
        <f>(((I559/60)/60)/24)+DATE(1970,1,1)</f>
        <v>42385.458333333328</v>
      </c>
      <c r="U559" s="12">
        <f>ROUND((T559-S559), 0)</f>
        <v>37</v>
      </c>
      <c r="V559" s="11" t="str">
        <f>IF(E559&gt;=D559, 1, "")</f>
        <v/>
      </c>
      <c r="W559" s="11">
        <f>IF(E559&lt;D559, 1, "")</f>
        <v>1</v>
      </c>
      <c r="X559" s="15">
        <f>S559</f>
        <v>42348.9215625</v>
      </c>
    </row>
    <row r="560" spans="1:24" ht="48" x14ac:dyDescent="0.2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5">
        <f>E560/D560</f>
        <v>8.0000000000000002E-3</v>
      </c>
      <c r="P560" s="6">
        <f>E560/L560</f>
        <v>20</v>
      </c>
      <c r="Q560" t="str">
        <f>LEFT(N560, SEARCH("/", N560, 1)-1)</f>
        <v>technology</v>
      </c>
      <c r="R560" t="str">
        <f>RIGHT(N560, LEN(N560) - SEARCH("/", N560,1))</f>
        <v>web</v>
      </c>
      <c r="S560" s="10">
        <f>(((J560/60)/60)/24)+DATE(1970,1,1)</f>
        <v>42340.847361111111</v>
      </c>
      <c r="T560" s="10">
        <f>(((I560/60)/60)/24)+DATE(1970,1,1)</f>
        <v>42370.847361111111</v>
      </c>
      <c r="U560" s="12">
        <f>ROUND((T560-S560), 0)</f>
        <v>30</v>
      </c>
      <c r="V560" s="11" t="str">
        <f>IF(E560&gt;=D560, 1, "")</f>
        <v/>
      </c>
      <c r="W560" s="11">
        <f>IF(E560&lt;D560, 1, "")</f>
        <v>1</v>
      </c>
      <c r="X560" s="15">
        <f>S560</f>
        <v>42340.847361111111</v>
      </c>
    </row>
    <row r="561" spans="1:24" ht="32" x14ac:dyDescent="0.2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1.6705882352941177E-3</v>
      </c>
      <c r="P561" s="6">
        <f>E561/L561</f>
        <v>142</v>
      </c>
      <c r="Q561" t="str">
        <f>LEFT(N561, SEARCH("/", N561, 1)-1)</f>
        <v>technology</v>
      </c>
      <c r="R561" t="str">
        <f>RIGHT(N561, LEN(N561) - SEARCH("/", N561,1))</f>
        <v>web</v>
      </c>
      <c r="S561" s="10">
        <f>(((J561/60)/60)/24)+DATE(1970,1,1)</f>
        <v>42388.798252314817</v>
      </c>
      <c r="T561" s="10">
        <f>(((I561/60)/60)/24)+DATE(1970,1,1)</f>
        <v>42418.798252314817</v>
      </c>
      <c r="U561" s="12">
        <f>ROUND((T561-S561), 0)</f>
        <v>30</v>
      </c>
      <c r="V561" s="11" t="str">
        <f>IF(E561&gt;=D561, 1, "")</f>
        <v/>
      </c>
      <c r="W561" s="11">
        <f>IF(E561&lt;D561, 1, "")</f>
        <v>1</v>
      </c>
      <c r="X561" s="15">
        <f>S561</f>
        <v>42388.798252314817</v>
      </c>
    </row>
    <row r="562" spans="1:24" ht="48" x14ac:dyDescent="0.2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5">
        <f>E562/D562</f>
        <v>4.2399999999999998E-3</v>
      </c>
      <c r="P562" s="6">
        <f>E562/L562</f>
        <v>53</v>
      </c>
      <c r="Q562" t="str">
        <f>LEFT(N562, SEARCH("/", N562, 1)-1)</f>
        <v>technology</v>
      </c>
      <c r="R562" t="str">
        <f>RIGHT(N562, LEN(N562) - SEARCH("/", N562,1))</f>
        <v>web</v>
      </c>
      <c r="S562" s="10">
        <f>(((J562/60)/60)/24)+DATE(1970,1,1)</f>
        <v>42192.816238425927</v>
      </c>
      <c r="T562" s="10">
        <f>(((I562/60)/60)/24)+DATE(1970,1,1)</f>
        <v>42212.165972222225</v>
      </c>
      <c r="U562" s="12">
        <f>ROUND((T562-S562), 0)</f>
        <v>19</v>
      </c>
      <c r="V562" s="11" t="str">
        <f>IF(E562&gt;=D562, 1, "")</f>
        <v/>
      </c>
      <c r="W562" s="11">
        <f>IF(E562&lt;D562, 1, "")</f>
        <v>1</v>
      </c>
      <c r="X562" s="15">
        <f>S562</f>
        <v>42192.816238425927</v>
      </c>
    </row>
    <row r="563" spans="1:24" ht="48" x14ac:dyDescent="0.2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5">
        <f>E563/D563</f>
        <v>0</v>
      </c>
      <c r="P563" s="6" t="e">
        <f>E563/L563</f>
        <v>#DIV/0!</v>
      </c>
      <c r="Q563" t="str">
        <f>LEFT(N563, SEARCH("/", N563, 1)-1)</f>
        <v>technology</v>
      </c>
      <c r="R563" t="str">
        <f>RIGHT(N563, LEN(N563) - SEARCH("/", N563,1))</f>
        <v>web</v>
      </c>
      <c r="S563" s="10">
        <f>(((J563/60)/60)/24)+DATE(1970,1,1)</f>
        <v>42282.71629629629</v>
      </c>
      <c r="T563" s="10">
        <f>(((I563/60)/60)/24)+DATE(1970,1,1)</f>
        <v>42312.757962962962</v>
      </c>
      <c r="U563" s="12">
        <f>ROUND((T563-S563), 0)</f>
        <v>30</v>
      </c>
      <c r="V563" s="11" t="str">
        <f>IF(E563&gt;=D563, 1, "")</f>
        <v/>
      </c>
      <c r="W563" s="11">
        <f>IF(E563&lt;D563, 1, "")</f>
        <v>1</v>
      </c>
      <c r="X563" s="15">
        <f>S563</f>
        <v>42282.71629629629</v>
      </c>
    </row>
    <row r="564" spans="1:24" ht="48" x14ac:dyDescent="0.2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5">
        <f>E564/D564</f>
        <v>3.892538925389254E-3</v>
      </c>
      <c r="P564" s="6">
        <f>E564/L564</f>
        <v>38.444444444444443</v>
      </c>
      <c r="Q564" t="str">
        <f>LEFT(N564, SEARCH("/", N564, 1)-1)</f>
        <v>technology</v>
      </c>
      <c r="R564" t="str">
        <f>RIGHT(N564, LEN(N564) - SEARCH("/", N564,1))</f>
        <v>web</v>
      </c>
      <c r="S564" s="10">
        <f>(((J564/60)/60)/24)+DATE(1970,1,1)</f>
        <v>41963.050127314811</v>
      </c>
      <c r="T564" s="10">
        <f>(((I564/60)/60)/24)+DATE(1970,1,1)</f>
        <v>42022.05</v>
      </c>
      <c r="U564" s="12">
        <f>ROUND((T564-S564), 0)</f>
        <v>59</v>
      </c>
      <c r="V564" s="11" t="str">
        <f>IF(E564&gt;=D564, 1, "")</f>
        <v/>
      </c>
      <c r="W564" s="11">
        <f>IF(E564&lt;D564, 1, "")</f>
        <v>1</v>
      </c>
      <c r="X564" s="15">
        <f>S564</f>
        <v>41963.050127314811</v>
      </c>
    </row>
    <row r="565" spans="1:24" ht="48" x14ac:dyDescent="0.2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5">
        <f>E565/D565</f>
        <v>7.1556350626118068E-3</v>
      </c>
      <c r="P565" s="6">
        <f>E565/L565</f>
        <v>20</v>
      </c>
      <c r="Q565" t="str">
        <f>LEFT(N565, SEARCH("/", N565, 1)-1)</f>
        <v>technology</v>
      </c>
      <c r="R565" t="str">
        <f>RIGHT(N565, LEN(N565) - SEARCH("/", N565,1))</f>
        <v>web</v>
      </c>
      <c r="S565" s="10">
        <f>(((J565/60)/60)/24)+DATE(1970,1,1)</f>
        <v>42632.443368055552</v>
      </c>
      <c r="T565" s="10">
        <f>(((I565/60)/60)/24)+DATE(1970,1,1)</f>
        <v>42662.443368055552</v>
      </c>
      <c r="U565" s="12">
        <f>ROUND((T565-S565), 0)</f>
        <v>30</v>
      </c>
      <c r="V565" s="11" t="str">
        <f>IF(E565&gt;=D565, 1, "")</f>
        <v/>
      </c>
      <c r="W565" s="11">
        <f>IF(E565&lt;D565, 1, "")</f>
        <v>1</v>
      </c>
      <c r="X565" s="15">
        <f>S565</f>
        <v>42632.443368055552</v>
      </c>
    </row>
    <row r="566" spans="1:24" ht="48" x14ac:dyDescent="0.2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5">
        <f>E566/D566</f>
        <v>4.3166666666666666E-3</v>
      </c>
      <c r="P566" s="6">
        <f>E566/L566</f>
        <v>64.75</v>
      </c>
      <c r="Q566" t="str">
        <f>LEFT(N566, SEARCH("/", N566, 1)-1)</f>
        <v>technology</v>
      </c>
      <c r="R566" t="str">
        <f>RIGHT(N566, LEN(N566) - SEARCH("/", N566,1))</f>
        <v>web</v>
      </c>
      <c r="S566" s="10">
        <f>(((J566/60)/60)/24)+DATE(1970,1,1)</f>
        <v>42138.692627314813</v>
      </c>
      <c r="T566" s="10">
        <f>(((I566/60)/60)/24)+DATE(1970,1,1)</f>
        <v>42168.692627314813</v>
      </c>
      <c r="U566" s="12">
        <f>ROUND((T566-S566), 0)</f>
        <v>30</v>
      </c>
      <c r="V566" s="11" t="str">
        <f>IF(E566&gt;=D566, 1, "")</f>
        <v/>
      </c>
      <c r="W566" s="11">
        <f>IF(E566&lt;D566, 1, "")</f>
        <v>1</v>
      </c>
      <c r="X566" s="15">
        <f>S566</f>
        <v>42138.692627314813</v>
      </c>
    </row>
    <row r="567" spans="1:24" ht="48" x14ac:dyDescent="0.2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5">
        <f>E567/D567</f>
        <v>1.2500000000000001E-5</v>
      </c>
      <c r="P567" s="6">
        <f>E567/L567</f>
        <v>1</v>
      </c>
      <c r="Q567" t="str">
        <f>LEFT(N567, SEARCH("/", N567, 1)-1)</f>
        <v>technology</v>
      </c>
      <c r="R567" t="str">
        <f>RIGHT(N567, LEN(N567) - SEARCH("/", N567,1))</f>
        <v>web</v>
      </c>
      <c r="S567" s="10">
        <f>(((J567/60)/60)/24)+DATE(1970,1,1)</f>
        <v>42031.471666666665</v>
      </c>
      <c r="T567" s="10">
        <f>(((I567/60)/60)/24)+DATE(1970,1,1)</f>
        <v>42091.43</v>
      </c>
      <c r="U567" s="12">
        <f>ROUND((T567-S567), 0)</f>
        <v>60</v>
      </c>
      <c r="V567" s="11" t="str">
        <f>IF(E567&gt;=D567, 1, "")</f>
        <v/>
      </c>
      <c r="W567" s="11">
        <f>IF(E567&lt;D567, 1, "")</f>
        <v>1</v>
      </c>
      <c r="X567" s="15">
        <f>S567</f>
        <v>42031.471666666665</v>
      </c>
    </row>
    <row r="568" spans="1:24" ht="48" x14ac:dyDescent="0.2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2E-3</v>
      </c>
      <c r="P568" s="6">
        <f>E568/L568</f>
        <v>10</v>
      </c>
      <c r="Q568" t="str">
        <f>LEFT(N568, SEARCH("/", N568, 1)-1)</f>
        <v>technology</v>
      </c>
      <c r="R568" t="str">
        <f>RIGHT(N568, LEN(N568) - SEARCH("/", N568,1))</f>
        <v>web</v>
      </c>
      <c r="S568" s="10">
        <f>(((J568/60)/60)/24)+DATE(1970,1,1)</f>
        <v>42450.589143518519</v>
      </c>
      <c r="T568" s="10">
        <f>(((I568/60)/60)/24)+DATE(1970,1,1)</f>
        <v>42510.589143518519</v>
      </c>
      <c r="U568" s="12">
        <f>ROUND((T568-S568), 0)</f>
        <v>60</v>
      </c>
      <c r="V568" s="11" t="str">
        <f>IF(E568&gt;=D568, 1, "")</f>
        <v/>
      </c>
      <c r="W568" s="11">
        <f>IF(E568&lt;D568, 1, "")</f>
        <v>1</v>
      </c>
      <c r="X568" s="15">
        <f>S568</f>
        <v>42450.589143518519</v>
      </c>
    </row>
    <row r="569" spans="1:24" ht="32" x14ac:dyDescent="0.2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5">
        <f>E569/D569</f>
        <v>1.12E-4</v>
      </c>
      <c r="P569" s="6">
        <f>E569/L569</f>
        <v>2</v>
      </c>
      <c r="Q569" t="str">
        <f>LEFT(N569, SEARCH("/", N569, 1)-1)</f>
        <v>technology</v>
      </c>
      <c r="R569" t="str">
        <f>RIGHT(N569, LEN(N569) - SEARCH("/", N569,1))</f>
        <v>web</v>
      </c>
      <c r="S569" s="10">
        <f>(((J569/60)/60)/24)+DATE(1970,1,1)</f>
        <v>42230.578622685185</v>
      </c>
      <c r="T569" s="10">
        <f>(((I569/60)/60)/24)+DATE(1970,1,1)</f>
        <v>42254.578622685185</v>
      </c>
      <c r="U569" s="12">
        <f>ROUND((T569-S569), 0)</f>
        <v>24</v>
      </c>
      <c r="V569" s="11" t="str">
        <f>IF(E569&gt;=D569, 1, "")</f>
        <v/>
      </c>
      <c r="W569" s="11">
        <f>IF(E569&lt;D569, 1, "")</f>
        <v>1</v>
      </c>
      <c r="X569" s="15">
        <f>S569</f>
        <v>42230.578622685185</v>
      </c>
    </row>
    <row r="570" spans="1:24" ht="32" x14ac:dyDescent="0.2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1.4583333333333334E-2</v>
      </c>
      <c r="P570" s="6">
        <f>E570/L570</f>
        <v>35</v>
      </c>
      <c r="Q570" t="str">
        <f>LEFT(N570, SEARCH("/", N570, 1)-1)</f>
        <v>technology</v>
      </c>
      <c r="R570" t="str">
        <f>RIGHT(N570, LEN(N570) - SEARCH("/", N570,1))</f>
        <v>web</v>
      </c>
      <c r="S570" s="10">
        <f>(((J570/60)/60)/24)+DATE(1970,1,1)</f>
        <v>41968.852118055554</v>
      </c>
      <c r="T570" s="10">
        <f>(((I570/60)/60)/24)+DATE(1970,1,1)</f>
        <v>41998.852118055554</v>
      </c>
      <c r="U570" s="12">
        <f>ROUND((T570-S570), 0)</f>
        <v>30</v>
      </c>
      <c r="V570" s="11" t="str">
        <f>IF(E570&gt;=D570, 1, "")</f>
        <v/>
      </c>
      <c r="W570" s="11">
        <f>IF(E570&lt;D570, 1, "")</f>
        <v>1</v>
      </c>
      <c r="X570" s="15">
        <f>S570</f>
        <v>41968.852118055554</v>
      </c>
    </row>
    <row r="571" spans="1:24" ht="48" x14ac:dyDescent="0.2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3.3333333333333332E-4</v>
      </c>
      <c r="P571" s="6">
        <f>E571/L571</f>
        <v>1</v>
      </c>
      <c r="Q571" t="str">
        <f>LEFT(N571, SEARCH("/", N571, 1)-1)</f>
        <v>technology</v>
      </c>
      <c r="R571" t="str">
        <f>RIGHT(N571, LEN(N571) - SEARCH("/", N571,1))</f>
        <v>web</v>
      </c>
      <c r="S571" s="10">
        <f>(((J571/60)/60)/24)+DATE(1970,1,1)</f>
        <v>42605.908182870371</v>
      </c>
      <c r="T571" s="10">
        <f>(((I571/60)/60)/24)+DATE(1970,1,1)</f>
        <v>42635.908182870371</v>
      </c>
      <c r="U571" s="12">
        <f>ROUND((T571-S571), 0)</f>
        <v>30</v>
      </c>
      <c r="V571" s="11" t="str">
        <f>IF(E571&gt;=D571, 1, "")</f>
        <v/>
      </c>
      <c r="W571" s="11">
        <f>IF(E571&lt;D571, 1, "")</f>
        <v>1</v>
      </c>
      <c r="X571" s="15">
        <f>S571</f>
        <v>42605.908182870371</v>
      </c>
    </row>
    <row r="572" spans="1:24" ht="48" x14ac:dyDescent="0.2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5">
        <f>E572/D572</f>
        <v>0</v>
      </c>
      <c r="P572" s="6" t="e">
        <f>E572/L572</f>
        <v>#DIV/0!</v>
      </c>
      <c r="Q572" t="str">
        <f>LEFT(N572, SEARCH("/", N572, 1)-1)</f>
        <v>technology</v>
      </c>
      <c r="R572" t="str">
        <f>RIGHT(N572, LEN(N572) - SEARCH("/", N572,1))</f>
        <v>web</v>
      </c>
      <c r="S572" s="10">
        <f>(((J572/60)/60)/24)+DATE(1970,1,1)</f>
        <v>42188.012777777782</v>
      </c>
      <c r="T572" s="10">
        <f>(((I572/60)/60)/24)+DATE(1970,1,1)</f>
        <v>42218.012777777782</v>
      </c>
      <c r="U572" s="12">
        <f>ROUND((T572-S572), 0)</f>
        <v>30</v>
      </c>
      <c r="V572" s="11" t="str">
        <f>IF(E572&gt;=D572, 1, "")</f>
        <v/>
      </c>
      <c r="W572" s="11">
        <f>IF(E572&lt;D572, 1, "")</f>
        <v>1</v>
      </c>
      <c r="X572" s="15">
        <f>S572</f>
        <v>42188.012777777782</v>
      </c>
    </row>
    <row r="573" spans="1:24" ht="48" x14ac:dyDescent="0.2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5">
        <f>E573/D573</f>
        <v>0</v>
      </c>
      <c r="P573" s="6" t="e">
        <f>E573/L573</f>
        <v>#DIV/0!</v>
      </c>
      <c r="Q573" t="str">
        <f>LEFT(N573, SEARCH("/", N573, 1)-1)</f>
        <v>technology</v>
      </c>
      <c r="R573" t="str">
        <f>RIGHT(N573, LEN(N573) - SEARCH("/", N573,1))</f>
        <v>web</v>
      </c>
      <c r="S573" s="10">
        <f>(((J573/60)/60)/24)+DATE(1970,1,1)</f>
        <v>42055.739803240736</v>
      </c>
      <c r="T573" s="10">
        <f>(((I573/60)/60)/24)+DATE(1970,1,1)</f>
        <v>42078.75</v>
      </c>
      <c r="U573" s="12">
        <f>ROUND((T573-S573), 0)</f>
        <v>23</v>
      </c>
      <c r="V573" s="11" t="str">
        <f>IF(E573&gt;=D573, 1, "")</f>
        <v/>
      </c>
      <c r="W573" s="11">
        <f>IF(E573&lt;D573, 1, "")</f>
        <v>1</v>
      </c>
      <c r="X573" s="15">
        <f>S573</f>
        <v>42055.739803240736</v>
      </c>
    </row>
    <row r="574" spans="1:24" ht="32" x14ac:dyDescent="0.2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5">
        <f>E574/D574</f>
        <v>1.1111111111111112E-4</v>
      </c>
      <c r="P574" s="6">
        <f>E574/L574</f>
        <v>1</v>
      </c>
      <c r="Q574" t="str">
        <f>LEFT(N574, SEARCH("/", N574, 1)-1)</f>
        <v>technology</v>
      </c>
      <c r="R574" t="str">
        <f>RIGHT(N574, LEN(N574) - SEARCH("/", N574,1))</f>
        <v>web</v>
      </c>
      <c r="S574" s="10">
        <f>(((J574/60)/60)/24)+DATE(1970,1,1)</f>
        <v>42052.93850694444</v>
      </c>
      <c r="T574" s="10">
        <f>(((I574/60)/60)/24)+DATE(1970,1,1)</f>
        <v>42082.896840277783</v>
      </c>
      <c r="U574" s="12">
        <f>ROUND((T574-S574), 0)</f>
        <v>30</v>
      </c>
      <c r="V574" s="11" t="str">
        <f>IF(E574&gt;=D574, 1, "")</f>
        <v/>
      </c>
      <c r="W574" s="11">
        <f>IF(E574&lt;D574, 1, "")</f>
        <v>1</v>
      </c>
      <c r="X574" s="15">
        <f>S574</f>
        <v>42052.93850694444</v>
      </c>
    </row>
    <row r="575" spans="1:24" ht="32" x14ac:dyDescent="0.2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5">
        <f>E575/D575</f>
        <v>0.01</v>
      </c>
      <c r="P575" s="6">
        <f>E575/L575</f>
        <v>5</v>
      </c>
      <c r="Q575" t="str">
        <f>LEFT(N575, SEARCH("/", N575, 1)-1)</f>
        <v>technology</v>
      </c>
      <c r="R575" t="str">
        <f>RIGHT(N575, LEN(N575) - SEARCH("/", N575,1))</f>
        <v>web</v>
      </c>
      <c r="S575" s="10">
        <f>(((J575/60)/60)/24)+DATE(1970,1,1)</f>
        <v>42049.716620370367</v>
      </c>
      <c r="T575" s="10">
        <f>(((I575/60)/60)/24)+DATE(1970,1,1)</f>
        <v>42079.674953703703</v>
      </c>
      <c r="U575" s="12">
        <f>ROUND((T575-S575), 0)</f>
        <v>30</v>
      </c>
      <c r="V575" s="11" t="str">
        <f>IF(E575&gt;=D575, 1, "")</f>
        <v/>
      </c>
      <c r="W575" s="11">
        <f>IF(E575&lt;D575, 1, "")</f>
        <v>1</v>
      </c>
      <c r="X575" s="15">
        <f>S575</f>
        <v>42049.716620370367</v>
      </c>
    </row>
    <row r="576" spans="1:24" ht="48" x14ac:dyDescent="0.2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5">
        <f>E576/D576</f>
        <v>0</v>
      </c>
      <c r="P576" s="6" t="e">
        <f>E576/L576</f>
        <v>#DIV/0!</v>
      </c>
      <c r="Q576" t="str">
        <f>LEFT(N576, SEARCH("/", N576, 1)-1)</f>
        <v>technology</v>
      </c>
      <c r="R576" t="str">
        <f>RIGHT(N576, LEN(N576) - SEARCH("/", N576,1))</f>
        <v>web</v>
      </c>
      <c r="S576" s="10">
        <f>(((J576/60)/60)/24)+DATE(1970,1,1)</f>
        <v>42283.3909375</v>
      </c>
      <c r="T576" s="10">
        <f>(((I576/60)/60)/24)+DATE(1970,1,1)</f>
        <v>42339</v>
      </c>
      <c r="U576" s="12">
        <f>ROUND((T576-S576), 0)</f>
        <v>56</v>
      </c>
      <c r="V576" s="11" t="str">
        <f>IF(E576&gt;=D576, 1, "")</f>
        <v/>
      </c>
      <c r="W576" s="11">
        <f>IF(E576&lt;D576, 1, "")</f>
        <v>1</v>
      </c>
      <c r="X576" s="15">
        <f>S576</f>
        <v>42283.3909375</v>
      </c>
    </row>
    <row r="577" spans="1:24" ht="48" x14ac:dyDescent="0.2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5.5999999999999999E-3</v>
      </c>
      <c r="P577" s="6">
        <f>E577/L577</f>
        <v>14</v>
      </c>
      <c r="Q577" t="str">
        <f>LEFT(N577, SEARCH("/", N577, 1)-1)</f>
        <v>technology</v>
      </c>
      <c r="R577" t="str">
        <f>RIGHT(N577, LEN(N577) - SEARCH("/", N577,1))</f>
        <v>web</v>
      </c>
      <c r="S577" s="10">
        <f>(((J577/60)/60)/24)+DATE(1970,1,1)</f>
        <v>42020.854247685187</v>
      </c>
      <c r="T577" s="10">
        <f>(((I577/60)/60)/24)+DATE(1970,1,1)</f>
        <v>42050.854247685187</v>
      </c>
      <c r="U577" s="12">
        <f>ROUND((T577-S577), 0)</f>
        <v>30</v>
      </c>
      <c r="V577" s="11" t="str">
        <f>IF(E577&gt;=D577, 1, "")</f>
        <v/>
      </c>
      <c r="W577" s="11">
        <f>IF(E577&lt;D577, 1, "")</f>
        <v>1</v>
      </c>
      <c r="X577" s="15">
        <f>S577</f>
        <v>42020.854247685187</v>
      </c>
    </row>
    <row r="578" spans="1:24" ht="80" x14ac:dyDescent="0.2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5">
        <f>E578/D578</f>
        <v>9.0833333333333335E-2</v>
      </c>
      <c r="P578" s="6">
        <f>E578/L578</f>
        <v>389.28571428571428</v>
      </c>
      <c r="Q578" t="str">
        <f>LEFT(N578, SEARCH("/", N578, 1)-1)</f>
        <v>technology</v>
      </c>
      <c r="R578" t="str">
        <f>RIGHT(N578, LEN(N578) - SEARCH("/", N578,1))</f>
        <v>web</v>
      </c>
      <c r="S578" s="10">
        <f>(((J578/60)/60)/24)+DATE(1970,1,1)</f>
        <v>42080.757326388892</v>
      </c>
      <c r="T578" s="10">
        <f>(((I578/60)/60)/24)+DATE(1970,1,1)</f>
        <v>42110.757326388892</v>
      </c>
      <c r="U578" s="12">
        <f>ROUND((T578-S578), 0)</f>
        <v>30</v>
      </c>
      <c r="V578" s="11" t="str">
        <f>IF(E578&gt;=D578, 1, "")</f>
        <v/>
      </c>
      <c r="W578" s="11">
        <f>IF(E578&lt;D578, 1, "")</f>
        <v>1</v>
      </c>
      <c r="X578" s="15">
        <f>S578</f>
        <v>42080.757326388892</v>
      </c>
    </row>
    <row r="579" spans="1:24" ht="48" x14ac:dyDescent="0.2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5">
        <f>E579/D579</f>
        <v>3.3444444444444443E-2</v>
      </c>
      <c r="P579" s="6">
        <f>E579/L579</f>
        <v>150.5</v>
      </c>
      <c r="Q579" t="str">
        <f>LEFT(N579, SEARCH("/", N579, 1)-1)</f>
        <v>technology</v>
      </c>
      <c r="R579" t="str">
        <f>RIGHT(N579, LEN(N579) - SEARCH("/", N579,1))</f>
        <v>web</v>
      </c>
      <c r="S579" s="10">
        <f>(((J579/60)/60)/24)+DATE(1970,1,1)</f>
        <v>42631.769513888896</v>
      </c>
      <c r="T579" s="10">
        <f>(((I579/60)/60)/24)+DATE(1970,1,1)</f>
        <v>42691.811180555553</v>
      </c>
      <c r="U579" s="12">
        <f>ROUND((T579-S579), 0)</f>
        <v>60</v>
      </c>
      <c r="V579" s="11" t="str">
        <f>IF(E579&gt;=D579, 1, "")</f>
        <v/>
      </c>
      <c r="W579" s="11">
        <f>IF(E579&lt;D579, 1, "")</f>
        <v>1</v>
      </c>
      <c r="X579" s="15">
        <f>S579</f>
        <v>42631.769513888896</v>
      </c>
    </row>
    <row r="580" spans="1:24" ht="16" x14ac:dyDescent="0.2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5">
        <f>E580/D580</f>
        <v>1.3333333333333334E-4</v>
      </c>
      <c r="P580" s="6">
        <f>E580/L580</f>
        <v>1</v>
      </c>
      <c r="Q580" t="str">
        <f>LEFT(N580, SEARCH("/", N580, 1)-1)</f>
        <v>technology</v>
      </c>
      <c r="R580" t="str">
        <f>RIGHT(N580, LEN(N580) - SEARCH("/", N580,1))</f>
        <v>web</v>
      </c>
      <c r="S580" s="10">
        <f>(((J580/60)/60)/24)+DATE(1970,1,1)</f>
        <v>42178.614571759259</v>
      </c>
      <c r="T580" s="10">
        <f>(((I580/60)/60)/24)+DATE(1970,1,1)</f>
        <v>42193.614571759259</v>
      </c>
      <c r="U580" s="12">
        <f>ROUND((T580-S580), 0)</f>
        <v>15</v>
      </c>
      <c r="V580" s="11" t="str">
        <f>IF(E580&gt;=D580, 1, "")</f>
        <v/>
      </c>
      <c r="W580" s="11">
        <f>IF(E580&lt;D580, 1, "")</f>
        <v>1</v>
      </c>
      <c r="X580" s="15">
        <f>S580</f>
        <v>42178.614571759259</v>
      </c>
    </row>
    <row r="581" spans="1:24" ht="48" x14ac:dyDescent="0.2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5">
        <f>E581/D581</f>
        <v>4.4600000000000001E-2</v>
      </c>
      <c r="P581" s="6">
        <f>E581/L581</f>
        <v>24.777777777777779</v>
      </c>
      <c r="Q581" t="str">
        <f>LEFT(N581, SEARCH("/", N581, 1)-1)</f>
        <v>technology</v>
      </c>
      <c r="R581" t="str">
        <f>RIGHT(N581, LEN(N581) - SEARCH("/", N581,1))</f>
        <v>web</v>
      </c>
      <c r="S581" s="10">
        <f>(((J581/60)/60)/24)+DATE(1970,1,1)</f>
        <v>42377.554756944446</v>
      </c>
      <c r="T581" s="10">
        <f>(((I581/60)/60)/24)+DATE(1970,1,1)</f>
        <v>42408.542361111111</v>
      </c>
      <c r="U581" s="12">
        <f>ROUND((T581-S581), 0)</f>
        <v>31</v>
      </c>
      <c r="V581" s="11" t="str">
        <f>IF(E581&gt;=D581, 1, "")</f>
        <v/>
      </c>
      <c r="W581" s="11">
        <f>IF(E581&lt;D581, 1, "")</f>
        <v>1</v>
      </c>
      <c r="X581" s="15">
        <f>S581</f>
        <v>42377.554756944446</v>
      </c>
    </row>
    <row r="582" spans="1:24" ht="48" x14ac:dyDescent="0.2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5">
        <f>E582/D582</f>
        <v>6.0999999999999997E-4</v>
      </c>
      <c r="P582" s="6">
        <f>E582/L582</f>
        <v>30.5</v>
      </c>
      <c r="Q582" t="str">
        <f>LEFT(N582, SEARCH("/", N582, 1)-1)</f>
        <v>technology</v>
      </c>
      <c r="R582" t="str">
        <f>RIGHT(N582, LEN(N582) - SEARCH("/", N582,1))</f>
        <v>web</v>
      </c>
      <c r="S582" s="10">
        <f>(((J582/60)/60)/24)+DATE(1970,1,1)</f>
        <v>42177.543171296296</v>
      </c>
      <c r="T582" s="10">
        <f>(((I582/60)/60)/24)+DATE(1970,1,1)</f>
        <v>42207.543171296296</v>
      </c>
      <c r="U582" s="12">
        <f>ROUND((T582-S582), 0)</f>
        <v>30</v>
      </c>
      <c r="V582" s="11" t="str">
        <f>IF(E582&gt;=D582, 1, "")</f>
        <v/>
      </c>
      <c r="W582" s="11">
        <f>IF(E582&lt;D582, 1, "")</f>
        <v>1</v>
      </c>
      <c r="X582" s="15">
        <f>S582</f>
        <v>42177.543171296296</v>
      </c>
    </row>
    <row r="583" spans="1:24" ht="48" x14ac:dyDescent="0.2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5">
        <f>E583/D583</f>
        <v>3.3333333333333333E-2</v>
      </c>
      <c r="P583" s="6">
        <f>E583/L583</f>
        <v>250</v>
      </c>
      <c r="Q583" t="str">
        <f>LEFT(N583, SEARCH("/", N583, 1)-1)</f>
        <v>technology</v>
      </c>
      <c r="R583" t="str">
        <f>RIGHT(N583, LEN(N583) - SEARCH("/", N583,1))</f>
        <v>web</v>
      </c>
      <c r="S583" s="10">
        <f>(((J583/60)/60)/24)+DATE(1970,1,1)</f>
        <v>41946.232175925928</v>
      </c>
      <c r="T583" s="10">
        <f>(((I583/60)/60)/24)+DATE(1970,1,1)</f>
        <v>41976.232175925921</v>
      </c>
      <c r="U583" s="12">
        <f>ROUND((T583-S583), 0)</f>
        <v>30</v>
      </c>
      <c r="V583" s="11" t="str">
        <f>IF(E583&gt;=D583, 1, "")</f>
        <v/>
      </c>
      <c r="W583" s="11">
        <f>IF(E583&lt;D583, 1, "")</f>
        <v>1</v>
      </c>
      <c r="X583" s="15">
        <f>S583</f>
        <v>41946.232175925928</v>
      </c>
    </row>
    <row r="584" spans="1:24" ht="48" x14ac:dyDescent="0.2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5">
        <f>E584/D584</f>
        <v>0.23</v>
      </c>
      <c r="P584" s="6">
        <f>E584/L584</f>
        <v>16.428571428571427</v>
      </c>
      <c r="Q584" t="str">
        <f>LEFT(N584, SEARCH("/", N584, 1)-1)</f>
        <v>technology</v>
      </c>
      <c r="R584" t="str">
        <f>RIGHT(N584, LEN(N584) - SEARCH("/", N584,1))</f>
        <v>web</v>
      </c>
      <c r="S584" s="10">
        <f>(((J584/60)/60)/24)+DATE(1970,1,1)</f>
        <v>42070.677604166667</v>
      </c>
      <c r="T584" s="10">
        <f>(((I584/60)/60)/24)+DATE(1970,1,1)</f>
        <v>42100.635937500003</v>
      </c>
      <c r="U584" s="12">
        <f>ROUND((T584-S584), 0)</f>
        <v>30</v>
      </c>
      <c r="V584" s="11" t="str">
        <f>IF(E584&gt;=D584, 1, "")</f>
        <v/>
      </c>
      <c r="W584" s="11">
        <f>IF(E584&lt;D584, 1, "")</f>
        <v>1</v>
      </c>
      <c r="X584" s="15">
        <f>S584</f>
        <v>42070.677604166667</v>
      </c>
    </row>
    <row r="585" spans="1:24" ht="32" x14ac:dyDescent="0.2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5">
        <f>E585/D585</f>
        <v>1.0399999999999999E-3</v>
      </c>
      <c r="P585" s="6">
        <f>E585/L585</f>
        <v>13</v>
      </c>
      <c r="Q585" t="str">
        <f>LEFT(N585, SEARCH("/", N585, 1)-1)</f>
        <v>technology</v>
      </c>
      <c r="R585" t="str">
        <f>RIGHT(N585, LEN(N585) - SEARCH("/", N585,1))</f>
        <v>web</v>
      </c>
      <c r="S585" s="10">
        <f>(((J585/60)/60)/24)+DATE(1970,1,1)</f>
        <v>42446.780162037037</v>
      </c>
      <c r="T585" s="10">
        <f>(((I585/60)/60)/24)+DATE(1970,1,1)</f>
        <v>42476.780162037037</v>
      </c>
      <c r="U585" s="12">
        <f>ROUND((T585-S585), 0)</f>
        <v>30</v>
      </c>
      <c r="V585" s="11" t="str">
        <f>IF(E585&gt;=D585, 1, "")</f>
        <v/>
      </c>
      <c r="W585" s="11">
        <f>IF(E585&lt;D585, 1, "")</f>
        <v>1</v>
      </c>
      <c r="X585" s="15">
        <f>S585</f>
        <v>42446.780162037037</v>
      </c>
    </row>
    <row r="586" spans="1:24" ht="48" x14ac:dyDescent="0.2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5">
        <f>E586/D586</f>
        <v>4.2599999999999999E-3</v>
      </c>
      <c r="P586" s="6">
        <f>E586/L586</f>
        <v>53.25</v>
      </c>
      <c r="Q586" t="str">
        <f>LEFT(N586, SEARCH("/", N586, 1)-1)</f>
        <v>technology</v>
      </c>
      <c r="R586" t="str">
        <f>RIGHT(N586, LEN(N586) - SEARCH("/", N586,1))</f>
        <v>web</v>
      </c>
      <c r="S586" s="10">
        <f>(((J586/60)/60)/24)+DATE(1970,1,1)</f>
        <v>42083.069884259254</v>
      </c>
      <c r="T586" s="10">
        <f>(((I586/60)/60)/24)+DATE(1970,1,1)</f>
        <v>42128.069884259254</v>
      </c>
      <c r="U586" s="12">
        <f>ROUND((T586-S586), 0)</f>
        <v>45</v>
      </c>
      <c r="V586" s="11" t="str">
        <f>IF(E586&gt;=D586, 1, "")</f>
        <v/>
      </c>
      <c r="W586" s="11">
        <f>IF(E586&lt;D586, 1, "")</f>
        <v>1</v>
      </c>
      <c r="X586" s="15">
        <f>S586</f>
        <v>42083.069884259254</v>
      </c>
    </row>
    <row r="587" spans="1:24" ht="32" x14ac:dyDescent="0.2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5">
        <f>E587/D587</f>
        <v>2.9999999999999997E-4</v>
      </c>
      <c r="P587" s="6">
        <f>E587/L587</f>
        <v>3</v>
      </c>
      <c r="Q587" t="str">
        <f>LEFT(N587, SEARCH("/", N587, 1)-1)</f>
        <v>technology</v>
      </c>
      <c r="R587" t="str">
        <f>RIGHT(N587, LEN(N587) - SEARCH("/", N587,1))</f>
        <v>web</v>
      </c>
      <c r="S587" s="10">
        <f>(((J587/60)/60)/24)+DATE(1970,1,1)</f>
        <v>42646.896898148145</v>
      </c>
      <c r="T587" s="10">
        <f>(((I587/60)/60)/24)+DATE(1970,1,1)</f>
        <v>42676.896898148145</v>
      </c>
      <c r="U587" s="12">
        <f>ROUND((T587-S587), 0)</f>
        <v>30</v>
      </c>
      <c r="V587" s="11" t="str">
        <f>IF(E587&gt;=D587, 1, "")</f>
        <v/>
      </c>
      <c r="W587" s="11">
        <f>IF(E587&lt;D587, 1, "")</f>
        <v>1</v>
      </c>
      <c r="X587" s="15">
        <f>S587</f>
        <v>42646.896898148145</v>
      </c>
    </row>
    <row r="588" spans="1:24" ht="48" x14ac:dyDescent="0.2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5">
        <f>E588/D588</f>
        <v>2.6666666666666666E-3</v>
      </c>
      <c r="P588" s="6">
        <f>E588/L588</f>
        <v>10</v>
      </c>
      <c r="Q588" t="str">
        <f>LEFT(N588, SEARCH("/", N588, 1)-1)</f>
        <v>technology</v>
      </c>
      <c r="R588" t="str">
        <f>RIGHT(N588, LEN(N588) - SEARCH("/", N588,1))</f>
        <v>web</v>
      </c>
      <c r="S588" s="10">
        <f>(((J588/60)/60)/24)+DATE(1970,1,1)</f>
        <v>42545.705266203702</v>
      </c>
      <c r="T588" s="10">
        <f>(((I588/60)/60)/24)+DATE(1970,1,1)</f>
        <v>42582.666666666672</v>
      </c>
      <c r="U588" s="12">
        <f>ROUND((T588-S588), 0)</f>
        <v>37</v>
      </c>
      <c r="V588" s="11" t="str">
        <f>IF(E588&gt;=D588, 1, "")</f>
        <v/>
      </c>
      <c r="W588" s="11">
        <f>IF(E588&lt;D588, 1, "")</f>
        <v>1</v>
      </c>
      <c r="X588" s="15">
        <f>S588</f>
        <v>42545.705266203702</v>
      </c>
    </row>
    <row r="589" spans="1:24" ht="32" x14ac:dyDescent="0.2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0.34</v>
      </c>
      <c r="P589" s="6">
        <f>E589/L589</f>
        <v>121.42857142857143</v>
      </c>
      <c r="Q589" t="str">
        <f>LEFT(N589, SEARCH("/", N589, 1)-1)</f>
        <v>technology</v>
      </c>
      <c r="R589" t="str">
        <f>RIGHT(N589, LEN(N589) - SEARCH("/", N589,1))</f>
        <v>web</v>
      </c>
      <c r="S589" s="10">
        <f>(((J589/60)/60)/24)+DATE(1970,1,1)</f>
        <v>41948.00209490741</v>
      </c>
      <c r="T589" s="10">
        <f>(((I589/60)/60)/24)+DATE(1970,1,1)</f>
        <v>41978.00209490741</v>
      </c>
      <c r="U589" s="12">
        <f>ROUND((T589-S589), 0)</f>
        <v>30</v>
      </c>
      <c r="V589" s="11" t="str">
        <f>IF(E589&gt;=D589, 1, "")</f>
        <v/>
      </c>
      <c r="W589" s="11">
        <f>IF(E589&lt;D589, 1, "")</f>
        <v>1</v>
      </c>
      <c r="X589" s="15">
        <f>S589</f>
        <v>41948.00209490741</v>
      </c>
    </row>
    <row r="590" spans="1:24" ht="48" x14ac:dyDescent="0.2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6.2E-4</v>
      </c>
      <c r="P590" s="6">
        <f>E590/L590</f>
        <v>15.5</v>
      </c>
      <c r="Q590" t="str">
        <f>LEFT(N590, SEARCH("/", N590, 1)-1)</f>
        <v>technology</v>
      </c>
      <c r="R590" t="str">
        <f>RIGHT(N590, LEN(N590) - SEARCH("/", N590,1))</f>
        <v>web</v>
      </c>
      <c r="S590" s="10">
        <f>(((J590/60)/60)/24)+DATE(1970,1,1)</f>
        <v>42047.812523148154</v>
      </c>
      <c r="T590" s="10">
        <f>(((I590/60)/60)/24)+DATE(1970,1,1)</f>
        <v>42071.636111111111</v>
      </c>
      <c r="U590" s="12">
        <f>ROUND((T590-S590), 0)</f>
        <v>24</v>
      </c>
      <c r="V590" s="11" t="str">
        <f>IF(E590&gt;=D590, 1, "")</f>
        <v/>
      </c>
      <c r="W590" s="11">
        <f>IF(E590&lt;D590, 1, "")</f>
        <v>1</v>
      </c>
      <c r="X590" s="15">
        <f>S590</f>
        <v>42047.812523148154</v>
      </c>
    </row>
    <row r="591" spans="1:24" ht="48" x14ac:dyDescent="0.2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5">
        <f>E591/D591</f>
        <v>3.058E-2</v>
      </c>
      <c r="P591" s="6">
        <f>E591/L591</f>
        <v>84.944444444444443</v>
      </c>
      <c r="Q591" t="str">
        <f>LEFT(N591, SEARCH("/", N591, 1)-1)</f>
        <v>technology</v>
      </c>
      <c r="R591" t="str">
        <f>RIGHT(N591, LEN(N591) - SEARCH("/", N591,1))</f>
        <v>wearables</v>
      </c>
      <c r="S591" s="10">
        <f>(((J591/60)/60)/24)+DATE(1970,1,1)</f>
        <v>41922.741655092592</v>
      </c>
      <c r="T591" s="10">
        <f>(((I591/60)/60)/24)+DATE(1970,1,1)</f>
        <v>41952.783321759263</v>
      </c>
      <c r="U591" s="12">
        <f>ROUND((T591-S591), 0)</f>
        <v>30</v>
      </c>
      <c r="V591" s="11" t="str">
        <f>IF(E591&gt;=D591, 1, "")</f>
        <v/>
      </c>
      <c r="W591" s="11">
        <f>IF(E591&lt;D591, 1, "")</f>
        <v>1</v>
      </c>
      <c r="X591" s="15">
        <f>S591</f>
        <v>41922.741655092592</v>
      </c>
    </row>
    <row r="592" spans="1:24" ht="48" x14ac:dyDescent="0.2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5">
        <f>E592/D592</f>
        <v>9.4999999999999998E-3</v>
      </c>
      <c r="P592" s="6">
        <f>E592/L592</f>
        <v>10.555555555555555</v>
      </c>
      <c r="Q592" t="str">
        <f>LEFT(N592, SEARCH("/", N592, 1)-1)</f>
        <v>technology</v>
      </c>
      <c r="R592" t="str">
        <f>RIGHT(N592, LEN(N592) - SEARCH("/", N592,1))</f>
        <v>wearables</v>
      </c>
      <c r="S592" s="10">
        <f>(((J592/60)/60)/24)+DATE(1970,1,1)</f>
        <v>42636.645358796297</v>
      </c>
      <c r="T592" s="10">
        <f>(((I592/60)/60)/24)+DATE(1970,1,1)</f>
        <v>42666.645358796297</v>
      </c>
      <c r="U592" s="12">
        <f>ROUND((T592-S592), 0)</f>
        <v>30</v>
      </c>
      <c r="V592" s="11" t="str">
        <f>IF(E592&gt;=D592, 1, "")</f>
        <v/>
      </c>
      <c r="W592" s="11">
        <f>IF(E592&lt;D592, 1, "")</f>
        <v>1</v>
      </c>
      <c r="X592" s="15">
        <f>S592</f>
        <v>42636.645358796297</v>
      </c>
    </row>
    <row r="593" spans="1:24" ht="32" x14ac:dyDescent="0.2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5">
        <f>E593/D593</f>
        <v>4.0000000000000001E-3</v>
      </c>
      <c r="P593" s="6">
        <f>E593/L593</f>
        <v>39</v>
      </c>
      <c r="Q593" t="str">
        <f>LEFT(N593, SEARCH("/", N593, 1)-1)</f>
        <v>technology</v>
      </c>
      <c r="R593" t="str">
        <f>RIGHT(N593, LEN(N593) - SEARCH("/", N593,1))</f>
        <v>wearables</v>
      </c>
      <c r="S593" s="10">
        <f>(((J593/60)/60)/24)+DATE(1970,1,1)</f>
        <v>41990.438043981485</v>
      </c>
      <c r="T593" s="10">
        <f>(((I593/60)/60)/24)+DATE(1970,1,1)</f>
        <v>42020.438043981485</v>
      </c>
      <c r="U593" s="12">
        <f>ROUND((T593-S593), 0)</f>
        <v>30</v>
      </c>
      <c r="V593" s="11" t="str">
        <f>IF(E593&gt;=D593, 1, "")</f>
        <v/>
      </c>
      <c r="W593" s="11">
        <f>IF(E593&lt;D593, 1, "")</f>
        <v>1</v>
      </c>
      <c r="X593" s="15">
        <f>S593</f>
        <v>41990.438043981485</v>
      </c>
    </row>
    <row r="594" spans="1:24" ht="48" x14ac:dyDescent="0.2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5">
        <f>E594/D594</f>
        <v>3.5000000000000001E-3</v>
      </c>
      <c r="P594" s="6">
        <f>E594/L594</f>
        <v>100</v>
      </c>
      <c r="Q594" t="str">
        <f>LEFT(N594, SEARCH("/", N594, 1)-1)</f>
        <v>technology</v>
      </c>
      <c r="R594" t="str">
        <f>RIGHT(N594, LEN(N594) - SEARCH("/", N594,1))</f>
        <v>wearables</v>
      </c>
      <c r="S594" s="10">
        <f>(((J594/60)/60)/24)+DATE(1970,1,1)</f>
        <v>42173.843240740738</v>
      </c>
      <c r="T594" s="10">
        <f>(((I594/60)/60)/24)+DATE(1970,1,1)</f>
        <v>42203.843240740738</v>
      </c>
      <c r="U594" s="12">
        <f>ROUND((T594-S594), 0)</f>
        <v>30</v>
      </c>
      <c r="V594" s="11" t="str">
        <f>IF(E594&gt;=D594, 1, "")</f>
        <v/>
      </c>
      <c r="W594" s="11">
        <f>IF(E594&lt;D594, 1, "")</f>
        <v>1</v>
      </c>
      <c r="X594" s="15">
        <f>S594</f>
        <v>42173.843240740738</v>
      </c>
    </row>
    <row r="595" spans="1:24" ht="48" x14ac:dyDescent="0.2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5">
        <f>E595/D595</f>
        <v>7.5333333333333335E-2</v>
      </c>
      <c r="P595" s="6">
        <f>E595/L595</f>
        <v>31.172413793103448</v>
      </c>
      <c r="Q595" t="str">
        <f>LEFT(N595, SEARCH("/", N595, 1)-1)</f>
        <v>technology</v>
      </c>
      <c r="R595" t="str">
        <f>RIGHT(N595, LEN(N595) - SEARCH("/", N595,1))</f>
        <v>wearables</v>
      </c>
      <c r="S595" s="10">
        <f>(((J595/60)/60)/24)+DATE(1970,1,1)</f>
        <v>42077.666377314818</v>
      </c>
      <c r="T595" s="10">
        <f>(((I595/60)/60)/24)+DATE(1970,1,1)</f>
        <v>42107.666377314818</v>
      </c>
      <c r="U595" s="12">
        <f>ROUND((T595-S595), 0)</f>
        <v>30</v>
      </c>
      <c r="V595" s="11" t="str">
        <f>IF(E595&gt;=D595, 1, "")</f>
        <v/>
      </c>
      <c r="W595" s="11">
        <f>IF(E595&lt;D595, 1, "")</f>
        <v>1</v>
      </c>
      <c r="X595" s="15">
        <f>S595</f>
        <v>42077.666377314818</v>
      </c>
    </row>
    <row r="596" spans="1:24" ht="48" x14ac:dyDescent="0.2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5">
        <f>E596/D596</f>
        <v>0.18640000000000001</v>
      </c>
      <c r="P596" s="6">
        <f>E596/L596</f>
        <v>155.33333333333334</v>
      </c>
      <c r="Q596" t="str">
        <f>LEFT(N596, SEARCH("/", N596, 1)-1)</f>
        <v>technology</v>
      </c>
      <c r="R596" t="str">
        <f>RIGHT(N596, LEN(N596) - SEARCH("/", N596,1))</f>
        <v>wearables</v>
      </c>
      <c r="S596" s="10">
        <f>(((J596/60)/60)/24)+DATE(1970,1,1)</f>
        <v>42688.711354166662</v>
      </c>
      <c r="T596" s="10">
        <f>(((I596/60)/60)/24)+DATE(1970,1,1)</f>
        <v>42748.711354166662</v>
      </c>
      <c r="U596" s="12">
        <f>ROUND((T596-S596), 0)</f>
        <v>60</v>
      </c>
      <c r="V596" s="11" t="str">
        <f>IF(E596&gt;=D596, 1, "")</f>
        <v/>
      </c>
      <c r="W596" s="11">
        <f>IF(E596&lt;D596, 1, "")</f>
        <v>1</v>
      </c>
      <c r="X596" s="15">
        <f>S596</f>
        <v>42688.711354166662</v>
      </c>
    </row>
    <row r="597" spans="1:24" ht="48" x14ac:dyDescent="0.2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5">
        <f>E597/D597</f>
        <v>4.0000000000000003E-5</v>
      </c>
      <c r="P597" s="6">
        <f>E597/L597</f>
        <v>2</v>
      </c>
      <c r="Q597" t="str">
        <f>LEFT(N597, SEARCH("/", N597, 1)-1)</f>
        <v>technology</v>
      </c>
      <c r="R597" t="str">
        <f>RIGHT(N597, LEN(N597) - SEARCH("/", N597,1))</f>
        <v>wearables</v>
      </c>
      <c r="S597" s="10">
        <f>(((J597/60)/60)/24)+DATE(1970,1,1)</f>
        <v>41838.832152777781</v>
      </c>
      <c r="T597" s="10">
        <f>(((I597/60)/60)/24)+DATE(1970,1,1)</f>
        <v>41868.832152777781</v>
      </c>
      <c r="U597" s="12">
        <f>ROUND((T597-S597), 0)</f>
        <v>30</v>
      </c>
      <c r="V597" s="11" t="str">
        <f>IF(E597&gt;=D597, 1, "")</f>
        <v/>
      </c>
      <c r="W597" s="11">
        <f>IF(E597&lt;D597, 1, "")</f>
        <v>1</v>
      </c>
      <c r="X597" s="15">
        <f>S597</f>
        <v>41838.832152777781</v>
      </c>
    </row>
    <row r="598" spans="1:24" ht="48" x14ac:dyDescent="0.2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5">
        <f>E598/D598</f>
        <v>0.1002</v>
      </c>
      <c r="P598" s="6">
        <f>E598/L598</f>
        <v>178.92857142857142</v>
      </c>
      <c r="Q598" t="str">
        <f>LEFT(N598, SEARCH("/", N598, 1)-1)</f>
        <v>technology</v>
      </c>
      <c r="R598" t="str">
        <f>RIGHT(N598, LEN(N598) - SEARCH("/", N598,1))</f>
        <v>wearables</v>
      </c>
      <c r="S598" s="10">
        <f>(((J598/60)/60)/24)+DATE(1970,1,1)</f>
        <v>42632.373414351852</v>
      </c>
      <c r="T598" s="10">
        <f>(((I598/60)/60)/24)+DATE(1970,1,1)</f>
        <v>42672.373414351852</v>
      </c>
      <c r="U598" s="12">
        <f>ROUND((T598-S598), 0)</f>
        <v>40</v>
      </c>
      <c r="V598" s="11" t="str">
        <f>IF(E598&gt;=D598, 1, "")</f>
        <v/>
      </c>
      <c r="W598" s="11">
        <f>IF(E598&lt;D598, 1, "")</f>
        <v>1</v>
      </c>
      <c r="X598" s="15">
        <f>S598</f>
        <v>42632.373414351852</v>
      </c>
    </row>
    <row r="599" spans="1:24" ht="48" x14ac:dyDescent="0.2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5">
        <f>E599/D599</f>
        <v>4.5600000000000002E-2</v>
      </c>
      <c r="P599" s="6">
        <f>E599/L599</f>
        <v>27.36</v>
      </c>
      <c r="Q599" t="str">
        <f>LEFT(N599, SEARCH("/", N599, 1)-1)</f>
        <v>technology</v>
      </c>
      <c r="R599" t="str">
        <f>RIGHT(N599, LEN(N599) - SEARCH("/", N599,1))</f>
        <v>wearables</v>
      </c>
      <c r="S599" s="10">
        <f>(((J599/60)/60)/24)+DATE(1970,1,1)</f>
        <v>42090.831273148149</v>
      </c>
      <c r="T599" s="10">
        <f>(((I599/60)/60)/24)+DATE(1970,1,1)</f>
        <v>42135.831273148149</v>
      </c>
      <c r="U599" s="12">
        <f>ROUND((T599-S599), 0)</f>
        <v>45</v>
      </c>
      <c r="V599" s="11" t="str">
        <f>IF(E599&gt;=D599, 1, "")</f>
        <v/>
      </c>
      <c r="W599" s="11">
        <f>IF(E599&lt;D599, 1, "")</f>
        <v>1</v>
      </c>
      <c r="X599" s="15">
        <f>S599</f>
        <v>42090.831273148149</v>
      </c>
    </row>
    <row r="600" spans="1:24" ht="64" x14ac:dyDescent="0.2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5">
        <f>E600/D600</f>
        <v>0.21507499999999999</v>
      </c>
      <c r="P600" s="6">
        <f>E600/L600</f>
        <v>1536.25</v>
      </c>
      <c r="Q600" t="str">
        <f>LEFT(N600, SEARCH("/", N600, 1)-1)</f>
        <v>technology</v>
      </c>
      <c r="R600" t="str">
        <f>RIGHT(N600, LEN(N600) - SEARCH("/", N600,1))</f>
        <v>wearables</v>
      </c>
      <c r="S600" s="10">
        <f>(((J600/60)/60)/24)+DATE(1970,1,1)</f>
        <v>42527.625671296293</v>
      </c>
      <c r="T600" s="10">
        <f>(((I600/60)/60)/24)+DATE(1970,1,1)</f>
        <v>42557.625671296293</v>
      </c>
      <c r="U600" s="12">
        <f>ROUND((T600-S600), 0)</f>
        <v>30</v>
      </c>
      <c r="V600" s="11" t="str">
        <f>IF(E600&gt;=D600, 1, "")</f>
        <v/>
      </c>
      <c r="W600" s="11">
        <f>IF(E600&lt;D600, 1, "")</f>
        <v>1</v>
      </c>
      <c r="X600" s="15">
        <f>S600</f>
        <v>42527.625671296293</v>
      </c>
    </row>
    <row r="601" spans="1:24" ht="48" x14ac:dyDescent="0.2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5">
        <f>E601/D601</f>
        <v>0.29276666666666668</v>
      </c>
      <c r="P601" s="6">
        <f>E601/L601</f>
        <v>84.99677419354839</v>
      </c>
      <c r="Q601" t="str">
        <f>LEFT(N601, SEARCH("/", N601, 1)-1)</f>
        <v>technology</v>
      </c>
      <c r="R601" t="str">
        <f>RIGHT(N601, LEN(N601) - SEARCH("/", N601,1))</f>
        <v>wearables</v>
      </c>
      <c r="S601" s="10">
        <f>(((J601/60)/60)/24)+DATE(1970,1,1)</f>
        <v>42506.709722222222</v>
      </c>
      <c r="T601" s="10">
        <f>(((I601/60)/60)/24)+DATE(1970,1,1)</f>
        <v>42540.340277777781</v>
      </c>
      <c r="U601" s="12">
        <f>ROUND((T601-S601), 0)</f>
        <v>34</v>
      </c>
      <c r="V601" s="11" t="str">
        <f>IF(E601&gt;=D601, 1, "")</f>
        <v/>
      </c>
      <c r="W601" s="11">
        <f>IF(E601&lt;D601, 1, "")</f>
        <v>1</v>
      </c>
      <c r="X601" s="15">
        <f>S601</f>
        <v>42506.709722222222</v>
      </c>
    </row>
    <row r="602" spans="1:24" ht="48" x14ac:dyDescent="0.2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5">
        <f>E602/D602</f>
        <v>0.39426666666666665</v>
      </c>
      <c r="P602" s="6">
        <f>E602/L602</f>
        <v>788.5333333333333</v>
      </c>
      <c r="Q602" t="str">
        <f>LEFT(N602, SEARCH("/", N602, 1)-1)</f>
        <v>technology</v>
      </c>
      <c r="R602" t="str">
        <f>RIGHT(N602, LEN(N602) - SEARCH("/", N602,1))</f>
        <v>wearables</v>
      </c>
      <c r="S602" s="10">
        <f>(((J602/60)/60)/24)+DATE(1970,1,1)</f>
        <v>41984.692731481482</v>
      </c>
      <c r="T602" s="10">
        <f>(((I602/60)/60)/24)+DATE(1970,1,1)</f>
        <v>42018.166666666672</v>
      </c>
      <c r="U602" s="12">
        <f>ROUND((T602-S602), 0)</f>
        <v>33</v>
      </c>
      <c r="V602" s="11" t="str">
        <f>IF(E602&gt;=D602, 1, "")</f>
        <v/>
      </c>
      <c r="W602" s="11">
        <f>IF(E602&lt;D602, 1, "")</f>
        <v>1</v>
      </c>
      <c r="X602" s="15">
        <f>S602</f>
        <v>41984.692731481482</v>
      </c>
    </row>
    <row r="603" spans="1:24" ht="48" x14ac:dyDescent="0.2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5">
        <f>E603/D603</f>
        <v>0.21628</v>
      </c>
      <c r="P603" s="6">
        <f>E603/L603</f>
        <v>50.29767441860465</v>
      </c>
      <c r="Q603" t="str">
        <f>LEFT(N603, SEARCH("/", N603, 1)-1)</f>
        <v>technology</v>
      </c>
      <c r="R603" t="str">
        <f>RIGHT(N603, LEN(N603) - SEARCH("/", N603,1))</f>
        <v>wearables</v>
      </c>
      <c r="S603" s="10">
        <f>(((J603/60)/60)/24)+DATE(1970,1,1)</f>
        <v>41974.219490740739</v>
      </c>
      <c r="T603" s="10">
        <f>(((I603/60)/60)/24)+DATE(1970,1,1)</f>
        <v>42005.207638888889</v>
      </c>
      <c r="U603" s="12">
        <f>ROUND((T603-S603), 0)</f>
        <v>31</v>
      </c>
      <c r="V603" s="11" t="str">
        <f>IF(E603&gt;=D603, 1, "")</f>
        <v/>
      </c>
      <c r="W603" s="11">
        <f>IF(E603&lt;D603, 1, "")</f>
        <v>1</v>
      </c>
      <c r="X603" s="15">
        <f>S603</f>
        <v>41974.219490740739</v>
      </c>
    </row>
    <row r="604" spans="1:24" ht="48" x14ac:dyDescent="0.2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5">
        <f>E604/D604</f>
        <v>2.0500000000000002E-3</v>
      </c>
      <c r="P604" s="6">
        <f>E604/L604</f>
        <v>68.333333333333329</v>
      </c>
      <c r="Q604" t="str">
        <f>LEFT(N604, SEARCH("/", N604, 1)-1)</f>
        <v>technology</v>
      </c>
      <c r="R604" t="str">
        <f>RIGHT(N604, LEN(N604) - SEARCH("/", N604,1))</f>
        <v>wearables</v>
      </c>
      <c r="S604" s="10">
        <f>(((J604/60)/60)/24)+DATE(1970,1,1)</f>
        <v>41838.840474537035</v>
      </c>
      <c r="T604" s="10">
        <f>(((I604/60)/60)/24)+DATE(1970,1,1)</f>
        <v>41883.840474537035</v>
      </c>
      <c r="U604" s="12">
        <f>ROUND((T604-S604), 0)</f>
        <v>45</v>
      </c>
      <c r="V604" s="11" t="str">
        <f>IF(E604&gt;=D604, 1, "")</f>
        <v/>
      </c>
      <c r="W604" s="11">
        <f>IF(E604&lt;D604, 1, "")</f>
        <v>1</v>
      </c>
      <c r="X604" s="15">
        <f>S604</f>
        <v>41838.840474537035</v>
      </c>
    </row>
    <row r="605" spans="1:24" ht="32" x14ac:dyDescent="0.2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5">
        <f>E605/D605</f>
        <v>2.9999999999999997E-4</v>
      </c>
      <c r="P605" s="6">
        <f>E605/L605</f>
        <v>7.5</v>
      </c>
      <c r="Q605" t="str">
        <f>LEFT(N605, SEARCH("/", N605, 1)-1)</f>
        <v>technology</v>
      </c>
      <c r="R605" t="str">
        <f>RIGHT(N605, LEN(N605) - SEARCH("/", N605,1))</f>
        <v>wearables</v>
      </c>
      <c r="S605" s="10">
        <f>(((J605/60)/60)/24)+DATE(1970,1,1)</f>
        <v>41803.116053240738</v>
      </c>
      <c r="T605" s="10">
        <f>(((I605/60)/60)/24)+DATE(1970,1,1)</f>
        <v>41863.116053240738</v>
      </c>
      <c r="U605" s="12">
        <f>ROUND((T605-S605), 0)</f>
        <v>60</v>
      </c>
      <c r="V605" s="11" t="str">
        <f>IF(E605&gt;=D605, 1, "")</f>
        <v/>
      </c>
      <c r="W605" s="11">
        <f>IF(E605&lt;D605, 1, "")</f>
        <v>1</v>
      </c>
      <c r="X605" s="15">
        <f>S605</f>
        <v>41803.116053240738</v>
      </c>
    </row>
    <row r="606" spans="1:24" ht="48" x14ac:dyDescent="0.2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5">
        <f>E606/D606</f>
        <v>0.14849999999999999</v>
      </c>
      <c r="P606" s="6">
        <f>E606/L606</f>
        <v>34.269230769230766</v>
      </c>
      <c r="Q606" t="str">
        <f>LEFT(N606, SEARCH("/", N606, 1)-1)</f>
        <v>technology</v>
      </c>
      <c r="R606" t="str">
        <f>RIGHT(N606, LEN(N606) - SEARCH("/", N606,1))</f>
        <v>wearables</v>
      </c>
      <c r="S606" s="10">
        <f>(((J606/60)/60)/24)+DATE(1970,1,1)</f>
        <v>41975.930601851855</v>
      </c>
      <c r="T606" s="10">
        <f>(((I606/60)/60)/24)+DATE(1970,1,1)</f>
        <v>42005.290972222225</v>
      </c>
      <c r="U606" s="12">
        <f>ROUND((T606-S606), 0)</f>
        <v>29</v>
      </c>
      <c r="V606" s="11" t="str">
        <f>IF(E606&gt;=D606, 1, "")</f>
        <v/>
      </c>
      <c r="W606" s="11">
        <f>IF(E606&lt;D606, 1, "")</f>
        <v>1</v>
      </c>
      <c r="X606" s="15">
        <f>S606</f>
        <v>41975.930601851855</v>
      </c>
    </row>
    <row r="607" spans="1:24" ht="64" x14ac:dyDescent="0.2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5">
        <f>E607/D607</f>
        <v>1.4710000000000001E-2</v>
      </c>
      <c r="P607" s="6">
        <f>E607/L607</f>
        <v>61.291666666666664</v>
      </c>
      <c r="Q607" t="str">
        <f>LEFT(N607, SEARCH("/", N607, 1)-1)</f>
        <v>technology</v>
      </c>
      <c r="R607" t="str">
        <f>RIGHT(N607, LEN(N607) - SEARCH("/", N607,1))</f>
        <v>wearables</v>
      </c>
      <c r="S607" s="10">
        <f>(((J607/60)/60)/24)+DATE(1970,1,1)</f>
        <v>42012.768298611118</v>
      </c>
      <c r="T607" s="10">
        <f>(((I607/60)/60)/24)+DATE(1970,1,1)</f>
        <v>42042.768298611118</v>
      </c>
      <c r="U607" s="12">
        <f>ROUND((T607-S607), 0)</f>
        <v>30</v>
      </c>
      <c r="V607" s="11" t="str">
        <f>IF(E607&gt;=D607, 1, "")</f>
        <v/>
      </c>
      <c r="W607" s="11">
        <f>IF(E607&lt;D607, 1, "")</f>
        <v>1</v>
      </c>
      <c r="X607" s="15">
        <f>S607</f>
        <v>42012.768298611118</v>
      </c>
    </row>
    <row r="608" spans="1:24" ht="48" x14ac:dyDescent="0.2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5">
        <f>E608/D608</f>
        <v>0.25584000000000001</v>
      </c>
      <c r="P608" s="6">
        <f>E608/L608</f>
        <v>133.25</v>
      </c>
      <c r="Q608" t="str">
        <f>LEFT(N608, SEARCH("/", N608, 1)-1)</f>
        <v>technology</v>
      </c>
      <c r="R608" t="str">
        <f>RIGHT(N608, LEN(N608) - SEARCH("/", N608,1))</f>
        <v>wearables</v>
      </c>
      <c r="S608" s="10">
        <f>(((J608/60)/60)/24)+DATE(1970,1,1)</f>
        <v>42504.403877314813</v>
      </c>
      <c r="T608" s="10">
        <f>(((I608/60)/60)/24)+DATE(1970,1,1)</f>
        <v>42549.403877314813</v>
      </c>
      <c r="U608" s="12">
        <f>ROUND((T608-S608), 0)</f>
        <v>45</v>
      </c>
      <c r="V608" s="11" t="str">
        <f>IF(E608&gt;=D608, 1, "")</f>
        <v/>
      </c>
      <c r="W608" s="11">
        <f>IF(E608&lt;D608, 1, "")</f>
        <v>1</v>
      </c>
      <c r="X608" s="15">
        <f>S608</f>
        <v>42504.403877314813</v>
      </c>
    </row>
    <row r="609" spans="1:24" ht="48" x14ac:dyDescent="0.2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5">
        <f>E609/D609</f>
        <v>3.8206896551724136E-2</v>
      </c>
      <c r="P609" s="6">
        <f>E609/L609</f>
        <v>65.17647058823529</v>
      </c>
      <c r="Q609" t="str">
        <f>LEFT(N609, SEARCH("/", N609, 1)-1)</f>
        <v>technology</v>
      </c>
      <c r="R609" t="str">
        <f>RIGHT(N609, LEN(N609) - SEARCH("/", N609,1))</f>
        <v>wearables</v>
      </c>
      <c r="S609" s="10">
        <f>(((J609/60)/60)/24)+DATE(1970,1,1)</f>
        <v>42481.376597222217</v>
      </c>
      <c r="T609" s="10">
        <f>(((I609/60)/60)/24)+DATE(1970,1,1)</f>
        <v>42511.376597222217</v>
      </c>
      <c r="U609" s="12">
        <f>ROUND((T609-S609), 0)</f>
        <v>30</v>
      </c>
      <c r="V609" s="11" t="str">
        <f>IF(E609&gt;=D609, 1, "")</f>
        <v/>
      </c>
      <c r="W609" s="11">
        <f>IF(E609&lt;D609, 1, "")</f>
        <v>1</v>
      </c>
      <c r="X609" s="15">
        <f>S609</f>
        <v>42481.376597222217</v>
      </c>
    </row>
    <row r="610" spans="1:24" ht="48" x14ac:dyDescent="0.2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5">
        <f>E610/D610</f>
        <v>0.15485964912280703</v>
      </c>
      <c r="P610" s="6">
        <f>E610/L610</f>
        <v>93.90425531914893</v>
      </c>
      <c r="Q610" t="str">
        <f>LEFT(N610, SEARCH("/", N610, 1)-1)</f>
        <v>technology</v>
      </c>
      <c r="R610" t="str">
        <f>RIGHT(N610, LEN(N610) - SEARCH("/", N610,1))</f>
        <v>wearables</v>
      </c>
      <c r="S610" s="10">
        <f>(((J610/60)/60)/24)+DATE(1970,1,1)</f>
        <v>42556.695706018523</v>
      </c>
      <c r="T610" s="10">
        <f>(((I610/60)/60)/24)+DATE(1970,1,1)</f>
        <v>42616.695706018523</v>
      </c>
      <c r="U610" s="12">
        <f>ROUND((T610-S610), 0)</f>
        <v>60</v>
      </c>
      <c r="V610" s="11" t="str">
        <f>IF(E610&gt;=D610, 1, "")</f>
        <v/>
      </c>
      <c r="W610" s="11">
        <f>IF(E610&lt;D610, 1, "")</f>
        <v>1</v>
      </c>
      <c r="X610" s="15">
        <f>S610</f>
        <v>42556.695706018523</v>
      </c>
    </row>
    <row r="611" spans="1:24" ht="48" x14ac:dyDescent="0.2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5">
        <f>E611/D611</f>
        <v>0.25912000000000002</v>
      </c>
      <c r="P611" s="6">
        <f>E611/L611</f>
        <v>150.65116279069767</v>
      </c>
      <c r="Q611" t="str">
        <f>LEFT(N611, SEARCH("/", N611, 1)-1)</f>
        <v>technology</v>
      </c>
      <c r="R611" t="str">
        <f>RIGHT(N611, LEN(N611) - SEARCH("/", N611,1))</f>
        <v>wearables</v>
      </c>
      <c r="S611" s="10">
        <f>(((J611/60)/60)/24)+DATE(1970,1,1)</f>
        <v>41864.501516203702</v>
      </c>
      <c r="T611" s="10">
        <f>(((I611/60)/60)/24)+DATE(1970,1,1)</f>
        <v>41899.501516203702</v>
      </c>
      <c r="U611" s="12">
        <f>ROUND((T611-S611), 0)</f>
        <v>35</v>
      </c>
      <c r="V611" s="11" t="str">
        <f>IF(E611&gt;=D611, 1, "")</f>
        <v/>
      </c>
      <c r="W611" s="11">
        <f>IF(E611&lt;D611, 1, "")</f>
        <v>1</v>
      </c>
      <c r="X611" s="15">
        <f>S611</f>
        <v>41864.501516203702</v>
      </c>
    </row>
    <row r="612" spans="1:24" ht="48" x14ac:dyDescent="0.2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5">
        <f>E612/D612</f>
        <v>4.0000000000000002E-4</v>
      </c>
      <c r="P612" s="6">
        <f>E612/L612</f>
        <v>1</v>
      </c>
      <c r="Q612" t="str">
        <f>LEFT(N612, SEARCH("/", N612, 1)-1)</f>
        <v>technology</v>
      </c>
      <c r="R612" t="str">
        <f>RIGHT(N612, LEN(N612) - SEARCH("/", N612,1))</f>
        <v>wearables</v>
      </c>
      <c r="S612" s="10">
        <f>(((J612/60)/60)/24)+DATE(1970,1,1)</f>
        <v>42639.805601851855</v>
      </c>
      <c r="T612" s="10">
        <f>(((I612/60)/60)/24)+DATE(1970,1,1)</f>
        <v>42669.805601851855</v>
      </c>
      <c r="U612" s="12">
        <f>ROUND((T612-S612), 0)</f>
        <v>30</v>
      </c>
      <c r="V612" s="11" t="str">
        <f>IF(E612&gt;=D612, 1, "")</f>
        <v/>
      </c>
      <c r="W612" s="11">
        <f>IF(E612&lt;D612, 1, "")</f>
        <v>1</v>
      </c>
      <c r="X612" s="15">
        <f>S612</f>
        <v>42639.805601851855</v>
      </c>
    </row>
    <row r="613" spans="1:24" ht="48" x14ac:dyDescent="0.2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5">
        <f>E613/D613</f>
        <v>1.06E-3</v>
      </c>
      <c r="P613" s="6">
        <f>E613/L613</f>
        <v>13.25</v>
      </c>
      <c r="Q613" t="str">
        <f>LEFT(N613, SEARCH("/", N613, 1)-1)</f>
        <v>technology</v>
      </c>
      <c r="R613" t="str">
        <f>RIGHT(N613, LEN(N613) - SEARCH("/", N613,1))</f>
        <v>wearables</v>
      </c>
      <c r="S613" s="10">
        <f>(((J613/60)/60)/24)+DATE(1970,1,1)</f>
        <v>42778.765300925923</v>
      </c>
      <c r="T613" s="10">
        <f>(((I613/60)/60)/24)+DATE(1970,1,1)</f>
        <v>42808.723634259266</v>
      </c>
      <c r="U613" s="12">
        <f>ROUND((T613-S613), 0)</f>
        <v>30</v>
      </c>
      <c r="V613" s="11" t="str">
        <f>IF(E613&gt;=D613, 1, "")</f>
        <v/>
      </c>
      <c r="W613" s="11">
        <f>IF(E613&lt;D613, 1, "")</f>
        <v>1</v>
      </c>
      <c r="X613" s="15">
        <f>S613</f>
        <v>42778.765300925923</v>
      </c>
    </row>
    <row r="614" spans="1:24" ht="48" x14ac:dyDescent="0.2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5">
        <f>E614/D614</f>
        <v>8.5142857142857138E-3</v>
      </c>
      <c r="P614" s="6">
        <f>E614/L614</f>
        <v>99.333333333333329</v>
      </c>
      <c r="Q614" t="str">
        <f>LEFT(N614, SEARCH("/", N614, 1)-1)</f>
        <v>technology</v>
      </c>
      <c r="R614" t="str">
        <f>RIGHT(N614, LEN(N614) - SEARCH("/", N614,1))</f>
        <v>wearables</v>
      </c>
      <c r="S614" s="10">
        <f>(((J614/60)/60)/24)+DATE(1970,1,1)</f>
        <v>42634.900046296301</v>
      </c>
      <c r="T614" s="10">
        <f>(((I614/60)/60)/24)+DATE(1970,1,1)</f>
        <v>42674.900046296301</v>
      </c>
      <c r="U614" s="12">
        <f>ROUND((T614-S614), 0)</f>
        <v>40</v>
      </c>
      <c r="V614" s="11" t="str">
        <f>IF(E614&gt;=D614, 1, "")</f>
        <v/>
      </c>
      <c r="W614" s="11">
        <f>IF(E614&lt;D614, 1, "")</f>
        <v>1</v>
      </c>
      <c r="X614" s="15">
        <f>S614</f>
        <v>42634.900046296301</v>
      </c>
    </row>
    <row r="615" spans="1:24" ht="16" x14ac:dyDescent="0.2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5">
        <f>E615/D615</f>
        <v>7.4837500000000001E-2</v>
      </c>
      <c r="P615" s="6">
        <f>E615/L615</f>
        <v>177.39259259259259</v>
      </c>
      <c r="Q615" t="str">
        <f>LEFT(N615, SEARCH("/", N615, 1)-1)</f>
        <v>technology</v>
      </c>
      <c r="R615" t="str">
        <f>RIGHT(N615, LEN(N615) - SEARCH("/", N615,1))</f>
        <v>wearables</v>
      </c>
      <c r="S615" s="10">
        <f>(((J615/60)/60)/24)+DATE(1970,1,1)</f>
        <v>41809.473275462966</v>
      </c>
      <c r="T615" s="10">
        <f>(((I615/60)/60)/24)+DATE(1970,1,1)</f>
        <v>41845.125</v>
      </c>
      <c r="U615" s="12">
        <f>ROUND((T615-S615), 0)</f>
        <v>36</v>
      </c>
      <c r="V615" s="11" t="str">
        <f>IF(E615&gt;=D615, 1, "")</f>
        <v/>
      </c>
      <c r="W615" s="11">
        <f>IF(E615&lt;D615, 1, "")</f>
        <v>1</v>
      </c>
      <c r="X615" s="15">
        <f>S615</f>
        <v>41809.473275462966</v>
      </c>
    </row>
    <row r="616" spans="1:24" ht="48" x14ac:dyDescent="0.2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5">
        <f>E616/D616</f>
        <v>0.27650000000000002</v>
      </c>
      <c r="P616" s="6">
        <f>E616/L616</f>
        <v>55.3</v>
      </c>
      <c r="Q616" t="str">
        <f>LEFT(N616, SEARCH("/", N616, 1)-1)</f>
        <v>technology</v>
      </c>
      <c r="R616" t="str">
        <f>RIGHT(N616, LEN(N616) - SEARCH("/", N616,1))</f>
        <v>wearables</v>
      </c>
      <c r="S616" s="10">
        <f>(((J616/60)/60)/24)+DATE(1970,1,1)</f>
        <v>41971.866574074069</v>
      </c>
      <c r="T616" s="10">
        <f>(((I616/60)/60)/24)+DATE(1970,1,1)</f>
        <v>42016.866574074069</v>
      </c>
      <c r="U616" s="12">
        <f>ROUND((T616-S616), 0)</f>
        <v>45</v>
      </c>
      <c r="V616" s="11" t="str">
        <f>IF(E616&gt;=D616, 1, "")</f>
        <v/>
      </c>
      <c r="W616" s="11">
        <f>IF(E616&lt;D616, 1, "")</f>
        <v>1</v>
      </c>
      <c r="X616" s="15">
        <f>S616</f>
        <v>41971.866574074069</v>
      </c>
    </row>
    <row r="617" spans="1:24" ht="64" x14ac:dyDescent="0.2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5">
        <f>E617/D617</f>
        <v>0</v>
      </c>
      <c r="P617" s="6" t="e">
        <f>E617/L617</f>
        <v>#DIV/0!</v>
      </c>
      <c r="Q617" t="str">
        <f>LEFT(N617, SEARCH("/", N617, 1)-1)</f>
        <v>technology</v>
      </c>
      <c r="R617" t="str">
        <f>RIGHT(N617, LEN(N617) - SEARCH("/", N617,1))</f>
        <v>wearables</v>
      </c>
      <c r="S617" s="10">
        <f>(((J617/60)/60)/24)+DATE(1970,1,1)</f>
        <v>42189.673263888893</v>
      </c>
      <c r="T617" s="10">
        <f>(((I617/60)/60)/24)+DATE(1970,1,1)</f>
        <v>42219.673263888893</v>
      </c>
      <c r="U617" s="12">
        <f>ROUND((T617-S617), 0)</f>
        <v>30</v>
      </c>
      <c r="V617" s="11" t="str">
        <f>IF(E617&gt;=D617, 1, "")</f>
        <v/>
      </c>
      <c r="W617" s="11">
        <f>IF(E617&lt;D617, 1, "")</f>
        <v>1</v>
      </c>
      <c r="X617" s="15">
        <f>S617</f>
        <v>42189.673263888893</v>
      </c>
    </row>
    <row r="618" spans="1:24" ht="48" x14ac:dyDescent="0.2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5">
        <f>E618/D618</f>
        <v>3.5499999999999997E-2</v>
      </c>
      <c r="P618" s="6">
        <f>E618/L618</f>
        <v>591.66666666666663</v>
      </c>
      <c r="Q618" t="str">
        <f>LEFT(N618, SEARCH("/", N618, 1)-1)</f>
        <v>technology</v>
      </c>
      <c r="R618" t="str">
        <f>RIGHT(N618, LEN(N618) - SEARCH("/", N618,1))</f>
        <v>wearables</v>
      </c>
      <c r="S618" s="10">
        <f>(((J618/60)/60)/24)+DATE(1970,1,1)</f>
        <v>42711.750613425931</v>
      </c>
      <c r="T618" s="10">
        <f>(((I618/60)/60)/24)+DATE(1970,1,1)</f>
        <v>42771.750613425931</v>
      </c>
      <c r="U618" s="12">
        <f>ROUND((T618-S618), 0)</f>
        <v>60</v>
      </c>
      <c r="V618" s="11" t="str">
        <f>IF(E618&gt;=D618, 1, "")</f>
        <v/>
      </c>
      <c r="W618" s="11">
        <f>IF(E618&lt;D618, 1, "")</f>
        <v>1</v>
      </c>
      <c r="X618" s="15">
        <f>S618</f>
        <v>42711.750613425931</v>
      </c>
    </row>
    <row r="619" spans="1:24" ht="48" x14ac:dyDescent="0.2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5">
        <f>E619/D619</f>
        <v>0.72989999999999999</v>
      </c>
      <c r="P619" s="6">
        <f>E619/L619</f>
        <v>405.5</v>
      </c>
      <c r="Q619" t="str">
        <f>LEFT(N619, SEARCH("/", N619, 1)-1)</f>
        <v>technology</v>
      </c>
      <c r="R619" t="str">
        <f>RIGHT(N619, LEN(N619) - SEARCH("/", N619,1))</f>
        <v>wearables</v>
      </c>
      <c r="S619" s="10">
        <f>(((J619/60)/60)/24)+DATE(1970,1,1)</f>
        <v>42262.104780092588</v>
      </c>
      <c r="T619" s="10">
        <f>(((I619/60)/60)/24)+DATE(1970,1,1)</f>
        <v>42292.104780092588</v>
      </c>
      <c r="U619" s="12">
        <f>ROUND((T619-S619), 0)</f>
        <v>30</v>
      </c>
      <c r="V619" s="11" t="str">
        <f>IF(E619&gt;=D619, 1, "")</f>
        <v/>
      </c>
      <c r="W619" s="11">
        <f>IF(E619&lt;D619, 1, "")</f>
        <v>1</v>
      </c>
      <c r="X619" s="15">
        <f>S619</f>
        <v>42262.104780092588</v>
      </c>
    </row>
    <row r="620" spans="1:24" ht="48" x14ac:dyDescent="0.2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5">
        <f>E620/D620</f>
        <v>0.57648750000000004</v>
      </c>
      <c r="P620" s="6">
        <f>E620/L620</f>
        <v>343.14732142857144</v>
      </c>
      <c r="Q620" t="str">
        <f>LEFT(N620, SEARCH("/", N620, 1)-1)</f>
        <v>technology</v>
      </c>
      <c r="R620" t="str">
        <f>RIGHT(N620, LEN(N620) - SEARCH("/", N620,1))</f>
        <v>wearables</v>
      </c>
      <c r="S620" s="10">
        <f>(((J620/60)/60)/24)+DATE(1970,1,1)</f>
        <v>42675.66778935185</v>
      </c>
      <c r="T620" s="10">
        <f>(((I620/60)/60)/24)+DATE(1970,1,1)</f>
        <v>42712.207638888889</v>
      </c>
      <c r="U620" s="12">
        <f>ROUND((T620-S620), 0)</f>
        <v>37</v>
      </c>
      <c r="V620" s="11" t="str">
        <f>IF(E620&gt;=D620, 1, "")</f>
        <v/>
      </c>
      <c r="W620" s="11">
        <f>IF(E620&lt;D620, 1, "")</f>
        <v>1</v>
      </c>
      <c r="X620" s="15">
        <f>S620</f>
        <v>42675.66778935185</v>
      </c>
    </row>
    <row r="621" spans="1:24" ht="32" x14ac:dyDescent="0.2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5">
        <f>E621/D621</f>
        <v>0.1234</v>
      </c>
      <c r="P621" s="6">
        <f>E621/L621</f>
        <v>72.588235294117652</v>
      </c>
      <c r="Q621" t="str">
        <f>LEFT(N621, SEARCH("/", N621, 1)-1)</f>
        <v>technology</v>
      </c>
      <c r="R621" t="str">
        <f>RIGHT(N621, LEN(N621) - SEARCH("/", N621,1))</f>
        <v>wearables</v>
      </c>
      <c r="S621" s="10">
        <f>(((J621/60)/60)/24)+DATE(1970,1,1)</f>
        <v>42579.634733796294</v>
      </c>
      <c r="T621" s="10">
        <f>(((I621/60)/60)/24)+DATE(1970,1,1)</f>
        <v>42622.25</v>
      </c>
      <c r="U621" s="12">
        <f>ROUND((T621-S621), 0)</f>
        <v>43</v>
      </c>
      <c r="V621" s="11" t="str">
        <f>IF(E621&gt;=D621, 1, "")</f>
        <v/>
      </c>
      <c r="W621" s="11">
        <f>IF(E621&lt;D621, 1, "")</f>
        <v>1</v>
      </c>
      <c r="X621" s="15">
        <f>S621</f>
        <v>42579.634733796294</v>
      </c>
    </row>
    <row r="622" spans="1:24" ht="48" x14ac:dyDescent="0.2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5">
        <f>E622/D622</f>
        <v>5.1999999999999998E-3</v>
      </c>
      <c r="P622" s="6">
        <f>E622/L622</f>
        <v>26</v>
      </c>
      <c r="Q622" t="str">
        <f>LEFT(N622, SEARCH("/", N622, 1)-1)</f>
        <v>technology</v>
      </c>
      <c r="R622" t="str">
        <f>RIGHT(N622, LEN(N622) - SEARCH("/", N622,1))</f>
        <v>wearables</v>
      </c>
      <c r="S622" s="10">
        <f>(((J622/60)/60)/24)+DATE(1970,1,1)</f>
        <v>42158.028310185182</v>
      </c>
      <c r="T622" s="10">
        <f>(((I622/60)/60)/24)+DATE(1970,1,1)</f>
        <v>42186.028310185182</v>
      </c>
      <c r="U622" s="12">
        <f>ROUND((T622-S622), 0)</f>
        <v>28</v>
      </c>
      <c r="V622" s="11" t="str">
        <f>IF(E622&gt;=D622, 1, "")</f>
        <v/>
      </c>
      <c r="W622" s="11">
        <f>IF(E622&lt;D622, 1, "")</f>
        <v>1</v>
      </c>
      <c r="X622" s="15">
        <f>S622</f>
        <v>42158.028310185182</v>
      </c>
    </row>
    <row r="623" spans="1:24" ht="48" x14ac:dyDescent="0.2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5">
        <f>E623/D623</f>
        <v>6.5299999999999997E-2</v>
      </c>
      <c r="P623" s="6">
        <f>E623/L623</f>
        <v>6.4975124378109452</v>
      </c>
      <c r="Q623" t="str">
        <f>LEFT(N623, SEARCH("/", N623, 1)-1)</f>
        <v>technology</v>
      </c>
      <c r="R623" t="str">
        <f>RIGHT(N623, LEN(N623) - SEARCH("/", N623,1))</f>
        <v>wearables</v>
      </c>
      <c r="S623" s="10">
        <f>(((J623/60)/60)/24)+DATE(1970,1,1)</f>
        <v>42696.37572916667</v>
      </c>
      <c r="T623" s="10">
        <f>(((I623/60)/60)/24)+DATE(1970,1,1)</f>
        <v>42726.37572916667</v>
      </c>
      <c r="U623" s="12">
        <f>ROUND((T623-S623), 0)</f>
        <v>30</v>
      </c>
      <c r="V623" s="11" t="str">
        <f>IF(E623&gt;=D623, 1, "")</f>
        <v/>
      </c>
      <c r="W623" s="11">
        <f>IF(E623&lt;D623, 1, "")</f>
        <v>1</v>
      </c>
      <c r="X623" s="15">
        <f>S623</f>
        <v>42696.37572916667</v>
      </c>
    </row>
    <row r="624" spans="1:24" ht="32" x14ac:dyDescent="0.2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5">
        <f>E624/D624</f>
        <v>0.35338000000000003</v>
      </c>
      <c r="P624" s="6">
        <f>E624/L624</f>
        <v>119.38513513513513</v>
      </c>
      <c r="Q624" t="str">
        <f>LEFT(N624, SEARCH("/", N624, 1)-1)</f>
        <v>technology</v>
      </c>
      <c r="R624" t="str">
        <f>RIGHT(N624, LEN(N624) - SEARCH("/", N624,1))</f>
        <v>wearables</v>
      </c>
      <c r="S624" s="10">
        <f>(((J624/60)/60)/24)+DATE(1970,1,1)</f>
        <v>42094.808182870373</v>
      </c>
      <c r="T624" s="10">
        <f>(((I624/60)/60)/24)+DATE(1970,1,1)</f>
        <v>42124.808182870373</v>
      </c>
      <c r="U624" s="12">
        <f>ROUND((T624-S624), 0)</f>
        <v>30</v>
      </c>
      <c r="V624" s="11" t="str">
        <f>IF(E624&gt;=D624, 1, "")</f>
        <v/>
      </c>
      <c r="W624" s="11">
        <f>IF(E624&lt;D624, 1, "")</f>
        <v>1</v>
      </c>
      <c r="X624" s="15">
        <f>S624</f>
        <v>42094.808182870373</v>
      </c>
    </row>
    <row r="625" spans="1:24" ht="48" x14ac:dyDescent="0.2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5">
        <f>E625/D625</f>
        <v>3.933333333333333E-3</v>
      </c>
      <c r="P625" s="6">
        <f>E625/L625</f>
        <v>84.285714285714292</v>
      </c>
      <c r="Q625" t="str">
        <f>LEFT(N625, SEARCH("/", N625, 1)-1)</f>
        <v>technology</v>
      </c>
      <c r="R625" t="str">
        <f>RIGHT(N625, LEN(N625) - SEARCH("/", N625,1))</f>
        <v>wearables</v>
      </c>
      <c r="S625" s="10">
        <f>(((J625/60)/60)/24)+DATE(1970,1,1)</f>
        <v>42737.663877314815</v>
      </c>
      <c r="T625" s="10">
        <f>(((I625/60)/60)/24)+DATE(1970,1,1)</f>
        <v>42767.663877314815</v>
      </c>
      <c r="U625" s="12">
        <f>ROUND((T625-S625), 0)</f>
        <v>30</v>
      </c>
      <c r="V625" s="11" t="str">
        <f>IF(E625&gt;=D625, 1, "")</f>
        <v/>
      </c>
      <c r="W625" s="11">
        <f>IF(E625&lt;D625, 1, "")</f>
        <v>1</v>
      </c>
      <c r="X625" s="15">
        <f>S625</f>
        <v>42737.663877314815</v>
      </c>
    </row>
    <row r="626" spans="1:24" ht="48" x14ac:dyDescent="0.2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5">
        <f>E626/D626</f>
        <v>1.06E-2</v>
      </c>
      <c r="P626" s="6">
        <f>E626/L626</f>
        <v>90.857142857142861</v>
      </c>
      <c r="Q626" t="str">
        <f>LEFT(N626, SEARCH("/", N626, 1)-1)</f>
        <v>technology</v>
      </c>
      <c r="R626" t="str">
        <f>RIGHT(N626, LEN(N626) - SEARCH("/", N626,1))</f>
        <v>wearables</v>
      </c>
      <c r="S626" s="10">
        <f>(((J626/60)/60)/24)+DATE(1970,1,1)</f>
        <v>41913.521064814813</v>
      </c>
      <c r="T626" s="10">
        <f>(((I626/60)/60)/24)+DATE(1970,1,1)</f>
        <v>41943.521064814813</v>
      </c>
      <c r="U626" s="12">
        <f>ROUND((T626-S626), 0)</f>
        <v>30</v>
      </c>
      <c r="V626" s="11" t="str">
        <f>IF(E626&gt;=D626, 1, "")</f>
        <v/>
      </c>
      <c r="W626" s="11">
        <f>IF(E626&lt;D626, 1, "")</f>
        <v>1</v>
      </c>
      <c r="X626" s="15">
        <f>S626</f>
        <v>41913.521064814813</v>
      </c>
    </row>
    <row r="627" spans="1:24" ht="32" x14ac:dyDescent="0.2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5">
        <f>E627/D627</f>
        <v>5.7142857142857145E-6</v>
      </c>
      <c r="P627" s="6">
        <f>E627/L627</f>
        <v>1</v>
      </c>
      <c r="Q627" t="str">
        <f>LEFT(N627, SEARCH("/", N627, 1)-1)</f>
        <v>technology</v>
      </c>
      <c r="R627" t="str">
        <f>RIGHT(N627, LEN(N627) - SEARCH("/", N627,1))</f>
        <v>wearables</v>
      </c>
      <c r="S627" s="10">
        <f>(((J627/60)/60)/24)+DATE(1970,1,1)</f>
        <v>41815.927106481482</v>
      </c>
      <c r="T627" s="10">
        <f>(((I627/60)/60)/24)+DATE(1970,1,1)</f>
        <v>41845.927106481482</v>
      </c>
      <c r="U627" s="12">
        <f>ROUND((T627-S627), 0)</f>
        <v>30</v>
      </c>
      <c r="V627" s="11" t="str">
        <f>IF(E627&gt;=D627, 1, "")</f>
        <v/>
      </c>
      <c r="W627" s="11">
        <f>IF(E627&lt;D627, 1, "")</f>
        <v>1</v>
      </c>
      <c r="X627" s="15">
        <f>S627</f>
        <v>41815.927106481482</v>
      </c>
    </row>
    <row r="628" spans="1:24" ht="48" x14ac:dyDescent="0.2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5">
        <f>E628/D628</f>
        <v>0.46379999999999999</v>
      </c>
      <c r="P628" s="6">
        <f>E628/L628</f>
        <v>20.342105263157894</v>
      </c>
      <c r="Q628" t="str">
        <f>LEFT(N628, SEARCH("/", N628, 1)-1)</f>
        <v>technology</v>
      </c>
      <c r="R628" t="str">
        <f>RIGHT(N628, LEN(N628) - SEARCH("/", N628,1))</f>
        <v>wearables</v>
      </c>
      <c r="S628" s="10">
        <f>(((J628/60)/60)/24)+DATE(1970,1,1)</f>
        <v>42388.523020833338</v>
      </c>
      <c r="T628" s="10">
        <f>(((I628/60)/60)/24)+DATE(1970,1,1)</f>
        <v>42403.523020833338</v>
      </c>
      <c r="U628" s="12">
        <f>ROUND((T628-S628), 0)</f>
        <v>15</v>
      </c>
      <c r="V628" s="11" t="str">
        <f>IF(E628&gt;=D628, 1, "")</f>
        <v/>
      </c>
      <c r="W628" s="11">
        <f>IF(E628&lt;D628, 1, "")</f>
        <v>1</v>
      </c>
      <c r="X628" s="15">
        <f>S628</f>
        <v>42388.523020833338</v>
      </c>
    </row>
    <row r="629" spans="1:24" ht="48" x14ac:dyDescent="0.2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5">
        <f>E629/D629</f>
        <v>0.15390000000000001</v>
      </c>
      <c r="P629" s="6">
        <f>E629/L629</f>
        <v>530.68965517241384</v>
      </c>
      <c r="Q629" t="str">
        <f>LEFT(N629, SEARCH("/", N629, 1)-1)</f>
        <v>technology</v>
      </c>
      <c r="R629" t="str">
        <f>RIGHT(N629, LEN(N629) - SEARCH("/", N629,1))</f>
        <v>wearables</v>
      </c>
      <c r="S629" s="10">
        <f>(((J629/60)/60)/24)+DATE(1970,1,1)</f>
        <v>41866.931076388886</v>
      </c>
      <c r="T629" s="10">
        <f>(((I629/60)/60)/24)+DATE(1970,1,1)</f>
        <v>41900.083333333336</v>
      </c>
      <c r="U629" s="12">
        <f>ROUND((T629-S629), 0)</f>
        <v>33</v>
      </c>
      <c r="V629" s="11" t="str">
        <f>IF(E629&gt;=D629, 1, "")</f>
        <v/>
      </c>
      <c r="W629" s="11">
        <f>IF(E629&lt;D629, 1, "")</f>
        <v>1</v>
      </c>
      <c r="X629" s="15">
        <f>S629</f>
        <v>41866.931076388886</v>
      </c>
    </row>
    <row r="630" spans="1:24" ht="48" x14ac:dyDescent="0.2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5">
        <f>E630/D630</f>
        <v>0.824221076923077</v>
      </c>
      <c r="P630" s="6">
        <f>E630/L630</f>
        <v>120.39184269662923</v>
      </c>
      <c r="Q630" t="str">
        <f>LEFT(N630, SEARCH("/", N630, 1)-1)</f>
        <v>technology</v>
      </c>
      <c r="R630" t="str">
        <f>RIGHT(N630, LEN(N630) - SEARCH("/", N630,1))</f>
        <v>wearables</v>
      </c>
      <c r="S630" s="10">
        <f>(((J630/60)/60)/24)+DATE(1970,1,1)</f>
        <v>41563.485509259262</v>
      </c>
      <c r="T630" s="10">
        <f>(((I630/60)/60)/24)+DATE(1970,1,1)</f>
        <v>41600.666666666664</v>
      </c>
      <c r="U630" s="12">
        <f>ROUND((T630-S630), 0)</f>
        <v>37</v>
      </c>
      <c r="V630" s="11" t="str">
        <f>IF(E630&gt;=D630, 1, "")</f>
        <v/>
      </c>
      <c r="W630" s="11">
        <f>IF(E630&lt;D630, 1, "")</f>
        <v>1</v>
      </c>
      <c r="X630" s="15">
        <f>S630</f>
        <v>41563.485509259262</v>
      </c>
    </row>
    <row r="631" spans="1:24" ht="48" x14ac:dyDescent="0.2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5">
        <f>E631/D631</f>
        <v>2.6866666666666667E-2</v>
      </c>
      <c r="P631" s="6">
        <f>E631/L631</f>
        <v>13</v>
      </c>
      <c r="Q631" t="str">
        <f>LEFT(N631, SEARCH("/", N631, 1)-1)</f>
        <v>technology</v>
      </c>
      <c r="R631" t="str">
        <f>RIGHT(N631, LEN(N631) - SEARCH("/", N631,1))</f>
        <v>wearables</v>
      </c>
      <c r="S631" s="10">
        <f>(((J631/60)/60)/24)+DATE(1970,1,1)</f>
        <v>42715.688437500001</v>
      </c>
      <c r="T631" s="10">
        <f>(((I631/60)/60)/24)+DATE(1970,1,1)</f>
        <v>42745.688437500001</v>
      </c>
      <c r="U631" s="12">
        <f>ROUND((T631-S631), 0)</f>
        <v>30</v>
      </c>
      <c r="V631" s="11" t="str">
        <f>IF(E631&gt;=D631, 1, "")</f>
        <v/>
      </c>
      <c r="W631" s="11">
        <f>IF(E631&lt;D631, 1, "")</f>
        <v>1</v>
      </c>
      <c r="X631" s="15">
        <f>S631</f>
        <v>42715.688437500001</v>
      </c>
    </row>
    <row r="632" spans="1:24" ht="48" x14ac:dyDescent="0.2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5">
        <f>E632/D632</f>
        <v>0.26600000000000001</v>
      </c>
      <c r="P632" s="6">
        <f>E632/L632</f>
        <v>291.33333333333331</v>
      </c>
      <c r="Q632" t="str">
        <f>LEFT(N632, SEARCH("/", N632, 1)-1)</f>
        <v>technology</v>
      </c>
      <c r="R632" t="str">
        <f>RIGHT(N632, LEN(N632) - SEARCH("/", N632,1))</f>
        <v>wearables</v>
      </c>
      <c r="S632" s="10">
        <f>(((J632/60)/60)/24)+DATE(1970,1,1)</f>
        <v>41813.662962962961</v>
      </c>
      <c r="T632" s="10">
        <f>(((I632/60)/60)/24)+DATE(1970,1,1)</f>
        <v>41843.662962962961</v>
      </c>
      <c r="U632" s="12">
        <f>ROUND((T632-S632), 0)</f>
        <v>30</v>
      </c>
      <c r="V632" s="11" t="str">
        <f>IF(E632&gt;=D632, 1, "")</f>
        <v/>
      </c>
      <c r="W632" s="11">
        <f>IF(E632&lt;D632, 1, "")</f>
        <v>1</v>
      </c>
      <c r="X632" s="15">
        <f>S632</f>
        <v>41813.662962962961</v>
      </c>
    </row>
    <row r="633" spans="1:24" ht="48" x14ac:dyDescent="0.2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5">
        <f>E633/D633</f>
        <v>0.30813400000000002</v>
      </c>
      <c r="P633" s="6">
        <f>E633/L633</f>
        <v>124.9191891891892</v>
      </c>
      <c r="Q633" t="str">
        <f>LEFT(N633, SEARCH("/", N633, 1)-1)</f>
        <v>technology</v>
      </c>
      <c r="R633" t="str">
        <f>RIGHT(N633, LEN(N633) - SEARCH("/", N633,1))</f>
        <v>wearables</v>
      </c>
      <c r="S633" s="10">
        <f>(((J633/60)/60)/24)+DATE(1970,1,1)</f>
        <v>42668.726701388892</v>
      </c>
      <c r="T633" s="10">
        <f>(((I633/60)/60)/24)+DATE(1970,1,1)</f>
        <v>42698.768368055549</v>
      </c>
      <c r="U633" s="12">
        <f>ROUND((T633-S633), 0)</f>
        <v>30</v>
      </c>
      <c r="V633" s="11" t="str">
        <f>IF(E633&gt;=D633, 1, "")</f>
        <v/>
      </c>
      <c r="W633" s="11">
        <f>IF(E633&lt;D633, 1, "")</f>
        <v>1</v>
      </c>
      <c r="X633" s="15">
        <f>S633</f>
        <v>42668.726701388892</v>
      </c>
    </row>
    <row r="634" spans="1:24" ht="48" x14ac:dyDescent="0.2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5">
        <f>E634/D634</f>
        <v>5.5800000000000002E-2</v>
      </c>
      <c r="P634" s="6">
        <f>E634/L634</f>
        <v>119.57142857142857</v>
      </c>
      <c r="Q634" t="str">
        <f>LEFT(N634, SEARCH("/", N634, 1)-1)</f>
        <v>technology</v>
      </c>
      <c r="R634" t="str">
        <f>RIGHT(N634, LEN(N634) - SEARCH("/", N634,1))</f>
        <v>wearables</v>
      </c>
      <c r="S634" s="10">
        <f>(((J634/60)/60)/24)+DATE(1970,1,1)</f>
        <v>42711.950798611113</v>
      </c>
      <c r="T634" s="10">
        <f>(((I634/60)/60)/24)+DATE(1970,1,1)</f>
        <v>42766.98055555555</v>
      </c>
      <c r="U634" s="12">
        <f>ROUND((T634-S634), 0)</f>
        <v>55</v>
      </c>
      <c r="V634" s="11" t="str">
        <f>IF(E634&gt;=D634, 1, "")</f>
        <v/>
      </c>
      <c r="W634" s="11">
        <f>IF(E634&lt;D634, 1, "")</f>
        <v>1</v>
      </c>
      <c r="X634" s="15">
        <f>S634</f>
        <v>42711.950798611113</v>
      </c>
    </row>
    <row r="635" spans="1:24" ht="48" x14ac:dyDescent="0.2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5">
        <f>E635/D635</f>
        <v>8.7454545454545458E-3</v>
      </c>
      <c r="P635" s="6">
        <f>E635/L635</f>
        <v>120.25</v>
      </c>
      <c r="Q635" t="str">
        <f>LEFT(N635, SEARCH("/", N635, 1)-1)</f>
        <v>technology</v>
      </c>
      <c r="R635" t="str">
        <f>RIGHT(N635, LEN(N635) - SEARCH("/", N635,1))</f>
        <v>wearables</v>
      </c>
      <c r="S635" s="10">
        <f>(((J635/60)/60)/24)+DATE(1970,1,1)</f>
        <v>42726.192916666667</v>
      </c>
      <c r="T635" s="10">
        <f>(((I635/60)/60)/24)+DATE(1970,1,1)</f>
        <v>42786.192916666667</v>
      </c>
      <c r="U635" s="12">
        <f>ROUND((T635-S635), 0)</f>
        <v>60</v>
      </c>
      <c r="V635" s="11" t="str">
        <f>IF(E635&gt;=D635, 1, "")</f>
        <v/>
      </c>
      <c r="W635" s="11">
        <f>IF(E635&lt;D635, 1, "")</f>
        <v>1</v>
      </c>
      <c r="X635" s="15">
        <f>S635</f>
        <v>42726.192916666667</v>
      </c>
    </row>
    <row r="636" spans="1:24" ht="32" x14ac:dyDescent="0.2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5">
        <f>E636/D636</f>
        <v>9.7699999999999992E-3</v>
      </c>
      <c r="P636" s="6">
        <f>E636/L636</f>
        <v>195.4</v>
      </c>
      <c r="Q636" t="str">
        <f>LEFT(N636, SEARCH("/", N636, 1)-1)</f>
        <v>technology</v>
      </c>
      <c r="R636" t="str">
        <f>RIGHT(N636, LEN(N636) - SEARCH("/", N636,1))</f>
        <v>wearables</v>
      </c>
      <c r="S636" s="10">
        <f>(((J636/60)/60)/24)+DATE(1970,1,1)</f>
        <v>42726.491643518515</v>
      </c>
      <c r="T636" s="10">
        <f>(((I636/60)/60)/24)+DATE(1970,1,1)</f>
        <v>42756.491643518515</v>
      </c>
      <c r="U636" s="12">
        <f>ROUND((T636-S636), 0)</f>
        <v>30</v>
      </c>
      <c r="V636" s="11" t="str">
        <f>IF(E636&gt;=D636, 1, "")</f>
        <v/>
      </c>
      <c r="W636" s="11">
        <f>IF(E636&lt;D636, 1, "")</f>
        <v>1</v>
      </c>
      <c r="X636" s="15">
        <f>S636</f>
        <v>42726.491643518515</v>
      </c>
    </row>
    <row r="637" spans="1:24" ht="48" x14ac:dyDescent="0.2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5">
        <f>E637/D637</f>
        <v>0</v>
      </c>
      <c r="P637" s="6" t="e">
        <f>E637/L637</f>
        <v>#DIV/0!</v>
      </c>
      <c r="Q637" t="str">
        <f>LEFT(N637, SEARCH("/", N637, 1)-1)</f>
        <v>technology</v>
      </c>
      <c r="R637" t="str">
        <f>RIGHT(N637, LEN(N637) - SEARCH("/", N637,1))</f>
        <v>wearables</v>
      </c>
      <c r="S637" s="10">
        <f>(((J637/60)/60)/24)+DATE(1970,1,1)</f>
        <v>42676.995173611111</v>
      </c>
      <c r="T637" s="10">
        <f>(((I637/60)/60)/24)+DATE(1970,1,1)</f>
        <v>42718.777083333334</v>
      </c>
      <c r="U637" s="12">
        <f>ROUND((T637-S637), 0)</f>
        <v>42</v>
      </c>
      <c r="V637" s="11" t="str">
        <f>IF(E637&gt;=D637, 1, "")</f>
        <v/>
      </c>
      <c r="W637" s="11">
        <f>IF(E637&lt;D637, 1, "")</f>
        <v>1</v>
      </c>
      <c r="X637" s="15">
        <f>S637</f>
        <v>42676.995173611111</v>
      </c>
    </row>
    <row r="638" spans="1:24" ht="48" x14ac:dyDescent="0.2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5">
        <f>E638/D638</f>
        <v>0.78927352941176465</v>
      </c>
      <c r="P638" s="6">
        <f>E638/L638</f>
        <v>117.69868421052631</v>
      </c>
      <c r="Q638" t="str">
        <f>LEFT(N638, SEARCH("/", N638, 1)-1)</f>
        <v>technology</v>
      </c>
      <c r="R638" t="str">
        <f>RIGHT(N638, LEN(N638) - SEARCH("/", N638,1))</f>
        <v>wearables</v>
      </c>
      <c r="S638" s="10">
        <f>(((J638/60)/60)/24)+DATE(1970,1,1)</f>
        <v>42696.663506944446</v>
      </c>
      <c r="T638" s="10">
        <f>(((I638/60)/60)/24)+DATE(1970,1,1)</f>
        <v>42736.663506944446</v>
      </c>
      <c r="U638" s="12">
        <f>ROUND((T638-S638), 0)</f>
        <v>40</v>
      </c>
      <c r="V638" s="11" t="str">
        <f>IF(E638&gt;=D638, 1, "")</f>
        <v/>
      </c>
      <c r="W638" s="11">
        <f>IF(E638&lt;D638, 1, "")</f>
        <v>1</v>
      </c>
      <c r="X638" s="15">
        <f>S638</f>
        <v>42696.663506944446</v>
      </c>
    </row>
    <row r="639" spans="1:24" ht="48" x14ac:dyDescent="0.2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5">
        <f>E639/D639</f>
        <v>0.22092500000000001</v>
      </c>
      <c r="P639" s="6">
        <f>E639/L639</f>
        <v>23.948509485094849</v>
      </c>
      <c r="Q639" t="str">
        <f>LEFT(N639, SEARCH("/", N639, 1)-1)</f>
        <v>technology</v>
      </c>
      <c r="R639" t="str">
        <f>RIGHT(N639, LEN(N639) - SEARCH("/", N639,1))</f>
        <v>wearables</v>
      </c>
      <c r="S639" s="10">
        <f>(((J639/60)/60)/24)+DATE(1970,1,1)</f>
        <v>41835.581018518518</v>
      </c>
      <c r="T639" s="10">
        <f>(((I639/60)/60)/24)+DATE(1970,1,1)</f>
        <v>41895.581018518518</v>
      </c>
      <c r="U639" s="12">
        <f>ROUND((T639-S639), 0)</f>
        <v>60</v>
      </c>
      <c r="V639" s="11" t="str">
        <f>IF(E639&gt;=D639, 1, "")</f>
        <v/>
      </c>
      <c r="W639" s="11">
        <f>IF(E639&lt;D639, 1, "")</f>
        <v>1</v>
      </c>
      <c r="X639" s="15">
        <f>S639</f>
        <v>41835.581018518518</v>
      </c>
    </row>
    <row r="640" spans="1:24" ht="32" x14ac:dyDescent="0.2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5">
        <f>E640/D640</f>
        <v>4.0666666666666663E-3</v>
      </c>
      <c r="P640" s="6">
        <f>E640/L640</f>
        <v>30.5</v>
      </c>
      <c r="Q640" t="str">
        <f>LEFT(N640, SEARCH("/", N640, 1)-1)</f>
        <v>technology</v>
      </c>
      <c r="R640" t="str">
        <f>RIGHT(N640, LEN(N640) - SEARCH("/", N640,1))</f>
        <v>wearables</v>
      </c>
      <c r="S640" s="10">
        <f>(((J640/60)/60)/24)+DATE(1970,1,1)</f>
        <v>41948.041192129633</v>
      </c>
      <c r="T640" s="10">
        <f>(((I640/60)/60)/24)+DATE(1970,1,1)</f>
        <v>41978.041192129633</v>
      </c>
      <c r="U640" s="12">
        <f>ROUND((T640-S640), 0)</f>
        <v>30</v>
      </c>
      <c r="V640" s="11" t="str">
        <f>IF(E640&gt;=D640, 1, "")</f>
        <v/>
      </c>
      <c r="W640" s="11">
        <f>IF(E640&lt;D640, 1, "")</f>
        <v>1</v>
      </c>
      <c r="X640" s="15">
        <f>S640</f>
        <v>41948.041192129633</v>
      </c>
    </row>
    <row r="641" spans="1:24" ht="32" x14ac:dyDescent="0.2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5">
        <f>E641/D641</f>
        <v>0</v>
      </c>
      <c r="P641" s="6" t="e">
        <f>E641/L641</f>
        <v>#DIV/0!</v>
      </c>
      <c r="Q641" t="str">
        <f>LEFT(N641, SEARCH("/", N641, 1)-1)</f>
        <v>technology</v>
      </c>
      <c r="R641" t="str">
        <f>RIGHT(N641, LEN(N641) - SEARCH("/", N641,1))</f>
        <v>wearables</v>
      </c>
      <c r="S641" s="10">
        <f>(((J641/60)/60)/24)+DATE(1970,1,1)</f>
        <v>41837.984976851854</v>
      </c>
      <c r="T641" s="10">
        <f>(((I641/60)/60)/24)+DATE(1970,1,1)</f>
        <v>41871.030555555553</v>
      </c>
      <c r="U641" s="12">
        <f>ROUND((T641-S641), 0)</f>
        <v>33</v>
      </c>
      <c r="V641" s="11" t="str">
        <f>IF(E641&gt;=D641, 1, "")</f>
        <v/>
      </c>
      <c r="W641" s="11">
        <f>IF(E641&lt;D641, 1, "")</f>
        <v>1</v>
      </c>
      <c r="X641" s="15">
        <f>S641</f>
        <v>41837.984976851854</v>
      </c>
    </row>
    <row r="642" spans="1:24" ht="48" x14ac:dyDescent="0.2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5">
        <f>E642/D642</f>
        <v>0.33790999999999999</v>
      </c>
      <c r="P642" s="6">
        <f>E642/L642</f>
        <v>99.973372781065095</v>
      </c>
      <c r="Q642" t="str">
        <f>LEFT(N642, SEARCH("/", N642, 1)-1)</f>
        <v>technology</v>
      </c>
      <c r="R642" t="str">
        <f>RIGHT(N642, LEN(N642) - SEARCH("/", N642,1))</f>
        <v>wearables</v>
      </c>
      <c r="S642" s="10">
        <f>(((J642/60)/60)/24)+DATE(1970,1,1)</f>
        <v>42678.459120370375</v>
      </c>
      <c r="T642" s="10">
        <f>(((I642/60)/60)/24)+DATE(1970,1,1)</f>
        <v>42718.500787037032</v>
      </c>
      <c r="U642" s="12">
        <f>ROUND((T642-S642), 0)</f>
        <v>40</v>
      </c>
      <c r="V642" s="11" t="str">
        <f>IF(E642&gt;=D642, 1, "")</f>
        <v/>
      </c>
      <c r="W642" s="11">
        <f>IF(E642&lt;D642, 1, "")</f>
        <v>1</v>
      </c>
      <c r="X642" s="15">
        <f>S642</f>
        <v>42678.459120370375</v>
      </c>
    </row>
    <row r="643" spans="1:24" ht="48" x14ac:dyDescent="0.2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5">
        <f>E643/D643</f>
        <v>2.1649484536082476E-3</v>
      </c>
      <c r="P643" s="6">
        <f>E643/L643</f>
        <v>26.25</v>
      </c>
      <c r="Q643" t="str">
        <f>LEFT(N643, SEARCH("/", N643, 1)-1)</f>
        <v>technology</v>
      </c>
      <c r="R643" t="str">
        <f>RIGHT(N643, LEN(N643) - SEARCH("/", N643,1))</f>
        <v>wearables</v>
      </c>
      <c r="S643" s="10">
        <f>(((J643/60)/60)/24)+DATE(1970,1,1)</f>
        <v>42384.680925925932</v>
      </c>
      <c r="T643" s="10">
        <f>(((I643/60)/60)/24)+DATE(1970,1,1)</f>
        <v>42414.680925925932</v>
      </c>
      <c r="U643" s="12">
        <f>ROUND((T643-S643), 0)</f>
        <v>30</v>
      </c>
      <c r="V643" s="11" t="str">
        <f>IF(E643&gt;=D643, 1, "")</f>
        <v/>
      </c>
      <c r="W643" s="11">
        <f>IF(E643&lt;D643, 1, "")</f>
        <v>1</v>
      </c>
      <c r="X643" s="15">
        <f>S643</f>
        <v>42384.680925925932</v>
      </c>
    </row>
    <row r="644" spans="1:24" ht="48" x14ac:dyDescent="0.2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5">
        <f>E644/D644</f>
        <v>7.9600000000000001E-3</v>
      </c>
      <c r="P644" s="6">
        <f>E644/L644</f>
        <v>199</v>
      </c>
      <c r="Q644" t="str">
        <f>LEFT(N644, SEARCH("/", N644, 1)-1)</f>
        <v>technology</v>
      </c>
      <c r="R644" t="str">
        <f>RIGHT(N644, LEN(N644) - SEARCH("/", N644,1))</f>
        <v>wearables</v>
      </c>
      <c r="S644" s="10">
        <f>(((J644/60)/60)/24)+DATE(1970,1,1)</f>
        <v>42496.529305555552</v>
      </c>
      <c r="T644" s="10">
        <f>(((I644/60)/60)/24)+DATE(1970,1,1)</f>
        <v>42526.529305555552</v>
      </c>
      <c r="U644" s="12">
        <f>ROUND((T644-S644), 0)</f>
        <v>30</v>
      </c>
      <c r="V644" s="11" t="str">
        <f>IF(E644&gt;=D644, 1, "")</f>
        <v/>
      </c>
      <c r="W644" s="11">
        <f>IF(E644&lt;D644, 1, "")</f>
        <v>1</v>
      </c>
      <c r="X644" s="15">
        <f>S644</f>
        <v>42496.529305555552</v>
      </c>
    </row>
    <row r="645" spans="1:24" ht="48" x14ac:dyDescent="0.2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5">
        <f>E645/D645</f>
        <v>0.14993333333333334</v>
      </c>
      <c r="P645" s="6">
        <f>E645/L645</f>
        <v>80.321428571428569</v>
      </c>
      <c r="Q645" t="str">
        <f>LEFT(N645, SEARCH("/", N645, 1)-1)</f>
        <v>technology</v>
      </c>
      <c r="R645" t="str">
        <f>RIGHT(N645, LEN(N645) - SEARCH("/", N645,1))</f>
        <v>wearables</v>
      </c>
      <c r="S645" s="10">
        <f>(((J645/60)/60)/24)+DATE(1970,1,1)</f>
        <v>42734.787986111114</v>
      </c>
      <c r="T645" s="10">
        <f>(((I645/60)/60)/24)+DATE(1970,1,1)</f>
        <v>42794.787986111114</v>
      </c>
      <c r="U645" s="12">
        <f>ROUND((T645-S645), 0)</f>
        <v>60</v>
      </c>
      <c r="V645" s="11" t="str">
        <f>IF(E645&gt;=D645, 1, "")</f>
        <v/>
      </c>
      <c r="W645" s="11">
        <f>IF(E645&lt;D645, 1, "")</f>
        <v>1</v>
      </c>
      <c r="X645" s="15">
        <f>S645</f>
        <v>42734.787986111114</v>
      </c>
    </row>
    <row r="646" spans="1:24" ht="48" x14ac:dyDescent="0.2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5">
        <f>E646/D646</f>
        <v>5.0509090909090906E-2</v>
      </c>
      <c r="P646" s="6">
        <f>E646/L646</f>
        <v>115.75</v>
      </c>
      <c r="Q646" t="str">
        <f>LEFT(N646, SEARCH("/", N646, 1)-1)</f>
        <v>technology</v>
      </c>
      <c r="R646" t="str">
        <f>RIGHT(N646, LEN(N646) - SEARCH("/", N646,1))</f>
        <v>wearables</v>
      </c>
      <c r="S646" s="10">
        <f>(((J646/60)/60)/24)+DATE(1970,1,1)</f>
        <v>42273.090740740736</v>
      </c>
      <c r="T646" s="10">
        <f>(((I646/60)/60)/24)+DATE(1970,1,1)</f>
        <v>42313.132407407407</v>
      </c>
      <c r="U646" s="12">
        <f>ROUND((T646-S646), 0)</f>
        <v>40</v>
      </c>
      <c r="V646" s="11" t="str">
        <f>IF(E646&gt;=D646, 1, "")</f>
        <v/>
      </c>
      <c r="W646" s="11">
        <f>IF(E646&lt;D646, 1, "")</f>
        <v>1</v>
      </c>
      <c r="X646" s="15">
        <f>S646</f>
        <v>42273.090740740736</v>
      </c>
    </row>
    <row r="647" spans="1:24" ht="48" x14ac:dyDescent="0.2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5">
        <f>E647/D647</f>
        <v>0.10214285714285715</v>
      </c>
      <c r="P647" s="6">
        <f>E647/L647</f>
        <v>44.6875</v>
      </c>
      <c r="Q647" t="str">
        <f>LEFT(N647, SEARCH("/", N647, 1)-1)</f>
        <v>technology</v>
      </c>
      <c r="R647" t="str">
        <f>RIGHT(N647, LEN(N647) - SEARCH("/", N647,1))</f>
        <v>wearables</v>
      </c>
      <c r="S647" s="10">
        <f>(((J647/60)/60)/24)+DATE(1970,1,1)</f>
        <v>41940.658645833333</v>
      </c>
      <c r="T647" s="10">
        <f>(((I647/60)/60)/24)+DATE(1970,1,1)</f>
        <v>41974</v>
      </c>
      <c r="U647" s="12">
        <f>ROUND((T647-S647), 0)</f>
        <v>33</v>
      </c>
      <c r="V647" s="11" t="str">
        <f>IF(E647&gt;=D647, 1, "")</f>
        <v/>
      </c>
      <c r="W647" s="11">
        <f>IF(E647&lt;D647, 1, "")</f>
        <v>1</v>
      </c>
      <c r="X647" s="15">
        <f>S647</f>
        <v>41940.658645833333</v>
      </c>
    </row>
    <row r="648" spans="1:24" ht="16" x14ac:dyDescent="0.2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5">
        <f>E648/D648</f>
        <v>3.0500000000000002E-3</v>
      </c>
      <c r="P648" s="6">
        <f>E648/L648</f>
        <v>76.25</v>
      </c>
      <c r="Q648" t="str">
        <f>LEFT(N648, SEARCH("/", N648, 1)-1)</f>
        <v>technology</v>
      </c>
      <c r="R648" t="str">
        <f>RIGHT(N648, LEN(N648) - SEARCH("/", N648,1))</f>
        <v>wearables</v>
      </c>
      <c r="S648" s="10">
        <f>(((J648/60)/60)/24)+DATE(1970,1,1)</f>
        <v>41857.854189814818</v>
      </c>
      <c r="T648" s="10">
        <f>(((I648/60)/60)/24)+DATE(1970,1,1)</f>
        <v>41887.854189814818</v>
      </c>
      <c r="U648" s="12">
        <f>ROUND((T648-S648), 0)</f>
        <v>30</v>
      </c>
      <c r="V648" s="11" t="str">
        <f>IF(E648&gt;=D648, 1, "")</f>
        <v/>
      </c>
      <c r="W648" s="11">
        <f>IF(E648&lt;D648, 1, "")</f>
        <v>1</v>
      </c>
      <c r="X648" s="15">
        <f>S648</f>
        <v>41857.854189814818</v>
      </c>
    </row>
    <row r="649" spans="1:24" ht="48" x14ac:dyDescent="0.2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5">
        <f>E649/D649</f>
        <v>7.4999999999999997E-3</v>
      </c>
      <c r="P649" s="6">
        <f>E649/L649</f>
        <v>22.5</v>
      </c>
      <c r="Q649" t="str">
        <f>LEFT(N649, SEARCH("/", N649, 1)-1)</f>
        <v>technology</v>
      </c>
      <c r="R649" t="str">
        <f>RIGHT(N649, LEN(N649) - SEARCH("/", N649,1))</f>
        <v>wearables</v>
      </c>
      <c r="S649" s="10">
        <f>(((J649/60)/60)/24)+DATE(1970,1,1)</f>
        <v>42752.845451388886</v>
      </c>
      <c r="T649" s="10">
        <f>(((I649/60)/60)/24)+DATE(1970,1,1)</f>
        <v>42784.249305555553</v>
      </c>
      <c r="U649" s="12">
        <f>ROUND((T649-S649), 0)</f>
        <v>31</v>
      </c>
      <c r="V649" s="11" t="str">
        <f>IF(E649&gt;=D649, 1, "")</f>
        <v/>
      </c>
      <c r="W649" s="11">
        <f>IF(E649&lt;D649, 1, "")</f>
        <v>1</v>
      </c>
      <c r="X649" s="15">
        <f>S649</f>
        <v>42752.845451388886</v>
      </c>
    </row>
    <row r="650" spans="1:24" ht="48" x14ac:dyDescent="0.2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5">
        <f>E650/D650</f>
        <v>1.2933333333333333E-2</v>
      </c>
      <c r="P650" s="6">
        <f>E650/L650</f>
        <v>19.399999999999999</v>
      </c>
      <c r="Q650" t="str">
        <f>LEFT(N650, SEARCH("/", N650, 1)-1)</f>
        <v>technology</v>
      </c>
      <c r="R650" t="str">
        <f>RIGHT(N650, LEN(N650) - SEARCH("/", N650,1))</f>
        <v>wearables</v>
      </c>
      <c r="S650" s="10">
        <f>(((J650/60)/60)/24)+DATE(1970,1,1)</f>
        <v>42409.040231481486</v>
      </c>
      <c r="T650" s="10">
        <f>(((I650/60)/60)/24)+DATE(1970,1,1)</f>
        <v>42423.040231481486</v>
      </c>
      <c r="U650" s="12">
        <f>ROUND((T650-S650), 0)</f>
        <v>14</v>
      </c>
      <c r="V650" s="11" t="str">
        <f>IF(E650&gt;=D650, 1, "")</f>
        <v/>
      </c>
      <c r="W650" s="11">
        <f>IF(E650&lt;D650, 1, "")</f>
        <v>1</v>
      </c>
      <c r="X650" s="15">
        <f>S650</f>
        <v>42409.040231481486</v>
      </c>
    </row>
    <row r="651" spans="1:24" ht="48" x14ac:dyDescent="0.2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5">
        <f>E651/D651</f>
        <v>0</v>
      </c>
      <c r="P651" s="6" t="e">
        <f>E651/L651</f>
        <v>#DIV/0!</v>
      </c>
      <c r="Q651" t="str">
        <f>LEFT(N651, SEARCH("/", N651, 1)-1)</f>
        <v>publishing</v>
      </c>
      <c r="R651" t="str">
        <f>RIGHT(N651, LEN(N651) - SEARCH("/", N651,1))</f>
        <v>fiction</v>
      </c>
      <c r="S651" s="10">
        <f>(((J651/60)/60)/24)+DATE(1970,1,1)</f>
        <v>42670.764039351852</v>
      </c>
      <c r="T651" s="10">
        <f>(((I651/60)/60)/24)+DATE(1970,1,1)</f>
        <v>42700.805706018517</v>
      </c>
      <c r="U651" s="12">
        <f>ROUND((T651-S651), 0)</f>
        <v>30</v>
      </c>
      <c r="V651" s="11" t="str">
        <f>IF(E651&gt;=D651, 1, "")</f>
        <v/>
      </c>
      <c r="W651" s="11">
        <f>IF(E651&lt;D651, 1, "")</f>
        <v>1</v>
      </c>
      <c r="X651" s="15">
        <f>S651</f>
        <v>42670.764039351852</v>
      </c>
    </row>
    <row r="652" spans="1:24" ht="48" x14ac:dyDescent="0.2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5">
        <f>E652/D652</f>
        <v>4.7E-2</v>
      </c>
      <c r="P652" s="6">
        <f>E652/L652</f>
        <v>39.166666666666664</v>
      </c>
      <c r="Q652" t="str">
        <f>LEFT(N652, SEARCH("/", N652, 1)-1)</f>
        <v>publishing</v>
      </c>
      <c r="R652" t="str">
        <f>RIGHT(N652, LEN(N652) - SEARCH("/", N652,1))</f>
        <v>fiction</v>
      </c>
      <c r="S652" s="10">
        <f>(((J652/60)/60)/24)+DATE(1970,1,1)</f>
        <v>41642.751458333332</v>
      </c>
      <c r="T652" s="10">
        <f>(((I652/60)/60)/24)+DATE(1970,1,1)</f>
        <v>41672.751458333332</v>
      </c>
      <c r="U652" s="12">
        <f>ROUND((T652-S652), 0)</f>
        <v>30</v>
      </c>
      <c r="V652" s="11" t="str">
        <f>IF(E652&gt;=D652, 1, "")</f>
        <v/>
      </c>
      <c r="W652" s="11">
        <f>IF(E652&lt;D652, 1, "")</f>
        <v>1</v>
      </c>
      <c r="X652" s="15">
        <f>S652</f>
        <v>41642.751458333332</v>
      </c>
    </row>
    <row r="653" spans="1:24" ht="48" x14ac:dyDescent="0.2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5">
        <f>E653/D653</f>
        <v>0</v>
      </c>
      <c r="P653" s="6" t="e">
        <f>E653/L653</f>
        <v>#DIV/0!</v>
      </c>
      <c r="Q653" t="str">
        <f>LEFT(N653, SEARCH("/", N653, 1)-1)</f>
        <v>publishing</v>
      </c>
      <c r="R653" t="str">
        <f>RIGHT(N653, LEN(N653) - SEARCH("/", N653,1))</f>
        <v>fiction</v>
      </c>
      <c r="S653" s="10">
        <f>(((J653/60)/60)/24)+DATE(1970,1,1)</f>
        <v>42690.858449074076</v>
      </c>
      <c r="T653" s="10">
        <f>(((I653/60)/60)/24)+DATE(1970,1,1)</f>
        <v>42708.25</v>
      </c>
      <c r="U653" s="12">
        <f>ROUND((T653-S653), 0)</f>
        <v>17</v>
      </c>
      <c r="V653" s="11" t="str">
        <f>IF(E653&gt;=D653, 1, "")</f>
        <v/>
      </c>
      <c r="W653" s="11">
        <f>IF(E653&lt;D653, 1, "")</f>
        <v>1</v>
      </c>
      <c r="X653" s="15">
        <f>S653</f>
        <v>42690.858449074076</v>
      </c>
    </row>
    <row r="654" spans="1:24" ht="48" x14ac:dyDescent="0.2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5">
        <f>E654/D654</f>
        <v>1.1655011655011655E-3</v>
      </c>
      <c r="P654" s="6">
        <f>E654/L654</f>
        <v>5</v>
      </c>
      <c r="Q654" t="str">
        <f>LEFT(N654, SEARCH("/", N654, 1)-1)</f>
        <v>publishing</v>
      </c>
      <c r="R654" t="str">
        <f>RIGHT(N654, LEN(N654) - SEARCH("/", N654,1))</f>
        <v>fiction</v>
      </c>
      <c r="S654" s="10">
        <f>(((J654/60)/60)/24)+DATE(1970,1,1)</f>
        <v>41471.446851851848</v>
      </c>
      <c r="T654" s="10">
        <f>(((I654/60)/60)/24)+DATE(1970,1,1)</f>
        <v>41501.446851851848</v>
      </c>
      <c r="U654" s="12">
        <f>ROUND((T654-S654), 0)</f>
        <v>30</v>
      </c>
      <c r="V654" s="11" t="str">
        <f>IF(E654&gt;=D654, 1, "")</f>
        <v/>
      </c>
      <c r="W654" s="11">
        <f>IF(E654&lt;D654, 1, "")</f>
        <v>1</v>
      </c>
      <c r="X654" s="15">
        <f>S654</f>
        <v>41471.446851851848</v>
      </c>
    </row>
    <row r="655" spans="1:24" ht="48" x14ac:dyDescent="0.2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5">
        <f>E655/D655</f>
        <v>0</v>
      </c>
      <c r="P655" s="6" t="e">
        <f>E655/L655</f>
        <v>#DIV/0!</v>
      </c>
      <c r="Q655" t="str">
        <f>LEFT(N655, SEARCH("/", N655, 1)-1)</f>
        <v>publishing</v>
      </c>
      <c r="R655" t="str">
        <f>RIGHT(N655, LEN(N655) - SEARCH("/", N655,1))</f>
        <v>fiction</v>
      </c>
      <c r="S655" s="10">
        <f>(((J655/60)/60)/24)+DATE(1970,1,1)</f>
        <v>42227.173159722224</v>
      </c>
      <c r="T655" s="10">
        <f>(((I655/60)/60)/24)+DATE(1970,1,1)</f>
        <v>42257.173159722224</v>
      </c>
      <c r="U655" s="12">
        <f>ROUND((T655-S655), 0)</f>
        <v>30</v>
      </c>
      <c r="V655" s="11" t="str">
        <f>IF(E655&gt;=D655, 1, "")</f>
        <v/>
      </c>
      <c r="W655" s="11">
        <f>IF(E655&lt;D655, 1, "")</f>
        <v>1</v>
      </c>
      <c r="X655" s="15">
        <f>S655</f>
        <v>42227.173159722224</v>
      </c>
    </row>
    <row r="656" spans="1:24" ht="48" x14ac:dyDescent="0.2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5">
        <f>E656/D656</f>
        <v>0.36014285714285715</v>
      </c>
      <c r="P656" s="6">
        <f>E656/L656</f>
        <v>57.295454545454547</v>
      </c>
      <c r="Q656" t="str">
        <f>LEFT(N656, SEARCH("/", N656, 1)-1)</f>
        <v>publishing</v>
      </c>
      <c r="R656" t="str">
        <f>RIGHT(N656, LEN(N656) - SEARCH("/", N656,1))</f>
        <v>fiction</v>
      </c>
      <c r="S656" s="10">
        <f>(((J656/60)/60)/24)+DATE(1970,1,1)</f>
        <v>41901.542638888888</v>
      </c>
      <c r="T656" s="10">
        <f>(((I656/60)/60)/24)+DATE(1970,1,1)</f>
        <v>41931.542638888888</v>
      </c>
      <c r="U656" s="12">
        <f>ROUND((T656-S656), 0)</f>
        <v>30</v>
      </c>
      <c r="V656" s="11" t="str">
        <f>IF(E656&gt;=D656, 1, "")</f>
        <v/>
      </c>
      <c r="W656" s="11">
        <f>IF(E656&lt;D656, 1, "")</f>
        <v>1</v>
      </c>
      <c r="X656" s="15">
        <f>S656</f>
        <v>41901.542638888888</v>
      </c>
    </row>
    <row r="657" spans="1:24" ht="48" x14ac:dyDescent="0.2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5">
        <f>E657/D657</f>
        <v>0</v>
      </c>
      <c r="P657" s="6" t="e">
        <f>E657/L657</f>
        <v>#DIV/0!</v>
      </c>
      <c r="Q657" t="str">
        <f>LEFT(N657, SEARCH("/", N657, 1)-1)</f>
        <v>publishing</v>
      </c>
      <c r="R657" t="str">
        <f>RIGHT(N657, LEN(N657) - SEARCH("/", N657,1))</f>
        <v>fiction</v>
      </c>
      <c r="S657" s="10">
        <f>(((J657/60)/60)/24)+DATE(1970,1,1)</f>
        <v>42021.783368055556</v>
      </c>
      <c r="T657" s="10">
        <f>(((I657/60)/60)/24)+DATE(1970,1,1)</f>
        <v>42051.783368055556</v>
      </c>
      <c r="U657" s="12">
        <f>ROUND((T657-S657), 0)</f>
        <v>30</v>
      </c>
      <c r="V657" s="11" t="str">
        <f>IF(E657&gt;=D657, 1, "")</f>
        <v/>
      </c>
      <c r="W657" s="11">
        <f>IF(E657&lt;D657, 1, "")</f>
        <v>1</v>
      </c>
      <c r="X657" s="15">
        <f>S657</f>
        <v>42021.783368055556</v>
      </c>
    </row>
    <row r="658" spans="1:24" ht="64" x14ac:dyDescent="0.2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5">
        <f>E658/D658</f>
        <v>3.5400000000000001E-2</v>
      </c>
      <c r="P658" s="6">
        <f>E658/L658</f>
        <v>59</v>
      </c>
      <c r="Q658" t="str">
        <f>LEFT(N658, SEARCH("/", N658, 1)-1)</f>
        <v>publishing</v>
      </c>
      <c r="R658" t="str">
        <f>RIGHT(N658, LEN(N658) - SEARCH("/", N658,1))</f>
        <v>fiction</v>
      </c>
      <c r="S658" s="10">
        <f>(((J658/60)/60)/24)+DATE(1970,1,1)</f>
        <v>42115.143634259264</v>
      </c>
      <c r="T658" s="10">
        <f>(((I658/60)/60)/24)+DATE(1970,1,1)</f>
        <v>42145.143634259264</v>
      </c>
      <c r="U658" s="12">
        <f>ROUND((T658-S658), 0)</f>
        <v>30</v>
      </c>
      <c r="V658" s="11" t="str">
        <f>IF(E658&gt;=D658, 1, "")</f>
        <v/>
      </c>
      <c r="W658" s="11">
        <f>IF(E658&lt;D658, 1, "")</f>
        <v>1</v>
      </c>
      <c r="X658" s="15">
        <f>S658</f>
        <v>42115.143634259264</v>
      </c>
    </row>
    <row r="659" spans="1:24" ht="48" x14ac:dyDescent="0.2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5">
        <f>E659/D659</f>
        <v>0</v>
      </c>
      <c r="P659" s="6" t="e">
        <f>E659/L659</f>
        <v>#DIV/0!</v>
      </c>
      <c r="Q659" t="str">
        <f>LEFT(N659, SEARCH("/", N659, 1)-1)</f>
        <v>publishing</v>
      </c>
      <c r="R659" t="str">
        <f>RIGHT(N659, LEN(N659) - SEARCH("/", N659,1))</f>
        <v>fiction</v>
      </c>
      <c r="S659" s="10">
        <f>(((J659/60)/60)/24)+DATE(1970,1,1)</f>
        <v>41594.207060185188</v>
      </c>
      <c r="T659" s="10">
        <f>(((I659/60)/60)/24)+DATE(1970,1,1)</f>
        <v>41624.207060185188</v>
      </c>
      <c r="U659" s="12">
        <f>ROUND((T659-S659), 0)</f>
        <v>30</v>
      </c>
      <c r="V659" s="11" t="str">
        <f>IF(E659&gt;=D659, 1, "")</f>
        <v/>
      </c>
      <c r="W659" s="11">
        <f>IF(E659&lt;D659, 1, "")</f>
        <v>1</v>
      </c>
      <c r="X659" s="15">
        <f>S659</f>
        <v>41594.207060185188</v>
      </c>
    </row>
    <row r="660" spans="1:24" ht="48" x14ac:dyDescent="0.2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5">
        <f>E660/D660</f>
        <v>0.41399999999999998</v>
      </c>
      <c r="P660" s="6">
        <f>E660/L660</f>
        <v>31.846153846153847</v>
      </c>
      <c r="Q660" t="str">
        <f>LEFT(N660, SEARCH("/", N660, 1)-1)</f>
        <v>publishing</v>
      </c>
      <c r="R660" t="str">
        <f>RIGHT(N660, LEN(N660) - SEARCH("/", N660,1))</f>
        <v>fiction</v>
      </c>
      <c r="S660" s="10">
        <f>(((J660/60)/60)/24)+DATE(1970,1,1)</f>
        <v>41604.996458333335</v>
      </c>
      <c r="T660" s="10">
        <f>(((I660/60)/60)/24)+DATE(1970,1,1)</f>
        <v>41634.996458333335</v>
      </c>
      <c r="U660" s="12">
        <f>ROUND((T660-S660), 0)</f>
        <v>30</v>
      </c>
      <c r="V660" s="11" t="str">
        <f>IF(E660&gt;=D660, 1, "")</f>
        <v/>
      </c>
      <c r="W660" s="11">
        <f>IF(E660&lt;D660, 1, "")</f>
        <v>1</v>
      </c>
      <c r="X660" s="15">
        <f>S660</f>
        <v>41604.996458333335</v>
      </c>
    </row>
    <row r="661" spans="1:24" ht="48" x14ac:dyDescent="0.2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5">
        <f>E661/D661</f>
        <v>0</v>
      </c>
      <c r="P661" s="6" t="e">
        <f>E661/L661</f>
        <v>#DIV/0!</v>
      </c>
      <c r="Q661" t="str">
        <f>LEFT(N661, SEARCH("/", N661, 1)-1)</f>
        <v>publishing</v>
      </c>
      <c r="R661" t="str">
        <f>RIGHT(N661, LEN(N661) - SEARCH("/", N661,1))</f>
        <v>fiction</v>
      </c>
      <c r="S661" s="10">
        <f>(((J661/60)/60)/24)+DATE(1970,1,1)</f>
        <v>41289.999641203707</v>
      </c>
      <c r="T661" s="10">
        <f>(((I661/60)/60)/24)+DATE(1970,1,1)</f>
        <v>41329.999641203707</v>
      </c>
      <c r="U661" s="12">
        <f>ROUND((T661-S661), 0)</f>
        <v>40</v>
      </c>
      <c r="V661" s="11" t="str">
        <f>IF(E661&gt;=D661, 1, "")</f>
        <v/>
      </c>
      <c r="W661" s="11">
        <f>IF(E661&lt;D661, 1, "")</f>
        <v>1</v>
      </c>
      <c r="X661" s="15">
        <f>S661</f>
        <v>41289.999641203707</v>
      </c>
    </row>
    <row r="662" spans="1:24" ht="48" x14ac:dyDescent="0.2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5">
        <f>E662/D662</f>
        <v>2.631578947368421E-4</v>
      </c>
      <c r="P662" s="6">
        <f>E662/L662</f>
        <v>10</v>
      </c>
      <c r="Q662" t="str">
        <f>LEFT(N662, SEARCH("/", N662, 1)-1)</f>
        <v>publishing</v>
      </c>
      <c r="R662" t="str">
        <f>RIGHT(N662, LEN(N662) - SEARCH("/", N662,1))</f>
        <v>fiction</v>
      </c>
      <c r="S662" s="10">
        <f>(((J662/60)/60)/24)+DATE(1970,1,1)</f>
        <v>42349.824097222227</v>
      </c>
      <c r="T662" s="10">
        <f>(((I662/60)/60)/24)+DATE(1970,1,1)</f>
        <v>42399.824097222227</v>
      </c>
      <c r="U662" s="12">
        <f>ROUND((T662-S662), 0)</f>
        <v>50</v>
      </c>
      <c r="V662" s="11" t="str">
        <f>IF(E662&gt;=D662, 1, "")</f>
        <v/>
      </c>
      <c r="W662" s="11">
        <f>IF(E662&lt;D662, 1, "")</f>
        <v>1</v>
      </c>
      <c r="X662" s="15">
        <f>S662</f>
        <v>42349.824097222227</v>
      </c>
    </row>
    <row r="663" spans="1:24" ht="64" x14ac:dyDescent="0.2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5">
        <f>E663/D663</f>
        <v>3.3333333333333333E-2</v>
      </c>
      <c r="P663" s="6">
        <f>E663/L663</f>
        <v>50</v>
      </c>
      <c r="Q663" t="str">
        <f>LEFT(N663, SEARCH("/", N663, 1)-1)</f>
        <v>publishing</v>
      </c>
      <c r="R663" t="str">
        <f>RIGHT(N663, LEN(N663) - SEARCH("/", N663,1))</f>
        <v>fiction</v>
      </c>
      <c r="S663" s="10">
        <f>(((J663/60)/60)/24)+DATE(1970,1,1)</f>
        <v>40068.056932870371</v>
      </c>
      <c r="T663" s="10">
        <f>(((I663/60)/60)/24)+DATE(1970,1,1)</f>
        <v>40118.165972222225</v>
      </c>
      <c r="U663" s="12">
        <f>ROUND((T663-S663), 0)</f>
        <v>50</v>
      </c>
      <c r="V663" s="11" t="str">
        <f>IF(E663&gt;=D663, 1, "")</f>
        <v/>
      </c>
      <c r="W663" s="11">
        <f>IF(E663&lt;D663, 1, "")</f>
        <v>1</v>
      </c>
      <c r="X663" s="15">
        <f>S663</f>
        <v>40068.056932870371</v>
      </c>
    </row>
    <row r="664" spans="1:24" ht="48" x14ac:dyDescent="0.2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5">
        <f>E664/D664</f>
        <v>8.5129023676509714E-3</v>
      </c>
      <c r="P664" s="6">
        <f>E664/L664</f>
        <v>16</v>
      </c>
      <c r="Q664" t="str">
        <f>LEFT(N664, SEARCH("/", N664, 1)-1)</f>
        <v>publishing</v>
      </c>
      <c r="R664" t="str">
        <f>RIGHT(N664, LEN(N664) - SEARCH("/", N664,1))</f>
        <v>fiction</v>
      </c>
      <c r="S664" s="10">
        <f>(((J664/60)/60)/24)+DATE(1970,1,1)</f>
        <v>42100.735937499994</v>
      </c>
      <c r="T664" s="10">
        <f>(((I664/60)/60)/24)+DATE(1970,1,1)</f>
        <v>42134.959027777775</v>
      </c>
      <c r="U664" s="12">
        <f>ROUND((T664-S664), 0)</f>
        <v>34</v>
      </c>
      <c r="V664" s="11" t="str">
        <f>IF(E664&gt;=D664, 1, "")</f>
        <v/>
      </c>
      <c r="W664" s="11">
        <f>IF(E664&lt;D664, 1, "")</f>
        <v>1</v>
      </c>
      <c r="X664" s="15">
        <f>S664</f>
        <v>42100.735937499994</v>
      </c>
    </row>
    <row r="665" spans="1:24" ht="48" x14ac:dyDescent="0.2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5">
        <f>E665/D665</f>
        <v>0.70199999999999996</v>
      </c>
      <c r="P665" s="6">
        <f>E665/L665</f>
        <v>39</v>
      </c>
      <c r="Q665" t="str">
        <f>LEFT(N665, SEARCH("/", N665, 1)-1)</f>
        <v>publishing</v>
      </c>
      <c r="R665" t="str">
        <f>RIGHT(N665, LEN(N665) - SEARCH("/", N665,1))</f>
        <v>fiction</v>
      </c>
      <c r="S665" s="10">
        <f>(((J665/60)/60)/24)+DATE(1970,1,1)</f>
        <v>41663.780300925922</v>
      </c>
      <c r="T665" s="10">
        <f>(((I665/60)/60)/24)+DATE(1970,1,1)</f>
        <v>41693.780300925922</v>
      </c>
      <c r="U665" s="12">
        <f>ROUND((T665-S665), 0)</f>
        <v>30</v>
      </c>
      <c r="V665" s="11" t="str">
        <f>IF(E665&gt;=D665, 1, "")</f>
        <v/>
      </c>
      <c r="W665" s="11">
        <f>IF(E665&lt;D665, 1, "")</f>
        <v>1</v>
      </c>
      <c r="X665" s="15">
        <f>S665</f>
        <v>41663.780300925922</v>
      </c>
    </row>
    <row r="666" spans="1:24" ht="48" x14ac:dyDescent="0.2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5">
        <f>E666/D666</f>
        <v>1.7000000000000001E-2</v>
      </c>
      <c r="P666" s="6">
        <f>E666/L666</f>
        <v>34</v>
      </c>
      <c r="Q666" t="str">
        <f>LEFT(N666, SEARCH("/", N666, 1)-1)</f>
        <v>publishing</v>
      </c>
      <c r="R666" t="str">
        <f>RIGHT(N666, LEN(N666) - SEARCH("/", N666,1))</f>
        <v>fiction</v>
      </c>
      <c r="S666" s="10">
        <f>(((J666/60)/60)/24)+DATE(1970,1,1)</f>
        <v>40863.060127314813</v>
      </c>
      <c r="T666" s="10">
        <f>(((I666/60)/60)/24)+DATE(1970,1,1)</f>
        <v>40893.060127314813</v>
      </c>
      <c r="U666" s="12">
        <f>ROUND((T666-S666), 0)</f>
        <v>30</v>
      </c>
      <c r="V666" s="11" t="str">
        <f>IF(E666&gt;=D666, 1, "")</f>
        <v/>
      </c>
      <c r="W666" s="11">
        <f>IF(E666&lt;D666, 1, "")</f>
        <v>1</v>
      </c>
      <c r="X666" s="15">
        <f>S666</f>
        <v>40863.060127314813</v>
      </c>
    </row>
    <row r="667" spans="1:24" ht="48" x14ac:dyDescent="0.2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5">
        <f>E667/D667</f>
        <v>0.51400000000000001</v>
      </c>
      <c r="P667" s="6">
        <f>E667/L667</f>
        <v>63.122807017543863</v>
      </c>
      <c r="Q667" t="str">
        <f>LEFT(N667, SEARCH("/", N667, 1)-1)</f>
        <v>publishing</v>
      </c>
      <c r="R667" t="str">
        <f>RIGHT(N667, LEN(N667) - SEARCH("/", N667,1))</f>
        <v>fiction</v>
      </c>
      <c r="S667" s="10">
        <f>(((J667/60)/60)/24)+DATE(1970,1,1)</f>
        <v>42250.685706018514</v>
      </c>
      <c r="T667" s="10">
        <f>(((I667/60)/60)/24)+DATE(1970,1,1)</f>
        <v>42288.208333333328</v>
      </c>
      <c r="U667" s="12">
        <f>ROUND((T667-S667), 0)</f>
        <v>38</v>
      </c>
      <c r="V667" s="11" t="str">
        <f>IF(E667&gt;=D667, 1, "")</f>
        <v/>
      </c>
      <c r="W667" s="11">
        <f>IF(E667&lt;D667, 1, "")</f>
        <v>1</v>
      </c>
      <c r="X667" s="15">
        <f>S667</f>
        <v>42250.685706018514</v>
      </c>
    </row>
    <row r="668" spans="1:24" ht="48" x14ac:dyDescent="0.2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5">
        <f>E668/D668</f>
        <v>7.0000000000000001E-3</v>
      </c>
      <c r="P668" s="6">
        <f>E668/L668</f>
        <v>7</v>
      </c>
      <c r="Q668" t="str">
        <f>LEFT(N668, SEARCH("/", N668, 1)-1)</f>
        <v>publishing</v>
      </c>
      <c r="R668" t="str">
        <f>RIGHT(N668, LEN(N668) - SEARCH("/", N668,1))</f>
        <v>fiction</v>
      </c>
      <c r="S668" s="10">
        <f>(((J668/60)/60)/24)+DATE(1970,1,1)</f>
        <v>41456.981215277774</v>
      </c>
      <c r="T668" s="10">
        <f>(((I668/60)/60)/24)+DATE(1970,1,1)</f>
        <v>41486.981215277774</v>
      </c>
      <c r="U668" s="12">
        <f>ROUND((T668-S668), 0)</f>
        <v>30</v>
      </c>
      <c r="V668" s="11" t="str">
        <f>IF(E668&gt;=D668, 1, "")</f>
        <v/>
      </c>
      <c r="W668" s="11">
        <f>IF(E668&lt;D668, 1, "")</f>
        <v>1</v>
      </c>
      <c r="X668" s="15">
        <f>S668</f>
        <v>41456.981215277774</v>
      </c>
    </row>
    <row r="669" spans="1:24" ht="48" x14ac:dyDescent="0.2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5">
        <f>E669/D669</f>
        <v>4.0000000000000001E-3</v>
      </c>
      <c r="P669" s="6">
        <f>E669/L669</f>
        <v>2</v>
      </c>
      <c r="Q669" t="str">
        <f>LEFT(N669, SEARCH("/", N669, 1)-1)</f>
        <v>publishing</v>
      </c>
      <c r="R669" t="str">
        <f>RIGHT(N669, LEN(N669) - SEARCH("/", N669,1))</f>
        <v>fiction</v>
      </c>
      <c r="S669" s="10">
        <f>(((J669/60)/60)/24)+DATE(1970,1,1)</f>
        <v>41729.702314814815</v>
      </c>
      <c r="T669" s="10">
        <f>(((I669/60)/60)/24)+DATE(1970,1,1)</f>
        <v>41759.702314814815</v>
      </c>
      <c r="U669" s="12">
        <f>ROUND((T669-S669), 0)</f>
        <v>30</v>
      </c>
      <c r="V669" s="11" t="str">
        <f>IF(E669&gt;=D669, 1, "")</f>
        <v/>
      </c>
      <c r="W669" s="11">
        <f>IF(E669&lt;D669, 1, "")</f>
        <v>1</v>
      </c>
      <c r="X669" s="15">
        <f>S669</f>
        <v>41729.702314814815</v>
      </c>
    </row>
    <row r="670" spans="1:24" ht="48" x14ac:dyDescent="0.2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5">
        <f>E670/D670</f>
        <v>2.6666666666666668E-2</v>
      </c>
      <c r="P670" s="6">
        <f>E670/L670</f>
        <v>66.666666666666671</v>
      </c>
      <c r="Q670" t="str">
        <f>LEFT(N670, SEARCH("/", N670, 1)-1)</f>
        <v>publishing</v>
      </c>
      <c r="R670" t="str">
        <f>RIGHT(N670, LEN(N670) - SEARCH("/", N670,1))</f>
        <v>fiction</v>
      </c>
      <c r="S670" s="10">
        <f>(((J670/60)/60)/24)+DATE(1970,1,1)</f>
        <v>40436.68408564815</v>
      </c>
      <c r="T670" s="10">
        <f>(((I670/60)/60)/24)+DATE(1970,1,1)</f>
        <v>40466.166666666664</v>
      </c>
      <c r="U670" s="12">
        <f>ROUND((T670-S670), 0)</f>
        <v>29</v>
      </c>
      <c r="V670" s="11" t="str">
        <f>IF(E670&gt;=D670, 1, "")</f>
        <v/>
      </c>
      <c r="W670" s="11">
        <f>IF(E670&lt;D670, 1, "")</f>
        <v>1</v>
      </c>
      <c r="X670" s="15">
        <f>S670</f>
        <v>40436.68408564815</v>
      </c>
    </row>
    <row r="671" spans="1:24" ht="48" x14ac:dyDescent="0.2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5">
        <f>E671/D671</f>
        <v>0.18142857142857144</v>
      </c>
      <c r="P671" s="6">
        <f>E671/L671</f>
        <v>52.916666666666664</v>
      </c>
      <c r="Q671" t="str">
        <f>LEFT(N671, SEARCH("/", N671, 1)-1)</f>
        <v>music</v>
      </c>
      <c r="R671" t="str">
        <f>RIGHT(N671, LEN(N671) - SEARCH("/", N671,1))</f>
        <v>jazz</v>
      </c>
      <c r="S671" s="10">
        <f>(((J671/60)/60)/24)+DATE(1970,1,1)</f>
        <v>41570.482789351852</v>
      </c>
      <c r="T671" s="10">
        <f>(((I671/60)/60)/24)+DATE(1970,1,1)</f>
        <v>41600.524456018517</v>
      </c>
      <c r="U671" s="12">
        <f>ROUND((T671-S671), 0)</f>
        <v>30</v>
      </c>
      <c r="V671" s="11" t="str">
        <f>IF(E671&gt;=D671, 1, "")</f>
        <v/>
      </c>
      <c r="W671" s="11">
        <f>IF(E671&lt;D671, 1, "")</f>
        <v>1</v>
      </c>
      <c r="X671" s="15">
        <f>S671</f>
        <v>41570.482789351852</v>
      </c>
    </row>
    <row r="672" spans="1:24" ht="48" x14ac:dyDescent="0.2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5">
        <f>E672/D672</f>
        <v>2.2444444444444444E-2</v>
      </c>
      <c r="P672" s="6">
        <f>E672/L672</f>
        <v>50.5</v>
      </c>
      <c r="Q672" t="str">
        <f>LEFT(N672, SEARCH("/", N672, 1)-1)</f>
        <v>music</v>
      </c>
      <c r="R672" t="str">
        <f>RIGHT(N672, LEN(N672) - SEARCH("/", N672,1))</f>
        <v>jazz</v>
      </c>
      <c r="S672" s="10">
        <f>(((J672/60)/60)/24)+DATE(1970,1,1)</f>
        <v>42599.965324074074</v>
      </c>
      <c r="T672" s="10">
        <f>(((I672/60)/60)/24)+DATE(1970,1,1)</f>
        <v>42629.965324074074</v>
      </c>
      <c r="U672" s="12">
        <f>ROUND((T672-S672), 0)</f>
        <v>30</v>
      </c>
      <c r="V672" s="11" t="str">
        <f>IF(E672&gt;=D672, 1, "")</f>
        <v/>
      </c>
      <c r="W672" s="11">
        <f>IF(E672&lt;D672, 1, "")</f>
        <v>1</v>
      </c>
      <c r="X672" s="15">
        <f>S672</f>
        <v>42599.965324074074</v>
      </c>
    </row>
    <row r="673" spans="1:24" ht="48" x14ac:dyDescent="0.2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5">
        <f>E673/D673</f>
        <v>3.3999999999999998E-3</v>
      </c>
      <c r="P673" s="6">
        <f>E673/L673</f>
        <v>42.5</v>
      </c>
      <c r="Q673" t="str">
        <f>LEFT(N673, SEARCH("/", N673, 1)-1)</f>
        <v>music</v>
      </c>
      <c r="R673" t="str">
        <f>RIGHT(N673, LEN(N673) - SEARCH("/", N673,1))</f>
        <v>jazz</v>
      </c>
      <c r="S673" s="10">
        <f>(((J673/60)/60)/24)+DATE(1970,1,1)</f>
        <v>41559.5549537037</v>
      </c>
      <c r="T673" s="10">
        <f>(((I673/60)/60)/24)+DATE(1970,1,1)</f>
        <v>41589.596620370372</v>
      </c>
      <c r="U673" s="12">
        <f>ROUND((T673-S673), 0)</f>
        <v>30</v>
      </c>
      <c r="V673" s="11" t="str">
        <f>IF(E673&gt;=D673, 1, "")</f>
        <v/>
      </c>
      <c r="W673" s="11">
        <f>IF(E673&lt;D673, 1, "")</f>
        <v>1</v>
      </c>
      <c r="X673" s="15">
        <f>S673</f>
        <v>41559.5549537037</v>
      </c>
    </row>
    <row r="674" spans="1:24" ht="48" x14ac:dyDescent="0.2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5">
        <f>E674/D674</f>
        <v>4.4999999999999998E-2</v>
      </c>
      <c r="P674" s="6">
        <f>E674/L674</f>
        <v>18</v>
      </c>
      <c r="Q674" t="str">
        <f>LEFT(N674, SEARCH("/", N674, 1)-1)</f>
        <v>music</v>
      </c>
      <c r="R674" t="str">
        <f>RIGHT(N674, LEN(N674) - SEARCH("/", N674,1))</f>
        <v>jazz</v>
      </c>
      <c r="S674" s="10">
        <f>(((J674/60)/60)/24)+DATE(1970,1,1)</f>
        <v>40921.117662037039</v>
      </c>
      <c r="T674" s="10">
        <f>(((I674/60)/60)/24)+DATE(1970,1,1)</f>
        <v>40951.117662037039</v>
      </c>
      <c r="U674" s="12">
        <f>ROUND((T674-S674), 0)</f>
        <v>30</v>
      </c>
      <c r="V674" s="11" t="str">
        <f>IF(E674&gt;=D674, 1, "")</f>
        <v/>
      </c>
      <c r="W674" s="11">
        <f>IF(E674&lt;D674, 1, "")</f>
        <v>1</v>
      </c>
      <c r="X674" s="15">
        <f>S674</f>
        <v>40921.117662037039</v>
      </c>
    </row>
    <row r="675" spans="1:24" ht="48" x14ac:dyDescent="0.2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5">
        <f>E675/D675</f>
        <v>0.41538461538461541</v>
      </c>
      <c r="P675" s="6">
        <f>E675/L675</f>
        <v>34.177215189873415</v>
      </c>
      <c r="Q675" t="str">
        <f>LEFT(N675, SEARCH("/", N675, 1)-1)</f>
        <v>music</v>
      </c>
      <c r="R675" t="str">
        <f>RIGHT(N675, LEN(N675) - SEARCH("/", N675,1))</f>
        <v>jazz</v>
      </c>
      <c r="S675" s="10">
        <f>(((J675/60)/60)/24)+DATE(1970,1,1)</f>
        <v>41541.106921296298</v>
      </c>
      <c r="T675" s="10">
        <f>(((I675/60)/60)/24)+DATE(1970,1,1)</f>
        <v>41563.415972222225</v>
      </c>
      <c r="U675" s="12">
        <f>ROUND((T675-S675), 0)</f>
        <v>22</v>
      </c>
      <c r="V675" s="11" t="str">
        <f>IF(E675&gt;=D675, 1, "")</f>
        <v/>
      </c>
      <c r="W675" s="11">
        <f>IF(E675&lt;D675, 1, "")</f>
        <v>1</v>
      </c>
      <c r="X675" s="15">
        <f>S675</f>
        <v>41541.106921296298</v>
      </c>
    </row>
    <row r="676" spans="1:24" ht="48" x14ac:dyDescent="0.2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5">
        <f>E676/D676</f>
        <v>2.0454545454545454E-2</v>
      </c>
      <c r="P676" s="6">
        <f>E676/L676</f>
        <v>22.5</v>
      </c>
      <c r="Q676" t="str">
        <f>LEFT(N676, SEARCH("/", N676, 1)-1)</f>
        <v>music</v>
      </c>
      <c r="R676" t="str">
        <f>RIGHT(N676, LEN(N676) - SEARCH("/", N676,1))</f>
        <v>jazz</v>
      </c>
      <c r="S676" s="10">
        <f>(((J676/60)/60)/24)+DATE(1970,1,1)</f>
        <v>41230.77311342593</v>
      </c>
      <c r="T676" s="10">
        <f>(((I676/60)/60)/24)+DATE(1970,1,1)</f>
        <v>41290.77311342593</v>
      </c>
      <c r="U676" s="12">
        <f>ROUND((T676-S676), 0)</f>
        <v>60</v>
      </c>
      <c r="V676" s="11" t="str">
        <f>IF(E676&gt;=D676, 1, "")</f>
        <v/>
      </c>
      <c r="W676" s="11">
        <f>IF(E676&lt;D676, 1, "")</f>
        <v>1</v>
      </c>
      <c r="X676" s="15">
        <f>S676</f>
        <v>41230.77311342593</v>
      </c>
    </row>
    <row r="677" spans="1:24" ht="48" x14ac:dyDescent="0.2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5">
        <f>E677/D677</f>
        <v>0.18285714285714286</v>
      </c>
      <c r="P677" s="6">
        <f>E677/L677</f>
        <v>58.18181818181818</v>
      </c>
      <c r="Q677" t="str">
        <f>LEFT(N677, SEARCH("/", N677, 1)-1)</f>
        <v>music</v>
      </c>
      <c r="R677" t="str">
        <f>RIGHT(N677, LEN(N677) - SEARCH("/", N677,1))</f>
        <v>jazz</v>
      </c>
      <c r="S677" s="10">
        <f>(((J677/60)/60)/24)+DATE(1970,1,1)</f>
        <v>42025.637939814813</v>
      </c>
      <c r="T677" s="10">
        <f>(((I677/60)/60)/24)+DATE(1970,1,1)</f>
        <v>42063.631944444445</v>
      </c>
      <c r="U677" s="12">
        <f>ROUND((T677-S677), 0)</f>
        <v>38</v>
      </c>
      <c r="V677" s="11" t="str">
        <f>IF(E677&gt;=D677, 1, "")</f>
        <v/>
      </c>
      <c r="W677" s="11">
        <f>IF(E677&lt;D677, 1, "")</f>
        <v>1</v>
      </c>
      <c r="X677" s="15">
        <f>S677</f>
        <v>42025.637939814813</v>
      </c>
    </row>
    <row r="678" spans="1:24" ht="48" x14ac:dyDescent="0.2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5">
        <f>E678/D678</f>
        <v>0.2402</v>
      </c>
      <c r="P678" s="6">
        <f>E678/L678</f>
        <v>109.18181818181819</v>
      </c>
      <c r="Q678" t="str">
        <f>LEFT(N678, SEARCH("/", N678, 1)-1)</f>
        <v>music</v>
      </c>
      <c r="R678" t="str">
        <f>RIGHT(N678, LEN(N678) - SEARCH("/", N678,1))</f>
        <v>jazz</v>
      </c>
      <c r="S678" s="10">
        <f>(((J678/60)/60)/24)+DATE(1970,1,1)</f>
        <v>40088.105393518519</v>
      </c>
      <c r="T678" s="10">
        <f>(((I678/60)/60)/24)+DATE(1970,1,1)</f>
        <v>40148.207638888889</v>
      </c>
      <c r="U678" s="12">
        <f>ROUND((T678-S678), 0)</f>
        <v>60</v>
      </c>
      <c r="V678" s="11" t="str">
        <f>IF(E678&gt;=D678, 1, "")</f>
        <v/>
      </c>
      <c r="W678" s="11">
        <f>IF(E678&lt;D678, 1, "")</f>
        <v>1</v>
      </c>
      <c r="X678" s="15">
        <f>S678</f>
        <v>40088.105393518519</v>
      </c>
    </row>
    <row r="679" spans="1:24" ht="64" x14ac:dyDescent="0.2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5">
        <f>E679/D679</f>
        <v>1.1111111111111111E-3</v>
      </c>
      <c r="P679" s="6">
        <f>E679/L679</f>
        <v>50</v>
      </c>
      <c r="Q679" t="str">
        <f>LEFT(N679, SEARCH("/", N679, 1)-1)</f>
        <v>music</v>
      </c>
      <c r="R679" t="str">
        <f>RIGHT(N679, LEN(N679) - SEARCH("/", N679,1))</f>
        <v>jazz</v>
      </c>
      <c r="S679" s="10">
        <f>(((J679/60)/60)/24)+DATE(1970,1,1)</f>
        <v>41616.027754629627</v>
      </c>
      <c r="T679" s="10">
        <f>(((I679/60)/60)/24)+DATE(1970,1,1)</f>
        <v>41646.027754629627</v>
      </c>
      <c r="U679" s="12">
        <f>ROUND((T679-S679), 0)</f>
        <v>30</v>
      </c>
      <c r="V679" s="11" t="str">
        <f>IF(E679&gt;=D679, 1, "")</f>
        <v/>
      </c>
      <c r="W679" s="11">
        <f>IF(E679&lt;D679, 1, "")</f>
        <v>1</v>
      </c>
      <c r="X679" s="15">
        <f>S679</f>
        <v>41616.027754629627</v>
      </c>
    </row>
    <row r="680" spans="1:24" ht="48" x14ac:dyDescent="0.2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5">
        <f>E680/D680</f>
        <v>0.11818181818181818</v>
      </c>
      <c r="P680" s="6">
        <f>E680/L680</f>
        <v>346.66666666666669</v>
      </c>
      <c r="Q680" t="str">
        <f>LEFT(N680, SEARCH("/", N680, 1)-1)</f>
        <v>music</v>
      </c>
      <c r="R680" t="str">
        <f>RIGHT(N680, LEN(N680) - SEARCH("/", N680,1))</f>
        <v>jazz</v>
      </c>
      <c r="S680" s="10">
        <f>(((J680/60)/60)/24)+DATE(1970,1,1)</f>
        <v>41342.845567129632</v>
      </c>
      <c r="T680" s="10">
        <f>(((I680/60)/60)/24)+DATE(1970,1,1)</f>
        <v>41372.803900462961</v>
      </c>
      <c r="U680" s="12">
        <f>ROUND((T680-S680), 0)</f>
        <v>30</v>
      </c>
      <c r="V680" s="11" t="str">
        <f>IF(E680&gt;=D680, 1, "")</f>
        <v/>
      </c>
      <c r="W680" s="11">
        <f>IF(E680&lt;D680, 1, "")</f>
        <v>1</v>
      </c>
      <c r="X680" s="15">
        <f>S680</f>
        <v>41342.845567129632</v>
      </c>
    </row>
    <row r="681" spans="1:24" ht="48" x14ac:dyDescent="0.2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5">
        <f>E681/D681</f>
        <v>3.0999999999999999E-3</v>
      </c>
      <c r="P681" s="6">
        <f>E681/L681</f>
        <v>12.4</v>
      </c>
      <c r="Q681" t="str">
        <f>LEFT(N681, SEARCH("/", N681, 1)-1)</f>
        <v>music</v>
      </c>
      <c r="R681" t="str">
        <f>RIGHT(N681, LEN(N681) - SEARCH("/", N681,1))</f>
        <v>jazz</v>
      </c>
      <c r="S681" s="10">
        <f>(((J681/60)/60)/24)+DATE(1970,1,1)</f>
        <v>41488.022256944445</v>
      </c>
      <c r="T681" s="10">
        <f>(((I681/60)/60)/24)+DATE(1970,1,1)</f>
        <v>41518.022256944445</v>
      </c>
      <c r="U681" s="12">
        <f>ROUND((T681-S681), 0)</f>
        <v>30</v>
      </c>
      <c r="V681" s="11" t="str">
        <f>IF(E681&gt;=D681, 1, "")</f>
        <v/>
      </c>
      <c r="W681" s="11">
        <f>IF(E681&lt;D681, 1, "")</f>
        <v>1</v>
      </c>
      <c r="X681" s="15">
        <f>S681</f>
        <v>41488.022256944445</v>
      </c>
    </row>
    <row r="682" spans="1:24" ht="48" x14ac:dyDescent="0.2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5">
        <f>E682/D682</f>
        <v>5.4166666666666669E-2</v>
      </c>
      <c r="P682" s="6">
        <f>E682/L682</f>
        <v>27.083333333333332</v>
      </c>
      <c r="Q682" t="str">
        <f>LEFT(N682, SEARCH("/", N682, 1)-1)</f>
        <v>music</v>
      </c>
      <c r="R682" t="str">
        <f>RIGHT(N682, LEN(N682) - SEARCH("/", N682,1))</f>
        <v>jazz</v>
      </c>
      <c r="S682" s="10">
        <f>(((J682/60)/60)/24)+DATE(1970,1,1)</f>
        <v>41577.561284722222</v>
      </c>
      <c r="T682" s="10">
        <f>(((I682/60)/60)/24)+DATE(1970,1,1)</f>
        <v>41607.602951388886</v>
      </c>
      <c r="U682" s="12">
        <f>ROUND((T682-S682), 0)</f>
        <v>30</v>
      </c>
      <c r="V682" s="11" t="str">
        <f>IF(E682&gt;=D682, 1, "")</f>
        <v/>
      </c>
      <c r="W682" s="11">
        <f>IF(E682&lt;D682, 1, "")</f>
        <v>1</v>
      </c>
      <c r="X682" s="15">
        <f>S682</f>
        <v>41577.561284722222</v>
      </c>
    </row>
    <row r="683" spans="1:24" ht="48" x14ac:dyDescent="0.2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5">
        <f>E683/D683</f>
        <v>8.1250000000000003E-3</v>
      </c>
      <c r="P683" s="6">
        <f>E683/L683</f>
        <v>32.5</v>
      </c>
      <c r="Q683" t="str">
        <f>LEFT(N683, SEARCH("/", N683, 1)-1)</f>
        <v>music</v>
      </c>
      <c r="R683" t="str">
        <f>RIGHT(N683, LEN(N683) - SEARCH("/", N683,1))</f>
        <v>jazz</v>
      </c>
      <c r="S683" s="10">
        <f>(((J683/60)/60)/24)+DATE(1970,1,1)</f>
        <v>40567.825543981482</v>
      </c>
      <c r="T683" s="10">
        <f>(((I683/60)/60)/24)+DATE(1970,1,1)</f>
        <v>40612.825543981482</v>
      </c>
      <c r="U683" s="12">
        <f>ROUND((T683-S683), 0)</f>
        <v>45</v>
      </c>
      <c r="V683" s="11" t="str">
        <f>IF(E683&gt;=D683, 1, "")</f>
        <v/>
      </c>
      <c r="W683" s="11">
        <f>IF(E683&lt;D683, 1, "")</f>
        <v>1</v>
      </c>
      <c r="X683" s="15">
        <f>S683</f>
        <v>40567.825543981482</v>
      </c>
    </row>
    <row r="684" spans="1:24" ht="32" x14ac:dyDescent="0.2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5">
        <f>E684/D684</f>
        <v>1.2857142857142857E-2</v>
      </c>
      <c r="P684" s="6">
        <f>E684/L684</f>
        <v>9</v>
      </c>
      <c r="Q684" t="str">
        <f>LEFT(N684, SEARCH("/", N684, 1)-1)</f>
        <v>music</v>
      </c>
      <c r="R684" t="str">
        <f>RIGHT(N684, LEN(N684) - SEARCH("/", N684,1))</f>
        <v>jazz</v>
      </c>
      <c r="S684" s="10">
        <f>(((J684/60)/60)/24)+DATE(1970,1,1)</f>
        <v>41184.167129629634</v>
      </c>
      <c r="T684" s="10">
        <f>(((I684/60)/60)/24)+DATE(1970,1,1)</f>
        <v>41224.208796296298</v>
      </c>
      <c r="U684" s="12">
        <f>ROUND((T684-S684), 0)</f>
        <v>40</v>
      </c>
      <c r="V684" s="11" t="str">
        <f>IF(E684&gt;=D684, 1, "")</f>
        <v/>
      </c>
      <c r="W684" s="11">
        <f>IF(E684&lt;D684, 1, "")</f>
        <v>1</v>
      </c>
      <c r="X684" s="15">
        <f>S684</f>
        <v>41184.167129629634</v>
      </c>
    </row>
    <row r="685" spans="1:24" ht="48" x14ac:dyDescent="0.2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5">
        <f>E685/D685</f>
        <v>0.24333333333333335</v>
      </c>
      <c r="P685" s="6">
        <f>E685/L685</f>
        <v>34.761904761904759</v>
      </c>
      <c r="Q685" t="str">
        <f>LEFT(N685, SEARCH("/", N685, 1)-1)</f>
        <v>music</v>
      </c>
      <c r="R685" t="str">
        <f>RIGHT(N685, LEN(N685) - SEARCH("/", N685,1))</f>
        <v>jazz</v>
      </c>
      <c r="S685" s="10">
        <f>(((J685/60)/60)/24)+DATE(1970,1,1)</f>
        <v>41368.583726851852</v>
      </c>
      <c r="T685" s="10">
        <f>(((I685/60)/60)/24)+DATE(1970,1,1)</f>
        <v>41398.583726851852</v>
      </c>
      <c r="U685" s="12">
        <f>ROUND((T685-S685), 0)</f>
        <v>30</v>
      </c>
      <c r="V685" s="11" t="str">
        <f>IF(E685&gt;=D685, 1, "")</f>
        <v/>
      </c>
      <c r="W685" s="11">
        <f>IF(E685&lt;D685, 1, "")</f>
        <v>1</v>
      </c>
      <c r="X685" s="15">
        <f>S685</f>
        <v>41368.583726851852</v>
      </c>
    </row>
    <row r="686" spans="1:24" ht="64" x14ac:dyDescent="0.2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5">
        <f>E686/D686</f>
        <v>0</v>
      </c>
      <c r="P686" s="6" t="e">
        <f>E686/L686</f>
        <v>#DIV/0!</v>
      </c>
      <c r="Q686" t="str">
        <f>LEFT(N686, SEARCH("/", N686, 1)-1)</f>
        <v>music</v>
      </c>
      <c r="R686" t="str">
        <f>RIGHT(N686, LEN(N686) - SEARCH("/", N686,1))</f>
        <v>jazz</v>
      </c>
      <c r="S686" s="10">
        <f>(((J686/60)/60)/24)+DATE(1970,1,1)</f>
        <v>42248.723738425921</v>
      </c>
      <c r="T686" s="10">
        <f>(((I686/60)/60)/24)+DATE(1970,1,1)</f>
        <v>42268.723738425921</v>
      </c>
      <c r="U686" s="12">
        <f>ROUND((T686-S686), 0)</f>
        <v>20</v>
      </c>
      <c r="V686" s="11" t="str">
        <f>IF(E686&gt;=D686, 1, "")</f>
        <v/>
      </c>
      <c r="W686" s="11">
        <f>IF(E686&lt;D686, 1, "")</f>
        <v>1</v>
      </c>
      <c r="X686" s="15">
        <f>S686</f>
        <v>42248.723738425921</v>
      </c>
    </row>
    <row r="687" spans="1:24" ht="16" x14ac:dyDescent="0.2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5">
        <f>E687/D687</f>
        <v>0.40799492385786801</v>
      </c>
      <c r="P687" s="6">
        <f>E687/L687</f>
        <v>28.577777777777779</v>
      </c>
      <c r="Q687" t="str">
        <f>LEFT(N687, SEARCH("/", N687, 1)-1)</f>
        <v>music</v>
      </c>
      <c r="R687" t="str">
        <f>RIGHT(N687, LEN(N687) - SEARCH("/", N687,1))</f>
        <v>jazz</v>
      </c>
      <c r="S687" s="10">
        <f>(((J687/60)/60)/24)+DATE(1970,1,1)</f>
        <v>41276.496840277774</v>
      </c>
      <c r="T687" s="10">
        <f>(((I687/60)/60)/24)+DATE(1970,1,1)</f>
        <v>41309.496840277774</v>
      </c>
      <c r="U687" s="12">
        <f>ROUND((T687-S687), 0)</f>
        <v>33</v>
      </c>
      <c r="V687" s="11" t="str">
        <f>IF(E687&gt;=D687, 1, "")</f>
        <v/>
      </c>
      <c r="W687" s="11">
        <f>IF(E687&lt;D687, 1, "")</f>
        <v>1</v>
      </c>
      <c r="X687" s="15">
        <f>S687</f>
        <v>41276.496840277774</v>
      </c>
    </row>
    <row r="688" spans="1:24" ht="48" x14ac:dyDescent="0.2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5">
        <f>E688/D688</f>
        <v>0.67549999999999999</v>
      </c>
      <c r="P688" s="6">
        <f>E688/L688</f>
        <v>46.586206896551722</v>
      </c>
      <c r="Q688" t="str">
        <f>LEFT(N688, SEARCH("/", N688, 1)-1)</f>
        <v>music</v>
      </c>
      <c r="R688" t="str">
        <f>RIGHT(N688, LEN(N688) - SEARCH("/", N688,1))</f>
        <v>jazz</v>
      </c>
      <c r="S688" s="10">
        <f>(((J688/60)/60)/24)+DATE(1970,1,1)</f>
        <v>41597.788888888892</v>
      </c>
      <c r="T688" s="10">
        <f>(((I688/60)/60)/24)+DATE(1970,1,1)</f>
        <v>41627.788888888892</v>
      </c>
      <c r="U688" s="12">
        <f>ROUND((T688-S688), 0)</f>
        <v>30</v>
      </c>
      <c r="V688" s="11" t="str">
        <f>IF(E688&gt;=D688, 1, "")</f>
        <v/>
      </c>
      <c r="W688" s="11">
        <f>IF(E688&lt;D688, 1, "")</f>
        <v>1</v>
      </c>
      <c r="X688" s="15">
        <f>S688</f>
        <v>41597.788888888892</v>
      </c>
    </row>
    <row r="689" spans="1:24" ht="48" x14ac:dyDescent="0.2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5">
        <f>E689/D689</f>
        <v>1.2999999999999999E-2</v>
      </c>
      <c r="P689" s="6">
        <f>E689/L689</f>
        <v>32.5</v>
      </c>
      <c r="Q689" t="str">
        <f>LEFT(N689, SEARCH("/", N689, 1)-1)</f>
        <v>music</v>
      </c>
      <c r="R689" t="str">
        <f>RIGHT(N689, LEN(N689) - SEARCH("/", N689,1))</f>
        <v>jazz</v>
      </c>
      <c r="S689" s="10">
        <f>(((J689/60)/60)/24)+DATE(1970,1,1)</f>
        <v>40505.232916666668</v>
      </c>
      <c r="T689" s="10">
        <f>(((I689/60)/60)/24)+DATE(1970,1,1)</f>
        <v>40535.232916666668</v>
      </c>
      <c r="U689" s="12">
        <f>ROUND((T689-S689), 0)</f>
        <v>30</v>
      </c>
      <c r="V689" s="11" t="str">
        <f>IF(E689&gt;=D689, 1, "")</f>
        <v/>
      </c>
      <c r="W689" s="11">
        <f>IF(E689&lt;D689, 1, "")</f>
        <v>1</v>
      </c>
      <c r="X689" s="15">
        <f>S689</f>
        <v>40505.232916666668</v>
      </c>
    </row>
    <row r="690" spans="1:24" ht="48" x14ac:dyDescent="0.2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5">
        <f>E690/D690</f>
        <v>0.30666666666666664</v>
      </c>
      <c r="P690" s="6">
        <f>E690/L690</f>
        <v>21.466666666666665</v>
      </c>
      <c r="Q690" t="str">
        <f>LEFT(N690, SEARCH("/", N690, 1)-1)</f>
        <v>music</v>
      </c>
      <c r="R690" t="str">
        <f>RIGHT(N690, LEN(N690) - SEARCH("/", N690,1))</f>
        <v>jazz</v>
      </c>
      <c r="S690" s="10">
        <f>(((J690/60)/60)/24)+DATE(1970,1,1)</f>
        <v>41037.829918981479</v>
      </c>
      <c r="T690" s="10">
        <f>(((I690/60)/60)/24)+DATE(1970,1,1)</f>
        <v>41058.829918981479</v>
      </c>
      <c r="U690" s="12">
        <f>ROUND((T690-S690), 0)</f>
        <v>21</v>
      </c>
      <c r="V690" s="11" t="str">
        <f>IF(E690&gt;=D690, 1, "")</f>
        <v/>
      </c>
      <c r="W690" s="11">
        <f>IF(E690&lt;D690, 1, "")</f>
        <v>1</v>
      </c>
      <c r="X690" s="15">
        <f>S690</f>
        <v>41037.829918981479</v>
      </c>
    </row>
    <row r="691" spans="1:24" ht="48" x14ac:dyDescent="0.2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5">
        <f>E691/D691</f>
        <v>2.9894179894179893E-2</v>
      </c>
      <c r="P691" s="6">
        <f>E691/L691</f>
        <v>14.125</v>
      </c>
      <c r="Q691" t="str">
        <f>LEFT(N691, SEARCH("/", N691, 1)-1)</f>
        <v>music</v>
      </c>
      <c r="R691" t="str">
        <f>RIGHT(N691, LEN(N691) - SEARCH("/", N691,1))</f>
        <v>indie rock</v>
      </c>
      <c r="S691" s="10">
        <f>(((J691/60)/60)/24)+DATE(1970,1,1)</f>
        <v>41179.32104166667</v>
      </c>
      <c r="T691" s="10">
        <f>(((I691/60)/60)/24)+DATE(1970,1,1)</f>
        <v>41212.32104166667</v>
      </c>
      <c r="U691" s="12">
        <f>ROUND((T691-S691), 0)</f>
        <v>33</v>
      </c>
      <c r="V691" s="11" t="str">
        <f>IF(E691&gt;=D691, 1, "")</f>
        <v/>
      </c>
      <c r="W691" s="11">
        <f>IF(E691&lt;D691, 1, "")</f>
        <v>1</v>
      </c>
      <c r="X691" s="15">
        <f>S691</f>
        <v>41179.32104166667</v>
      </c>
    </row>
    <row r="692" spans="1:24" ht="48" x14ac:dyDescent="0.2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5">
        <f>E692/D692</f>
        <v>8.0000000000000002E-3</v>
      </c>
      <c r="P692" s="6">
        <f>E692/L692</f>
        <v>30</v>
      </c>
      <c r="Q692" t="str">
        <f>LEFT(N692, SEARCH("/", N692, 1)-1)</f>
        <v>music</v>
      </c>
      <c r="R692" t="str">
        <f>RIGHT(N692, LEN(N692) - SEARCH("/", N692,1))</f>
        <v>indie rock</v>
      </c>
      <c r="S692" s="10">
        <f>(((J692/60)/60)/24)+DATE(1970,1,1)</f>
        <v>40877.25099537037</v>
      </c>
      <c r="T692" s="10">
        <f>(((I692/60)/60)/24)+DATE(1970,1,1)</f>
        <v>40922.25099537037</v>
      </c>
      <c r="U692" s="12">
        <f>ROUND((T692-S692), 0)</f>
        <v>45</v>
      </c>
      <c r="V692" s="11" t="str">
        <f>IF(E692&gt;=D692, 1, "")</f>
        <v/>
      </c>
      <c r="W692" s="11">
        <f>IF(E692&lt;D692, 1, "")</f>
        <v>1</v>
      </c>
      <c r="X692" s="15">
        <f>S692</f>
        <v>40877.25099537037</v>
      </c>
    </row>
    <row r="693" spans="1:24" ht="48" x14ac:dyDescent="0.2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5">
        <f>E693/D693</f>
        <v>0.20133333333333334</v>
      </c>
      <c r="P693" s="6">
        <f>E693/L693</f>
        <v>21.571428571428573</v>
      </c>
      <c r="Q693" t="str">
        <f>LEFT(N693, SEARCH("/", N693, 1)-1)</f>
        <v>music</v>
      </c>
      <c r="R693" t="str">
        <f>RIGHT(N693, LEN(N693) - SEARCH("/", N693,1))</f>
        <v>indie rock</v>
      </c>
      <c r="S693" s="10">
        <f>(((J693/60)/60)/24)+DATE(1970,1,1)</f>
        <v>40759.860532407409</v>
      </c>
      <c r="T693" s="10">
        <f>(((I693/60)/60)/24)+DATE(1970,1,1)</f>
        <v>40792.860532407409</v>
      </c>
      <c r="U693" s="12">
        <f>ROUND((T693-S693), 0)</f>
        <v>33</v>
      </c>
      <c r="V693" s="11" t="str">
        <f>IF(E693&gt;=D693, 1, "")</f>
        <v/>
      </c>
      <c r="W693" s="11">
        <f>IF(E693&lt;D693, 1, "")</f>
        <v>1</v>
      </c>
      <c r="X693" s="15">
        <f>S693</f>
        <v>40759.860532407409</v>
      </c>
    </row>
    <row r="694" spans="1:24" ht="48" x14ac:dyDescent="0.2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5">
        <f>E694/D694</f>
        <v>0.4002</v>
      </c>
      <c r="P694" s="6">
        <f>E694/L694</f>
        <v>83.375</v>
      </c>
      <c r="Q694" t="str">
        <f>LEFT(N694, SEARCH("/", N694, 1)-1)</f>
        <v>music</v>
      </c>
      <c r="R694" t="str">
        <f>RIGHT(N694, LEN(N694) - SEARCH("/", N694,1))</f>
        <v>indie rock</v>
      </c>
      <c r="S694" s="10">
        <f>(((J694/60)/60)/24)+DATE(1970,1,1)</f>
        <v>42371.935590277775</v>
      </c>
      <c r="T694" s="10">
        <f>(((I694/60)/60)/24)+DATE(1970,1,1)</f>
        <v>42431.935590277775</v>
      </c>
      <c r="U694" s="12">
        <f>ROUND((T694-S694), 0)</f>
        <v>60</v>
      </c>
      <c r="V694" s="11" t="str">
        <f>IF(E694&gt;=D694, 1, "")</f>
        <v/>
      </c>
      <c r="W694" s="11">
        <f>IF(E694&lt;D694, 1, "")</f>
        <v>1</v>
      </c>
      <c r="X694" s="15">
        <f>S694</f>
        <v>42371.935590277775</v>
      </c>
    </row>
    <row r="695" spans="1:24" ht="48" x14ac:dyDescent="0.2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5">
        <f>E695/D695</f>
        <v>0.01</v>
      </c>
      <c r="P695" s="6">
        <f>E695/L695</f>
        <v>10</v>
      </c>
      <c r="Q695" t="str">
        <f>LEFT(N695, SEARCH("/", N695, 1)-1)</f>
        <v>music</v>
      </c>
      <c r="R695" t="str">
        <f>RIGHT(N695, LEN(N695) - SEARCH("/", N695,1))</f>
        <v>indie rock</v>
      </c>
      <c r="S695" s="10">
        <f>(((J695/60)/60)/24)+DATE(1970,1,1)</f>
        <v>40981.802615740737</v>
      </c>
      <c r="T695" s="10">
        <f>(((I695/60)/60)/24)+DATE(1970,1,1)</f>
        <v>41041.104861111111</v>
      </c>
      <c r="U695" s="12">
        <f>ROUND((T695-S695), 0)</f>
        <v>59</v>
      </c>
      <c r="V695" s="11" t="str">
        <f>IF(E695&gt;=D695, 1, "")</f>
        <v/>
      </c>
      <c r="W695" s="11">
        <f>IF(E695&lt;D695, 1, "")</f>
        <v>1</v>
      </c>
      <c r="X695" s="15">
        <f>S695</f>
        <v>40981.802615740737</v>
      </c>
    </row>
    <row r="696" spans="1:24" ht="48" x14ac:dyDescent="0.2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5">
        <f>E696/D696</f>
        <v>0.75</v>
      </c>
      <c r="P696" s="6">
        <f>E696/L696</f>
        <v>35.714285714285715</v>
      </c>
      <c r="Q696" t="str">
        <f>LEFT(N696, SEARCH("/", N696, 1)-1)</f>
        <v>music</v>
      </c>
      <c r="R696" t="str">
        <f>RIGHT(N696, LEN(N696) - SEARCH("/", N696,1))</f>
        <v>indie rock</v>
      </c>
      <c r="S696" s="10">
        <f>(((J696/60)/60)/24)+DATE(1970,1,1)</f>
        <v>42713.941099537042</v>
      </c>
      <c r="T696" s="10">
        <f>(((I696/60)/60)/24)+DATE(1970,1,1)</f>
        <v>42734.941099537042</v>
      </c>
      <c r="U696" s="12">
        <f>ROUND((T696-S696), 0)</f>
        <v>21</v>
      </c>
      <c r="V696" s="11" t="str">
        <f>IF(E696&gt;=D696, 1, "")</f>
        <v/>
      </c>
      <c r="W696" s="11">
        <f>IF(E696&lt;D696, 1, "")</f>
        <v>1</v>
      </c>
      <c r="X696" s="15">
        <f>S696</f>
        <v>42713.941099537042</v>
      </c>
    </row>
    <row r="697" spans="1:24" ht="48" x14ac:dyDescent="0.2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5">
        <f>E697/D697</f>
        <v>0.41</v>
      </c>
      <c r="P697" s="6">
        <f>E697/L697</f>
        <v>29.285714285714285</v>
      </c>
      <c r="Q697" t="str">
        <f>LEFT(N697, SEARCH("/", N697, 1)-1)</f>
        <v>music</v>
      </c>
      <c r="R697" t="str">
        <f>RIGHT(N697, LEN(N697) - SEARCH("/", N697,1))</f>
        <v>indie rock</v>
      </c>
      <c r="S697" s="10">
        <f>(((J697/60)/60)/24)+DATE(1970,1,1)</f>
        <v>42603.870520833334</v>
      </c>
      <c r="T697" s="10">
        <f>(((I697/60)/60)/24)+DATE(1970,1,1)</f>
        <v>42628.870520833334</v>
      </c>
      <c r="U697" s="12">
        <f>ROUND((T697-S697), 0)</f>
        <v>25</v>
      </c>
      <c r="V697" s="11" t="str">
        <f>IF(E697&gt;=D697, 1, "")</f>
        <v/>
      </c>
      <c r="W697" s="11">
        <f>IF(E697&lt;D697, 1, "")</f>
        <v>1</v>
      </c>
      <c r="X697" s="15">
        <f>S697</f>
        <v>42603.870520833334</v>
      </c>
    </row>
    <row r="698" spans="1:24" ht="48" x14ac:dyDescent="0.2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5">
        <f>E698/D698</f>
        <v>0</v>
      </c>
      <c r="P698" s="6" t="e">
        <f>E698/L698</f>
        <v>#DIV/0!</v>
      </c>
      <c r="Q698" t="str">
        <f>LEFT(N698, SEARCH("/", N698, 1)-1)</f>
        <v>music</v>
      </c>
      <c r="R698" t="str">
        <f>RIGHT(N698, LEN(N698) - SEARCH("/", N698,1))</f>
        <v>indie rock</v>
      </c>
      <c r="S698" s="10">
        <f>(((J698/60)/60)/24)+DATE(1970,1,1)</f>
        <v>41026.958969907406</v>
      </c>
      <c r="T698" s="10">
        <f>(((I698/60)/60)/24)+DATE(1970,1,1)</f>
        <v>41056.958969907406</v>
      </c>
      <c r="U698" s="12">
        <f>ROUND((T698-S698), 0)</f>
        <v>30</v>
      </c>
      <c r="V698" s="11" t="str">
        <f>IF(E698&gt;=D698, 1, "")</f>
        <v/>
      </c>
      <c r="W698" s="11">
        <f>IF(E698&lt;D698, 1, "")</f>
        <v>1</v>
      </c>
      <c r="X698" s="15">
        <f>S698</f>
        <v>41026.958969907406</v>
      </c>
    </row>
    <row r="699" spans="1:24" ht="48" x14ac:dyDescent="0.2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5">
        <f>E699/D699</f>
        <v>7.1999999999999995E-2</v>
      </c>
      <c r="P699" s="6">
        <f>E699/L699</f>
        <v>18</v>
      </c>
      <c r="Q699" t="str">
        <f>LEFT(N699, SEARCH("/", N699, 1)-1)</f>
        <v>music</v>
      </c>
      <c r="R699" t="str">
        <f>RIGHT(N699, LEN(N699) - SEARCH("/", N699,1))</f>
        <v>indie rock</v>
      </c>
      <c r="S699" s="10">
        <f>(((J699/60)/60)/24)+DATE(1970,1,1)</f>
        <v>40751.753298611111</v>
      </c>
      <c r="T699" s="10">
        <f>(((I699/60)/60)/24)+DATE(1970,1,1)</f>
        <v>40787.25</v>
      </c>
      <c r="U699" s="12">
        <f>ROUND((T699-S699), 0)</f>
        <v>35</v>
      </c>
      <c r="V699" s="11" t="str">
        <f>IF(E699&gt;=D699, 1, "")</f>
        <v/>
      </c>
      <c r="W699" s="11">
        <f>IF(E699&lt;D699, 1, "")</f>
        <v>1</v>
      </c>
      <c r="X699" s="15">
        <f>S699</f>
        <v>40751.753298611111</v>
      </c>
    </row>
    <row r="700" spans="1:24" ht="48" x14ac:dyDescent="0.2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5">
        <f>E700/D700</f>
        <v>9.4412800000000005E-2</v>
      </c>
      <c r="P700" s="6">
        <f>E700/L700</f>
        <v>73.760000000000005</v>
      </c>
      <c r="Q700" t="str">
        <f>LEFT(N700, SEARCH("/", N700, 1)-1)</f>
        <v>music</v>
      </c>
      <c r="R700" t="str">
        <f>RIGHT(N700, LEN(N700) - SEARCH("/", N700,1))</f>
        <v>indie rock</v>
      </c>
      <c r="S700" s="10">
        <f>(((J700/60)/60)/24)+DATE(1970,1,1)</f>
        <v>41887.784062500003</v>
      </c>
      <c r="T700" s="10">
        <f>(((I700/60)/60)/24)+DATE(1970,1,1)</f>
        <v>41917.784062500003</v>
      </c>
      <c r="U700" s="12">
        <f>ROUND((T700-S700), 0)</f>
        <v>30</v>
      </c>
      <c r="V700" s="11" t="str">
        <f>IF(E700&gt;=D700, 1, "")</f>
        <v/>
      </c>
      <c r="W700" s="11">
        <f>IF(E700&lt;D700, 1, "")</f>
        <v>1</v>
      </c>
      <c r="X700" s="15">
        <f>S700</f>
        <v>41887.784062500003</v>
      </c>
    </row>
    <row r="701" spans="1:24" ht="48" x14ac:dyDescent="0.2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5">
        <f>E701/D701</f>
        <v>4.1666666666666664E-2</v>
      </c>
      <c r="P701" s="6">
        <f>E701/L701</f>
        <v>31.25</v>
      </c>
      <c r="Q701" t="str">
        <f>LEFT(N701, SEARCH("/", N701, 1)-1)</f>
        <v>music</v>
      </c>
      <c r="R701" t="str">
        <f>RIGHT(N701, LEN(N701) - SEARCH("/", N701,1))</f>
        <v>indie rock</v>
      </c>
      <c r="S701" s="10">
        <f>(((J701/60)/60)/24)+DATE(1970,1,1)</f>
        <v>41569.698831018519</v>
      </c>
      <c r="T701" s="10">
        <f>(((I701/60)/60)/24)+DATE(1970,1,1)</f>
        <v>41599.740497685183</v>
      </c>
      <c r="U701" s="12">
        <f>ROUND((T701-S701), 0)</f>
        <v>30</v>
      </c>
      <c r="V701" s="11" t="str">
        <f>IF(E701&gt;=D701, 1, "")</f>
        <v/>
      </c>
      <c r="W701" s="11">
        <f>IF(E701&lt;D701, 1, "")</f>
        <v>1</v>
      </c>
      <c r="X701" s="15">
        <f>S701</f>
        <v>41569.698831018519</v>
      </c>
    </row>
    <row r="702" spans="1:24" ht="48" x14ac:dyDescent="0.2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5">
        <f>E702/D702</f>
        <v>3.2500000000000001E-2</v>
      </c>
      <c r="P702" s="6">
        <f>E702/L702</f>
        <v>28.888888888888889</v>
      </c>
      <c r="Q702" t="str">
        <f>LEFT(N702, SEARCH("/", N702, 1)-1)</f>
        <v>music</v>
      </c>
      <c r="R702" t="str">
        <f>RIGHT(N702, LEN(N702) - SEARCH("/", N702,1))</f>
        <v>indie rock</v>
      </c>
      <c r="S702" s="10">
        <f>(((J702/60)/60)/24)+DATE(1970,1,1)</f>
        <v>41842.031597222223</v>
      </c>
      <c r="T702" s="10">
        <f>(((I702/60)/60)/24)+DATE(1970,1,1)</f>
        <v>41872.031597222223</v>
      </c>
      <c r="U702" s="12">
        <f>ROUND((T702-S702), 0)</f>
        <v>30</v>
      </c>
      <c r="V702" s="11" t="str">
        <f>IF(E702&gt;=D702, 1, "")</f>
        <v/>
      </c>
      <c r="W702" s="11">
        <f>IF(E702&lt;D702, 1, "")</f>
        <v>1</v>
      </c>
      <c r="X702" s="15">
        <f>S702</f>
        <v>41842.031597222223</v>
      </c>
    </row>
    <row r="703" spans="1:24" ht="48" x14ac:dyDescent="0.2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5">
        <f>E703/D703</f>
        <v>0.40749999999999997</v>
      </c>
      <c r="P703" s="6">
        <f>E703/L703</f>
        <v>143.8235294117647</v>
      </c>
      <c r="Q703" t="str">
        <f>LEFT(N703, SEARCH("/", N703, 1)-1)</f>
        <v>music</v>
      </c>
      <c r="R703" t="str">
        <f>RIGHT(N703, LEN(N703) - SEARCH("/", N703,1))</f>
        <v>indie rock</v>
      </c>
      <c r="S703" s="10">
        <f>(((J703/60)/60)/24)+DATE(1970,1,1)</f>
        <v>40304.20003472222</v>
      </c>
      <c r="T703" s="10">
        <f>(((I703/60)/60)/24)+DATE(1970,1,1)</f>
        <v>40391.166666666664</v>
      </c>
      <c r="U703" s="12">
        <f>ROUND((T703-S703), 0)</f>
        <v>87</v>
      </c>
      <c r="V703" s="11" t="str">
        <f>IF(E703&gt;=D703, 1, "")</f>
        <v/>
      </c>
      <c r="W703" s="11">
        <f>IF(E703&lt;D703, 1, "")</f>
        <v>1</v>
      </c>
      <c r="X703" s="15">
        <f>S703</f>
        <v>40304.20003472222</v>
      </c>
    </row>
    <row r="704" spans="1:24" ht="48" x14ac:dyDescent="0.2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5">
        <f>E704/D704</f>
        <v>0.1</v>
      </c>
      <c r="P704" s="6">
        <f>E704/L704</f>
        <v>40</v>
      </c>
      <c r="Q704" t="str">
        <f>LEFT(N704, SEARCH("/", N704, 1)-1)</f>
        <v>music</v>
      </c>
      <c r="R704" t="str">
        <f>RIGHT(N704, LEN(N704) - SEARCH("/", N704,1))</f>
        <v>indie rock</v>
      </c>
      <c r="S704" s="10">
        <f>(((J704/60)/60)/24)+DATE(1970,1,1)</f>
        <v>42065.897719907407</v>
      </c>
      <c r="T704" s="10">
        <f>(((I704/60)/60)/24)+DATE(1970,1,1)</f>
        <v>42095.856053240743</v>
      </c>
      <c r="U704" s="12">
        <f>ROUND((T704-S704), 0)</f>
        <v>30</v>
      </c>
      <c r="V704" s="11" t="str">
        <f>IF(E704&gt;=D704, 1, "")</f>
        <v/>
      </c>
      <c r="W704" s="11">
        <f>IF(E704&lt;D704, 1, "")</f>
        <v>1</v>
      </c>
      <c r="X704" s="15">
        <f>S704</f>
        <v>42065.897719907407</v>
      </c>
    </row>
    <row r="705" spans="1:24" ht="48" x14ac:dyDescent="0.2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5">
        <f>E705/D705</f>
        <v>0.39169999999999999</v>
      </c>
      <c r="P705" s="6">
        <f>E705/L705</f>
        <v>147.81132075471697</v>
      </c>
      <c r="Q705" t="str">
        <f>LEFT(N705, SEARCH("/", N705, 1)-1)</f>
        <v>music</v>
      </c>
      <c r="R705" t="str">
        <f>RIGHT(N705, LEN(N705) - SEARCH("/", N705,1))</f>
        <v>indie rock</v>
      </c>
      <c r="S705" s="10">
        <f>(((J705/60)/60)/24)+DATE(1970,1,1)</f>
        <v>42496.981597222228</v>
      </c>
      <c r="T705" s="10">
        <f>(((I705/60)/60)/24)+DATE(1970,1,1)</f>
        <v>42526.981597222228</v>
      </c>
      <c r="U705" s="12">
        <f>ROUND((T705-S705), 0)</f>
        <v>30</v>
      </c>
      <c r="V705" s="11" t="str">
        <f>IF(E705&gt;=D705, 1, "")</f>
        <v/>
      </c>
      <c r="W705" s="11">
        <f>IF(E705&lt;D705, 1, "")</f>
        <v>1</v>
      </c>
      <c r="X705" s="15">
        <f>S705</f>
        <v>42496.981597222228</v>
      </c>
    </row>
    <row r="706" spans="1:24" ht="48" x14ac:dyDescent="0.2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5">
        <f>E706/D706</f>
        <v>2.4375000000000001E-2</v>
      </c>
      <c r="P706" s="6">
        <f>E706/L706</f>
        <v>27.857142857142858</v>
      </c>
      <c r="Q706" t="str">
        <f>LEFT(N706, SEARCH("/", N706, 1)-1)</f>
        <v>music</v>
      </c>
      <c r="R706" t="str">
        <f>RIGHT(N706, LEN(N706) - SEARCH("/", N706,1))</f>
        <v>indie rock</v>
      </c>
      <c r="S706" s="10">
        <f>(((J706/60)/60)/24)+DATE(1970,1,1)</f>
        <v>40431.127650462964</v>
      </c>
      <c r="T706" s="10">
        <f>(((I706/60)/60)/24)+DATE(1970,1,1)</f>
        <v>40476.127650462964</v>
      </c>
      <c r="U706" s="12">
        <f>ROUND((T706-S706), 0)</f>
        <v>45</v>
      </c>
      <c r="V706" s="11" t="str">
        <f>IF(E706&gt;=D706, 1, "")</f>
        <v/>
      </c>
      <c r="W706" s="11">
        <f>IF(E706&lt;D706, 1, "")</f>
        <v>1</v>
      </c>
      <c r="X706" s="15">
        <f>S706</f>
        <v>40431.127650462964</v>
      </c>
    </row>
    <row r="707" spans="1:24" ht="48" x14ac:dyDescent="0.2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5">
        <f>E707/D707</f>
        <v>0.4</v>
      </c>
      <c r="P707" s="6">
        <f>E707/L707</f>
        <v>44.444444444444443</v>
      </c>
      <c r="Q707" t="str">
        <f>LEFT(N707, SEARCH("/", N707, 1)-1)</f>
        <v>music</v>
      </c>
      <c r="R707" t="str">
        <f>RIGHT(N707, LEN(N707) - SEARCH("/", N707,1))</f>
        <v>indie rock</v>
      </c>
      <c r="S707" s="10">
        <f>(((J707/60)/60)/24)+DATE(1970,1,1)</f>
        <v>42218.872986111113</v>
      </c>
      <c r="T707" s="10">
        <f>(((I707/60)/60)/24)+DATE(1970,1,1)</f>
        <v>42244.166666666672</v>
      </c>
      <c r="U707" s="12">
        <f>ROUND((T707-S707), 0)</f>
        <v>25</v>
      </c>
      <c r="V707" s="11" t="str">
        <f>IF(E707&gt;=D707, 1, "")</f>
        <v/>
      </c>
      <c r="W707" s="11">
        <f>IF(E707&lt;D707, 1, "")</f>
        <v>1</v>
      </c>
      <c r="X707" s="15">
        <f>S707</f>
        <v>42218.872986111113</v>
      </c>
    </row>
    <row r="708" spans="1:24" ht="48" x14ac:dyDescent="0.2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5">
        <f>E708/D708</f>
        <v>0</v>
      </c>
      <c r="P708" s="6" t="e">
        <f>E708/L708</f>
        <v>#DIV/0!</v>
      </c>
      <c r="Q708" t="str">
        <f>LEFT(N708, SEARCH("/", N708, 1)-1)</f>
        <v>music</v>
      </c>
      <c r="R708" t="str">
        <f>RIGHT(N708, LEN(N708) - SEARCH("/", N708,1))</f>
        <v>indie rock</v>
      </c>
      <c r="S708" s="10">
        <f>(((J708/60)/60)/24)+DATE(1970,1,1)</f>
        <v>41211.688750000001</v>
      </c>
      <c r="T708" s="10">
        <f>(((I708/60)/60)/24)+DATE(1970,1,1)</f>
        <v>41241.730416666665</v>
      </c>
      <c r="U708" s="12">
        <f>ROUND((T708-S708), 0)</f>
        <v>30</v>
      </c>
      <c r="V708" s="11" t="str">
        <f>IF(E708&gt;=D708, 1, "")</f>
        <v/>
      </c>
      <c r="W708" s="11">
        <f>IF(E708&lt;D708, 1, "")</f>
        <v>1</v>
      </c>
      <c r="X708" s="15">
        <f>S708</f>
        <v>41211.688750000001</v>
      </c>
    </row>
    <row r="709" spans="1:24" ht="48" x14ac:dyDescent="0.2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5">
        <f>E709/D709</f>
        <v>2.8000000000000001E-2</v>
      </c>
      <c r="P709" s="6">
        <f>E709/L709</f>
        <v>35</v>
      </c>
      <c r="Q709" t="str">
        <f>LEFT(N709, SEARCH("/", N709, 1)-1)</f>
        <v>music</v>
      </c>
      <c r="R709" t="str">
        <f>RIGHT(N709, LEN(N709) - SEARCH("/", N709,1))</f>
        <v>indie rock</v>
      </c>
      <c r="S709" s="10">
        <f>(((J709/60)/60)/24)+DATE(1970,1,1)</f>
        <v>40878.758217592593</v>
      </c>
      <c r="T709" s="10">
        <f>(((I709/60)/60)/24)+DATE(1970,1,1)</f>
        <v>40923.758217592593</v>
      </c>
      <c r="U709" s="12">
        <f>ROUND((T709-S709), 0)</f>
        <v>45</v>
      </c>
      <c r="V709" s="11" t="str">
        <f>IF(E709&gt;=D709, 1, "")</f>
        <v/>
      </c>
      <c r="W709" s="11">
        <f>IF(E709&lt;D709, 1, "")</f>
        <v>1</v>
      </c>
      <c r="X709" s="15">
        <f>S709</f>
        <v>40878.758217592593</v>
      </c>
    </row>
    <row r="710" spans="1:24" ht="48" x14ac:dyDescent="0.2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5">
        <f>E710/D710</f>
        <v>0.37333333333333335</v>
      </c>
      <c r="P710" s="6">
        <f>E710/L710</f>
        <v>35</v>
      </c>
      <c r="Q710" t="str">
        <f>LEFT(N710, SEARCH("/", N710, 1)-1)</f>
        <v>music</v>
      </c>
      <c r="R710" t="str">
        <f>RIGHT(N710, LEN(N710) - SEARCH("/", N710,1))</f>
        <v>indie rock</v>
      </c>
      <c r="S710" s="10">
        <f>(((J710/60)/60)/24)+DATE(1970,1,1)</f>
        <v>40646.099097222221</v>
      </c>
      <c r="T710" s="10">
        <f>(((I710/60)/60)/24)+DATE(1970,1,1)</f>
        <v>40691.099097222221</v>
      </c>
      <c r="U710" s="12">
        <f>ROUND((T710-S710), 0)</f>
        <v>45</v>
      </c>
      <c r="V710" s="11" t="str">
        <f>IF(E710&gt;=D710, 1, "")</f>
        <v/>
      </c>
      <c r="W710" s="11">
        <f>IF(E710&lt;D710, 1, "")</f>
        <v>1</v>
      </c>
      <c r="X710" s="15">
        <f>S710</f>
        <v>40646.099097222221</v>
      </c>
    </row>
    <row r="711" spans="1:24" ht="32" x14ac:dyDescent="0.2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5">
        <f>E711/D711</f>
        <v>4.1999999999999997E-3</v>
      </c>
      <c r="P711" s="6">
        <f>E711/L711</f>
        <v>10.5</v>
      </c>
      <c r="Q711" t="str">
        <f>LEFT(N711, SEARCH("/", N711, 1)-1)</f>
        <v>music</v>
      </c>
      <c r="R711" t="str">
        <f>RIGHT(N711, LEN(N711) - SEARCH("/", N711,1))</f>
        <v>jazz</v>
      </c>
      <c r="S711" s="10">
        <f>(((J711/60)/60)/24)+DATE(1970,1,1)</f>
        <v>42429.84956018519</v>
      </c>
      <c r="T711" s="10">
        <f>(((I711/60)/60)/24)+DATE(1970,1,1)</f>
        <v>42459.807893518519</v>
      </c>
      <c r="U711" s="12">
        <f>ROUND((T711-S711), 0)</f>
        <v>30</v>
      </c>
      <c r="V711" s="11" t="str">
        <f>IF(E711&gt;=D711, 1, "")</f>
        <v/>
      </c>
      <c r="W711" s="11">
        <f>IF(E711&lt;D711, 1, "")</f>
        <v>1</v>
      </c>
      <c r="X711" s="15">
        <f>S711</f>
        <v>42429.84956018519</v>
      </c>
    </row>
    <row r="712" spans="1:24" ht="64" x14ac:dyDescent="0.2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5">
        <f>E712/D712</f>
        <v>0</v>
      </c>
      <c r="P712" s="6" t="e">
        <f>E712/L712</f>
        <v>#DIV/0!</v>
      </c>
      <c r="Q712" t="str">
        <f>LEFT(N712, SEARCH("/", N712, 1)-1)</f>
        <v>music</v>
      </c>
      <c r="R712" t="str">
        <f>RIGHT(N712, LEN(N712) - SEARCH("/", N712,1))</f>
        <v>jazz</v>
      </c>
      <c r="S712" s="10">
        <f>(((J712/60)/60)/24)+DATE(1970,1,1)</f>
        <v>40291.81150462963</v>
      </c>
      <c r="T712" s="10">
        <f>(((I712/60)/60)/24)+DATE(1970,1,1)</f>
        <v>40337.799305555556</v>
      </c>
      <c r="U712" s="12">
        <f>ROUND((T712-S712), 0)</f>
        <v>46</v>
      </c>
      <c r="V712" s="11" t="str">
        <f>IF(E712&gt;=D712, 1, "")</f>
        <v/>
      </c>
      <c r="W712" s="11">
        <f>IF(E712&lt;D712, 1, "")</f>
        <v>1</v>
      </c>
      <c r="X712" s="15">
        <f>S712</f>
        <v>40291.81150462963</v>
      </c>
    </row>
    <row r="713" spans="1:24" ht="48" x14ac:dyDescent="0.2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5">
        <f>E713/D713</f>
        <v>3.0000000000000001E-3</v>
      </c>
      <c r="P713" s="6">
        <f>E713/L713</f>
        <v>30</v>
      </c>
      <c r="Q713" t="str">
        <f>LEFT(N713, SEARCH("/", N713, 1)-1)</f>
        <v>music</v>
      </c>
      <c r="R713" t="str">
        <f>RIGHT(N713, LEN(N713) - SEARCH("/", N713,1))</f>
        <v>jazz</v>
      </c>
      <c r="S713" s="10">
        <f>(((J713/60)/60)/24)+DATE(1970,1,1)</f>
        <v>41829.965532407405</v>
      </c>
      <c r="T713" s="10">
        <f>(((I713/60)/60)/24)+DATE(1970,1,1)</f>
        <v>41881.645833333336</v>
      </c>
      <c r="U713" s="12">
        <f>ROUND((T713-S713), 0)</f>
        <v>52</v>
      </c>
      <c r="V713" s="11" t="str">
        <f>IF(E713&gt;=D713, 1, "")</f>
        <v/>
      </c>
      <c r="W713" s="11">
        <f>IF(E713&lt;D713, 1, "")</f>
        <v>1</v>
      </c>
      <c r="X713" s="15">
        <f>S713</f>
        <v>41829.965532407405</v>
      </c>
    </row>
    <row r="714" spans="1:24" ht="48" x14ac:dyDescent="0.2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5">
        <f>E714/D714</f>
        <v>3.2000000000000001E-2</v>
      </c>
      <c r="P714" s="6">
        <f>E714/L714</f>
        <v>40</v>
      </c>
      <c r="Q714" t="str">
        <f>LEFT(N714, SEARCH("/", N714, 1)-1)</f>
        <v>music</v>
      </c>
      <c r="R714" t="str">
        <f>RIGHT(N714, LEN(N714) - SEARCH("/", N714,1))</f>
        <v>jazz</v>
      </c>
      <c r="S714" s="10">
        <f>(((J714/60)/60)/24)+DATE(1970,1,1)</f>
        <v>41149.796064814815</v>
      </c>
      <c r="T714" s="10">
        <f>(((I714/60)/60)/24)+DATE(1970,1,1)</f>
        <v>41175.100694444445</v>
      </c>
      <c r="U714" s="12">
        <f>ROUND((T714-S714), 0)</f>
        <v>25</v>
      </c>
      <c r="V714" s="11" t="str">
        <f>IF(E714&gt;=D714, 1, "")</f>
        <v/>
      </c>
      <c r="W714" s="11">
        <f>IF(E714&lt;D714, 1, "")</f>
        <v>1</v>
      </c>
      <c r="X714" s="15">
        <f>S714</f>
        <v>41149.796064814815</v>
      </c>
    </row>
    <row r="715" spans="1:24" ht="48" x14ac:dyDescent="0.2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5">
        <f>E715/D715</f>
        <v>3.0200000000000001E-3</v>
      </c>
      <c r="P715" s="6">
        <f>E715/L715</f>
        <v>50.333333333333336</v>
      </c>
      <c r="Q715" t="str">
        <f>LEFT(N715, SEARCH("/", N715, 1)-1)</f>
        <v>music</v>
      </c>
      <c r="R715" t="str">
        <f>RIGHT(N715, LEN(N715) - SEARCH("/", N715,1))</f>
        <v>jazz</v>
      </c>
      <c r="S715" s="10">
        <f>(((J715/60)/60)/24)+DATE(1970,1,1)</f>
        <v>42342.080289351856</v>
      </c>
      <c r="T715" s="10">
        <f>(((I715/60)/60)/24)+DATE(1970,1,1)</f>
        <v>42372.080289351856</v>
      </c>
      <c r="U715" s="12">
        <f>ROUND((T715-S715), 0)</f>
        <v>30</v>
      </c>
      <c r="V715" s="11" t="str">
        <f>IF(E715&gt;=D715, 1, "")</f>
        <v/>
      </c>
      <c r="W715" s="11">
        <f>IF(E715&lt;D715, 1, "")</f>
        <v>1</v>
      </c>
      <c r="X715" s="15">
        <f>S715</f>
        <v>42342.080289351856</v>
      </c>
    </row>
    <row r="716" spans="1:24" ht="48" x14ac:dyDescent="0.2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5">
        <f>E716/D716</f>
        <v>3.0153846153846153E-2</v>
      </c>
      <c r="P716" s="6">
        <f>E716/L716</f>
        <v>32.666666666666664</v>
      </c>
      <c r="Q716" t="str">
        <f>LEFT(N716, SEARCH("/", N716, 1)-1)</f>
        <v>music</v>
      </c>
      <c r="R716" t="str">
        <f>RIGHT(N716, LEN(N716) - SEARCH("/", N716,1))</f>
        <v>jazz</v>
      </c>
      <c r="S716" s="10">
        <f>(((J716/60)/60)/24)+DATE(1970,1,1)</f>
        <v>40507.239884259259</v>
      </c>
      <c r="T716" s="10">
        <f>(((I716/60)/60)/24)+DATE(1970,1,1)</f>
        <v>40567.239884259259</v>
      </c>
      <c r="U716" s="12">
        <f>ROUND((T716-S716), 0)</f>
        <v>60</v>
      </c>
      <c r="V716" s="11" t="str">
        <f>IF(E716&gt;=D716, 1, "")</f>
        <v/>
      </c>
      <c r="W716" s="11">
        <f>IF(E716&lt;D716, 1, "")</f>
        <v>1</v>
      </c>
      <c r="X716" s="15">
        <f>S716</f>
        <v>40507.239884259259</v>
      </c>
    </row>
    <row r="717" spans="1:24" ht="32" x14ac:dyDescent="0.2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5">
        <f>E717/D717</f>
        <v>0</v>
      </c>
      <c r="P717" s="6" t="e">
        <f>E717/L717</f>
        <v>#DIV/0!</v>
      </c>
      <c r="Q717" t="str">
        <f>LEFT(N717, SEARCH("/", N717, 1)-1)</f>
        <v>music</v>
      </c>
      <c r="R717" t="str">
        <f>RIGHT(N717, LEN(N717) - SEARCH("/", N717,1))</f>
        <v>jazz</v>
      </c>
      <c r="S717" s="10">
        <f>(((J717/60)/60)/24)+DATE(1970,1,1)</f>
        <v>41681.189699074072</v>
      </c>
      <c r="T717" s="10">
        <f>(((I717/60)/60)/24)+DATE(1970,1,1)</f>
        <v>41711.148032407407</v>
      </c>
      <c r="U717" s="12">
        <f>ROUND((T717-S717), 0)</f>
        <v>30</v>
      </c>
      <c r="V717" s="11" t="str">
        <f>IF(E717&gt;=D717, 1, "")</f>
        <v/>
      </c>
      <c r="W717" s="11">
        <f>IF(E717&lt;D717, 1, "")</f>
        <v>1</v>
      </c>
      <c r="X717" s="15">
        <f>S717</f>
        <v>41681.189699074072</v>
      </c>
    </row>
    <row r="718" spans="1:24" ht="32" x14ac:dyDescent="0.2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5">
        <f>E718/D718</f>
        <v>0</v>
      </c>
      <c r="P718" s="6" t="e">
        <f>E718/L718</f>
        <v>#DIV/0!</v>
      </c>
      <c r="Q718" t="str">
        <f>LEFT(N718, SEARCH("/", N718, 1)-1)</f>
        <v>music</v>
      </c>
      <c r="R718" t="str">
        <f>RIGHT(N718, LEN(N718) - SEARCH("/", N718,1))</f>
        <v>jazz</v>
      </c>
      <c r="S718" s="10">
        <f>(((J718/60)/60)/24)+DATE(1970,1,1)</f>
        <v>40767.192395833335</v>
      </c>
      <c r="T718" s="10">
        <f>(((I718/60)/60)/24)+DATE(1970,1,1)</f>
        <v>40797.192395833335</v>
      </c>
      <c r="U718" s="12">
        <f>ROUND((T718-S718), 0)</f>
        <v>30</v>
      </c>
      <c r="V718" s="11" t="str">
        <f>IF(E718&gt;=D718, 1, "")</f>
        <v/>
      </c>
      <c r="W718" s="11">
        <f>IF(E718&lt;D718, 1, "")</f>
        <v>1</v>
      </c>
      <c r="X718" s="15">
        <f>S718</f>
        <v>40767.192395833335</v>
      </c>
    </row>
    <row r="719" spans="1:24" ht="48" x14ac:dyDescent="0.2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5">
        <f>E719/D719</f>
        <v>0</v>
      </c>
      <c r="P719" s="6" t="e">
        <f>E719/L719</f>
        <v>#DIV/0!</v>
      </c>
      <c r="Q719" t="str">
        <f>LEFT(N719, SEARCH("/", N719, 1)-1)</f>
        <v>music</v>
      </c>
      <c r="R719" t="str">
        <f>RIGHT(N719, LEN(N719) - SEARCH("/", N719,1))</f>
        <v>jazz</v>
      </c>
      <c r="S719" s="10">
        <f>(((J719/60)/60)/24)+DATE(1970,1,1)</f>
        <v>40340.801562499997</v>
      </c>
      <c r="T719" s="10">
        <f>(((I719/60)/60)/24)+DATE(1970,1,1)</f>
        <v>40386.207638888889</v>
      </c>
      <c r="U719" s="12">
        <f>ROUND((T719-S719), 0)</f>
        <v>45</v>
      </c>
      <c r="V719" s="11" t="str">
        <f>IF(E719&gt;=D719, 1, "")</f>
        <v/>
      </c>
      <c r="W719" s="11">
        <f>IF(E719&lt;D719, 1, "")</f>
        <v>1</v>
      </c>
      <c r="X719" s="15">
        <f>S719</f>
        <v>40340.801562499997</v>
      </c>
    </row>
    <row r="720" spans="1:24" ht="48" x14ac:dyDescent="0.2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5">
        <f>E720/D720</f>
        <v>3.2500000000000001E-2</v>
      </c>
      <c r="P720" s="6">
        <f>E720/L720</f>
        <v>65</v>
      </c>
      <c r="Q720" t="str">
        <f>LEFT(N720, SEARCH("/", N720, 1)-1)</f>
        <v>music</v>
      </c>
      <c r="R720" t="str">
        <f>RIGHT(N720, LEN(N720) - SEARCH("/", N720,1))</f>
        <v>jazz</v>
      </c>
      <c r="S720" s="10">
        <f>(((J720/60)/60)/24)+DATE(1970,1,1)</f>
        <v>41081.69027777778</v>
      </c>
      <c r="T720" s="10">
        <f>(((I720/60)/60)/24)+DATE(1970,1,1)</f>
        <v>41113.166666666664</v>
      </c>
      <c r="U720" s="12">
        <f>ROUND((T720-S720), 0)</f>
        <v>31</v>
      </c>
      <c r="V720" s="11" t="str">
        <f>IF(E720&gt;=D720, 1, "")</f>
        <v/>
      </c>
      <c r="W720" s="11">
        <f>IF(E720&lt;D720, 1, "")</f>
        <v>1</v>
      </c>
      <c r="X720" s="15">
        <f>S720</f>
        <v>41081.69027777778</v>
      </c>
    </row>
    <row r="721" spans="1:24" ht="48" x14ac:dyDescent="0.2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5">
        <f>E721/D721</f>
        <v>0.22363636363636363</v>
      </c>
      <c r="P721" s="6">
        <f>E721/L721</f>
        <v>24.6</v>
      </c>
      <c r="Q721" t="str">
        <f>LEFT(N721, SEARCH("/", N721, 1)-1)</f>
        <v>music</v>
      </c>
      <c r="R721" t="str">
        <f>RIGHT(N721, LEN(N721) - SEARCH("/", N721,1))</f>
        <v>jazz</v>
      </c>
      <c r="S721" s="10">
        <f>(((J721/60)/60)/24)+DATE(1970,1,1)</f>
        <v>42737.545358796298</v>
      </c>
      <c r="T721" s="10">
        <f>(((I721/60)/60)/24)+DATE(1970,1,1)</f>
        <v>42797.545358796298</v>
      </c>
      <c r="U721" s="12">
        <f>ROUND((T721-S721), 0)</f>
        <v>60</v>
      </c>
      <c r="V721" s="11" t="str">
        <f>IF(E721&gt;=D721, 1, "")</f>
        <v/>
      </c>
      <c r="W721" s="11">
        <f>IF(E721&lt;D721, 1, "")</f>
        <v>1</v>
      </c>
      <c r="X721" s="15">
        <f>S721</f>
        <v>42737.545358796298</v>
      </c>
    </row>
    <row r="722" spans="1:24" ht="48" x14ac:dyDescent="0.2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5">
        <f>E722/D722</f>
        <v>0</v>
      </c>
      <c r="P722" s="6" t="e">
        <f>E722/L722</f>
        <v>#DIV/0!</v>
      </c>
      <c r="Q722" t="str">
        <f>LEFT(N722, SEARCH("/", N722, 1)-1)</f>
        <v>music</v>
      </c>
      <c r="R722" t="str">
        <f>RIGHT(N722, LEN(N722) - SEARCH("/", N722,1))</f>
        <v>jazz</v>
      </c>
      <c r="S722" s="10">
        <f>(((J722/60)/60)/24)+DATE(1970,1,1)</f>
        <v>41642.005150462966</v>
      </c>
      <c r="T722" s="10">
        <f>(((I722/60)/60)/24)+DATE(1970,1,1)</f>
        <v>41663.005150462966</v>
      </c>
      <c r="U722" s="12">
        <f>ROUND((T722-S722), 0)</f>
        <v>21</v>
      </c>
      <c r="V722" s="11" t="str">
        <f>IF(E722&gt;=D722, 1, "")</f>
        <v/>
      </c>
      <c r="W722" s="11">
        <f>IF(E722&lt;D722, 1, "")</f>
        <v>1</v>
      </c>
      <c r="X722" s="15">
        <f>S722</f>
        <v>41642.005150462966</v>
      </c>
    </row>
    <row r="723" spans="1:24" ht="48" x14ac:dyDescent="0.2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5">
        <f>E723/D723</f>
        <v>8.5714285714285719E-3</v>
      </c>
      <c r="P723" s="6">
        <f>E723/L723</f>
        <v>15</v>
      </c>
      <c r="Q723" t="str">
        <f>LEFT(N723, SEARCH("/", N723, 1)-1)</f>
        <v>music</v>
      </c>
      <c r="R723" t="str">
        <f>RIGHT(N723, LEN(N723) - SEARCH("/", N723,1))</f>
        <v>jazz</v>
      </c>
      <c r="S723" s="10">
        <f>(((J723/60)/60)/24)+DATE(1970,1,1)</f>
        <v>41194.109340277777</v>
      </c>
      <c r="T723" s="10">
        <f>(((I723/60)/60)/24)+DATE(1970,1,1)</f>
        <v>41254.151006944441</v>
      </c>
      <c r="U723" s="12">
        <f>ROUND((T723-S723), 0)</f>
        <v>60</v>
      </c>
      <c r="V723" s="11" t="str">
        <f>IF(E723&gt;=D723, 1, "")</f>
        <v/>
      </c>
      <c r="W723" s="11">
        <f>IF(E723&lt;D723, 1, "")</f>
        <v>1</v>
      </c>
      <c r="X723" s="15">
        <f>S723</f>
        <v>41194.109340277777</v>
      </c>
    </row>
    <row r="724" spans="1:24" ht="48" x14ac:dyDescent="0.2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5">
        <f>E724/D724</f>
        <v>6.6066666666666662E-2</v>
      </c>
      <c r="P724" s="6">
        <f>E724/L724</f>
        <v>82.583333333333329</v>
      </c>
      <c r="Q724" t="str">
        <f>LEFT(N724, SEARCH("/", N724, 1)-1)</f>
        <v>music</v>
      </c>
      <c r="R724" t="str">
        <f>RIGHT(N724, LEN(N724) - SEARCH("/", N724,1))</f>
        <v>jazz</v>
      </c>
      <c r="S724" s="10">
        <f>(((J724/60)/60)/24)+DATE(1970,1,1)</f>
        <v>41004.139108796298</v>
      </c>
      <c r="T724" s="10">
        <f>(((I724/60)/60)/24)+DATE(1970,1,1)</f>
        <v>41034.139108796298</v>
      </c>
      <c r="U724" s="12">
        <f>ROUND((T724-S724), 0)</f>
        <v>30</v>
      </c>
      <c r="V724" s="11" t="str">
        <f>IF(E724&gt;=D724, 1, "")</f>
        <v/>
      </c>
      <c r="W724" s="11">
        <f>IF(E724&lt;D724, 1, "")</f>
        <v>1</v>
      </c>
      <c r="X724" s="15">
        <f>S724</f>
        <v>41004.139108796298</v>
      </c>
    </row>
    <row r="725" spans="1:24" ht="48" x14ac:dyDescent="0.2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5">
        <f>E725/D725</f>
        <v>0</v>
      </c>
      <c r="P725" s="6" t="e">
        <f>E725/L725</f>
        <v>#DIV/0!</v>
      </c>
      <c r="Q725" t="str">
        <f>LEFT(N725, SEARCH("/", N725, 1)-1)</f>
        <v>music</v>
      </c>
      <c r="R725" t="str">
        <f>RIGHT(N725, LEN(N725) - SEARCH("/", N725,1))</f>
        <v>jazz</v>
      </c>
      <c r="S725" s="10">
        <f>(((J725/60)/60)/24)+DATE(1970,1,1)</f>
        <v>41116.763275462967</v>
      </c>
      <c r="T725" s="10">
        <f>(((I725/60)/60)/24)+DATE(1970,1,1)</f>
        <v>41146.763275462967</v>
      </c>
      <c r="U725" s="12">
        <f>ROUND((T725-S725), 0)</f>
        <v>30</v>
      </c>
      <c r="V725" s="11" t="str">
        <f>IF(E725&gt;=D725, 1, "")</f>
        <v/>
      </c>
      <c r="W725" s="11">
        <f>IF(E725&lt;D725, 1, "")</f>
        <v>1</v>
      </c>
      <c r="X725" s="15">
        <f>S725</f>
        <v>41116.763275462967</v>
      </c>
    </row>
    <row r="726" spans="1:24" ht="48" x14ac:dyDescent="0.2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5">
        <f>E726/D726</f>
        <v>5.7692307692307696E-2</v>
      </c>
      <c r="P726" s="6">
        <f>E726/L726</f>
        <v>41.666666666666664</v>
      </c>
      <c r="Q726" t="str">
        <f>LEFT(N726, SEARCH("/", N726, 1)-1)</f>
        <v>music</v>
      </c>
      <c r="R726" t="str">
        <f>RIGHT(N726, LEN(N726) - SEARCH("/", N726,1))</f>
        <v>jazz</v>
      </c>
      <c r="S726" s="10">
        <f>(((J726/60)/60)/24)+DATE(1970,1,1)</f>
        <v>40937.679560185185</v>
      </c>
      <c r="T726" s="10">
        <f>(((I726/60)/60)/24)+DATE(1970,1,1)</f>
        <v>40969.207638888889</v>
      </c>
      <c r="U726" s="12">
        <f>ROUND((T726-S726), 0)</f>
        <v>32</v>
      </c>
      <c r="V726" s="11" t="str">
        <f>IF(E726&gt;=D726, 1, "")</f>
        <v/>
      </c>
      <c r="W726" s="11">
        <f>IF(E726&lt;D726, 1, "")</f>
        <v>1</v>
      </c>
      <c r="X726" s="15">
        <f>S726</f>
        <v>40937.679560185185</v>
      </c>
    </row>
    <row r="727" spans="1:24" ht="48" x14ac:dyDescent="0.2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5">
        <f>E727/D727</f>
        <v>0</v>
      </c>
      <c r="P727" s="6" t="e">
        <f>E727/L727</f>
        <v>#DIV/0!</v>
      </c>
      <c r="Q727" t="str">
        <f>LEFT(N727, SEARCH("/", N727, 1)-1)</f>
        <v>music</v>
      </c>
      <c r="R727" t="str">
        <f>RIGHT(N727, LEN(N727) - SEARCH("/", N727,1))</f>
        <v>jazz</v>
      </c>
      <c r="S727" s="10">
        <f>(((J727/60)/60)/24)+DATE(1970,1,1)</f>
        <v>40434.853402777779</v>
      </c>
      <c r="T727" s="10">
        <f>(((I727/60)/60)/24)+DATE(1970,1,1)</f>
        <v>40473.208333333336</v>
      </c>
      <c r="U727" s="12">
        <f>ROUND((T727-S727), 0)</f>
        <v>38</v>
      </c>
      <c r="V727" s="11" t="str">
        <f>IF(E727&gt;=D727, 1, "")</f>
        <v/>
      </c>
      <c r="W727" s="11">
        <f>IF(E727&lt;D727, 1, "")</f>
        <v>1</v>
      </c>
      <c r="X727" s="15">
        <f>S727</f>
        <v>40434.853402777779</v>
      </c>
    </row>
    <row r="728" spans="1:24" ht="48" x14ac:dyDescent="0.2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5">
        <f>E728/D728</f>
        <v>6.0000000000000001E-3</v>
      </c>
      <c r="P728" s="6">
        <f>E728/L728</f>
        <v>30</v>
      </c>
      <c r="Q728" t="str">
        <f>LEFT(N728, SEARCH("/", N728, 1)-1)</f>
        <v>music</v>
      </c>
      <c r="R728" t="str">
        <f>RIGHT(N728, LEN(N728) - SEARCH("/", N728,1))</f>
        <v>jazz</v>
      </c>
      <c r="S728" s="10">
        <f>(((J728/60)/60)/24)+DATE(1970,1,1)</f>
        <v>41802.94363425926</v>
      </c>
      <c r="T728" s="10">
        <f>(((I728/60)/60)/24)+DATE(1970,1,1)</f>
        <v>41834.104166666664</v>
      </c>
      <c r="U728" s="12">
        <f>ROUND((T728-S728), 0)</f>
        <v>31</v>
      </c>
      <c r="V728" s="11" t="str">
        <f>IF(E728&gt;=D728, 1, "")</f>
        <v/>
      </c>
      <c r="W728" s="11">
        <f>IF(E728&lt;D728, 1, "")</f>
        <v>1</v>
      </c>
      <c r="X728" s="15">
        <f>S728</f>
        <v>41802.94363425926</v>
      </c>
    </row>
    <row r="729" spans="1:24" ht="48" x14ac:dyDescent="0.2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5">
        <f>E729/D729</f>
        <v>5.0256410256410255E-2</v>
      </c>
      <c r="P729" s="6">
        <f>E729/L729</f>
        <v>19.600000000000001</v>
      </c>
      <c r="Q729" t="str">
        <f>LEFT(N729, SEARCH("/", N729, 1)-1)</f>
        <v>music</v>
      </c>
      <c r="R729" t="str">
        <f>RIGHT(N729, LEN(N729) - SEARCH("/", N729,1))</f>
        <v>jazz</v>
      </c>
      <c r="S729" s="10">
        <f>(((J729/60)/60)/24)+DATE(1970,1,1)</f>
        <v>41944.916215277779</v>
      </c>
      <c r="T729" s="10">
        <f>(((I729/60)/60)/24)+DATE(1970,1,1)</f>
        <v>41974.957881944443</v>
      </c>
      <c r="U729" s="12">
        <f>ROUND((T729-S729), 0)</f>
        <v>30</v>
      </c>
      <c r="V729" s="11" t="str">
        <f>IF(E729&gt;=D729, 1, "")</f>
        <v/>
      </c>
      <c r="W729" s="11">
        <f>IF(E729&lt;D729, 1, "")</f>
        <v>1</v>
      </c>
      <c r="X729" s="15">
        <f>S729</f>
        <v>41944.916215277779</v>
      </c>
    </row>
    <row r="730" spans="1:24" ht="16" x14ac:dyDescent="0.2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5">
        <f>E730/D730</f>
        <v>5.0000000000000001E-3</v>
      </c>
      <c r="P730" s="6">
        <f>E730/L730</f>
        <v>100</v>
      </c>
      <c r="Q730" t="str">
        <f>LEFT(N730, SEARCH("/", N730, 1)-1)</f>
        <v>music</v>
      </c>
      <c r="R730" t="str">
        <f>RIGHT(N730, LEN(N730) - SEARCH("/", N730,1))</f>
        <v>jazz</v>
      </c>
      <c r="S730" s="10">
        <f>(((J730/60)/60)/24)+DATE(1970,1,1)</f>
        <v>41227.641724537039</v>
      </c>
      <c r="T730" s="10">
        <f>(((I730/60)/60)/24)+DATE(1970,1,1)</f>
        <v>41262.641724537039</v>
      </c>
      <c r="U730" s="12">
        <f>ROUND((T730-S730), 0)</f>
        <v>35</v>
      </c>
      <c r="V730" s="11" t="str">
        <f>IF(E730&gt;=D730, 1, "")</f>
        <v/>
      </c>
      <c r="W730" s="11">
        <f>IF(E730&lt;D730, 1, "")</f>
        <v>1</v>
      </c>
      <c r="X730" s="15">
        <f>S730</f>
        <v>41227.641724537039</v>
      </c>
    </row>
    <row r="731" spans="1:24" ht="48" x14ac:dyDescent="0.2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5">
        <f>E731/D731</f>
        <v>0</v>
      </c>
      <c r="P731" s="6" t="e">
        <f>E731/L731</f>
        <v>#DIV/0!</v>
      </c>
      <c r="Q731" t="str">
        <f>LEFT(N731, SEARCH("/", N731, 1)-1)</f>
        <v>music</v>
      </c>
      <c r="R731" t="str">
        <f>RIGHT(N731, LEN(N731) - SEARCH("/", N731,1))</f>
        <v>jazz</v>
      </c>
      <c r="S731" s="10">
        <f>(((J731/60)/60)/24)+DATE(1970,1,1)</f>
        <v>41562.67155092593</v>
      </c>
      <c r="T731" s="10">
        <f>(((I731/60)/60)/24)+DATE(1970,1,1)</f>
        <v>41592.713217592594</v>
      </c>
      <c r="U731" s="12">
        <f>ROUND((T731-S731), 0)</f>
        <v>30</v>
      </c>
      <c r="V731" s="11" t="str">
        <f>IF(E731&gt;=D731, 1, "")</f>
        <v/>
      </c>
      <c r="W731" s="11">
        <f>IF(E731&lt;D731, 1, "")</f>
        <v>1</v>
      </c>
      <c r="X731" s="15">
        <f>S731</f>
        <v>41562.67155092593</v>
      </c>
    </row>
    <row r="732" spans="1:24" ht="48" x14ac:dyDescent="0.2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5">
        <f>E732/D732</f>
        <v>0.309</v>
      </c>
      <c r="P732" s="6">
        <f>E732/L732</f>
        <v>231.75</v>
      </c>
      <c r="Q732" t="str">
        <f>LEFT(N732, SEARCH("/", N732, 1)-1)</f>
        <v>music</v>
      </c>
      <c r="R732" t="str">
        <f>RIGHT(N732, LEN(N732) - SEARCH("/", N732,1))</f>
        <v>jazz</v>
      </c>
      <c r="S732" s="10">
        <f>(((J732/60)/60)/24)+DATE(1970,1,1)</f>
        <v>40847.171018518515</v>
      </c>
      <c r="T732" s="10">
        <f>(((I732/60)/60)/24)+DATE(1970,1,1)</f>
        <v>40889.212685185186</v>
      </c>
      <c r="U732" s="12">
        <f>ROUND((T732-S732), 0)</f>
        <v>42</v>
      </c>
      <c r="V732" s="11" t="str">
        <f>IF(E732&gt;=D732, 1, "")</f>
        <v/>
      </c>
      <c r="W732" s="11">
        <f>IF(E732&lt;D732, 1, "")</f>
        <v>1</v>
      </c>
      <c r="X732" s="15">
        <f>S732</f>
        <v>40847.171018518515</v>
      </c>
    </row>
    <row r="733" spans="1:24" ht="48" x14ac:dyDescent="0.2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5">
        <f>E733/D733</f>
        <v>0.21037037037037037</v>
      </c>
      <c r="P733" s="6">
        <f>E733/L733</f>
        <v>189.33333333333334</v>
      </c>
      <c r="Q733" t="str">
        <f>LEFT(N733, SEARCH("/", N733, 1)-1)</f>
        <v>music</v>
      </c>
      <c r="R733" t="str">
        <f>RIGHT(N733, LEN(N733) - SEARCH("/", N733,1))</f>
        <v>jazz</v>
      </c>
      <c r="S733" s="10">
        <f>(((J733/60)/60)/24)+DATE(1970,1,1)</f>
        <v>41878.530011574076</v>
      </c>
      <c r="T733" s="10">
        <f>(((I733/60)/60)/24)+DATE(1970,1,1)</f>
        <v>41913.530011574076</v>
      </c>
      <c r="U733" s="12">
        <f>ROUND((T733-S733), 0)</f>
        <v>35</v>
      </c>
      <c r="V733" s="11" t="str">
        <f>IF(E733&gt;=D733, 1, "")</f>
        <v/>
      </c>
      <c r="W733" s="11">
        <f>IF(E733&lt;D733, 1, "")</f>
        <v>1</v>
      </c>
      <c r="X733" s="15">
        <f>S733</f>
        <v>41878.530011574076</v>
      </c>
    </row>
    <row r="734" spans="1:24" ht="48" x14ac:dyDescent="0.2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5">
        <f>E734/D734</f>
        <v>2.1999999999999999E-2</v>
      </c>
      <c r="P734" s="6">
        <f>E734/L734</f>
        <v>55</v>
      </c>
      <c r="Q734" t="str">
        <f>LEFT(N734, SEARCH("/", N734, 1)-1)</f>
        <v>music</v>
      </c>
      <c r="R734" t="str">
        <f>RIGHT(N734, LEN(N734) - SEARCH("/", N734,1))</f>
        <v>jazz</v>
      </c>
      <c r="S734" s="10">
        <f>(((J734/60)/60)/24)+DATE(1970,1,1)</f>
        <v>41934.959756944445</v>
      </c>
      <c r="T734" s="10">
        <f>(((I734/60)/60)/24)+DATE(1970,1,1)</f>
        <v>41965.001423611116</v>
      </c>
      <c r="U734" s="12">
        <f>ROUND((T734-S734), 0)</f>
        <v>30</v>
      </c>
      <c r="V734" s="11" t="str">
        <f>IF(E734&gt;=D734, 1, "")</f>
        <v/>
      </c>
      <c r="W734" s="11">
        <f>IF(E734&lt;D734, 1, "")</f>
        <v>1</v>
      </c>
      <c r="X734" s="15">
        <f>S734</f>
        <v>41934.959756944445</v>
      </c>
    </row>
    <row r="735" spans="1:24" ht="48" x14ac:dyDescent="0.2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5">
        <f>E735/D735</f>
        <v>0.109</v>
      </c>
      <c r="P735" s="6">
        <f>E735/L735</f>
        <v>21.8</v>
      </c>
      <c r="Q735" t="str">
        <f>LEFT(N735, SEARCH("/", N735, 1)-1)</f>
        <v>music</v>
      </c>
      <c r="R735" t="str">
        <f>RIGHT(N735, LEN(N735) - SEARCH("/", N735,1))</f>
        <v>jazz</v>
      </c>
      <c r="S735" s="10">
        <f>(((J735/60)/60)/24)+DATE(1970,1,1)</f>
        <v>41288.942928240744</v>
      </c>
      <c r="T735" s="10">
        <f>(((I735/60)/60)/24)+DATE(1970,1,1)</f>
        <v>41318.942928240744</v>
      </c>
      <c r="U735" s="12">
        <f>ROUND((T735-S735), 0)</f>
        <v>30</v>
      </c>
      <c r="V735" s="11" t="str">
        <f>IF(E735&gt;=D735, 1, "")</f>
        <v/>
      </c>
      <c r="W735" s="11">
        <f>IF(E735&lt;D735, 1, "")</f>
        <v>1</v>
      </c>
      <c r="X735" s="15">
        <f>S735</f>
        <v>41288.942928240744</v>
      </c>
    </row>
    <row r="736" spans="1:24" ht="48" x14ac:dyDescent="0.2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5">
        <f>E736/D736</f>
        <v>2.6666666666666668E-2</v>
      </c>
      <c r="P736" s="6">
        <f>E736/L736</f>
        <v>32</v>
      </c>
      <c r="Q736" t="str">
        <f>LEFT(N736, SEARCH("/", N736, 1)-1)</f>
        <v>music</v>
      </c>
      <c r="R736" t="str">
        <f>RIGHT(N736, LEN(N736) - SEARCH("/", N736,1))</f>
        <v>jazz</v>
      </c>
      <c r="S736" s="10">
        <f>(((J736/60)/60)/24)+DATE(1970,1,1)</f>
        <v>41575.880914351852</v>
      </c>
      <c r="T736" s="10">
        <f>(((I736/60)/60)/24)+DATE(1970,1,1)</f>
        <v>41605.922581018516</v>
      </c>
      <c r="U736" s="12">
        <f>ROUND((T736-S736), 0)</f>
        <v>30</v>
      </c>
      <c r="V736" s="11" t="str">
        <f>IF(E736&gt;=D736, 1, "")</f>
        <v/>
      </c>
      <c r="W736" s="11">
        <f>IF(E736&lt;D736, 1, "")</f>
        <v>1</v>
      </c>
      <c r="X736" s="15">
        <f>S736</f>
        <v>41575.880914351852</v>
      </c>
    </row>
    <row r="737" spans="1:24" ht="64" x14ac:dyDescent="0.2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5">
        <f>E737/D737</f>
        <v>0</v>
      </c>
      <c r="P737" s="6" t="e">
        <f>E737/L737</f>
        <v>#DIV/0!</v>
      </c>
      <c r="Q737" t="str">
        <f>LEFT(N737, SEARCH("/", N737, 1)-1)</f>
        <v>music</v>
      </c>
      <c r="R737" t="str">
        <f>RIGHT(N737, LEN(N737) - SEARCH("/", N737,1))</f>
        <v>jazz</v>
      </c>
      <c r="S737" s="10">
        <f>(((J737/60)/60)/24)+DATE(1970,1,1)</f>
        <v>40338.02002314815</v>
      </c>
      <c r="T737" s="10">
        <f>(((I737/60)/60)/24)+DATE(1970,1,1)</f>
        <v>40367.944444444445</v>
      </c>
      <c r="U737" s="12">
        <f>ROUND((T737-S737), 0)</f>
        <v>30</v>
      </c>
      <c r="V737" s="11" t="str">
        <f>IF(E737&gt;=D737, 1, "")</f>
        <v/>
      </c>
      <c r="W737" s="11">
        <f>IF(E737&lt;D737, 1, "")</f>
        <v>1</v>
      </c>
      <c r="X737" s="15">
        <f>S737</f>
        <v>40338.02002314815</v>
      </c>
    </row>
    <row r="738" spans="1:24" ht="32" x14ac:dyDescent="0.2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5">
        <f>E738/D738</f>
        <v>0</v>
      </c>
      <c r="P738" s="6" t="e">
        <f>E738/L738</f>
        <v>#DIV/0!</v>
      </c>
      <c r="Q738" t="str">
        <f>LEFT(N738, SEARCH("/", N738, 1)-1)</f>
        <v>music</v>
      </c>
      <c r="R738" t="str">
        <f>RIGHT(N738, LEN(N738) - SEARCH("/", N738,1))</f>
        <v>jazz</v>
      </c>
      <c r="S738" s="10">
        <f>(((J738/60)/60)/24)+DATE(1970,1,1)</f>
        <v>41013.822858796295</v>
      </c>
      <c r="T738" s="10">
        <f>(((I738/60)/60)/24)+DATE(1970,1,1)</f>
        <v>41043.822858796295</v>
      </c>
      <c r="U738" s="12">
        <f>ROUND((T738-S738), 0)</f>
        <v>30</v>
      </c>
      <c r="V738" s="11" t="str">
        <f>IF(E738&gt;=D738, 1, "")</f>
        <v/>
      </c>
      <c r="W738" s="11">
        <f>IF(E738&lt;D738, 1, "")</f>
        <v>1</v>
      </c>
      <c r="X738" s="15">
        <f>S738</f>
        <v>41013.822858796295</v>
      </c>
    </row>
    <row r="739" spans="1:24" ht="48" x14ac:dyDescent="0.2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5">
        <f>E739/D739</f>
        <v>0.10862068965517241</v>
      </c>
      <c r="P739" s="6">
        <f>E739/L739</f>
        <v>56.25</v>
      </c>
      <c r="Q739" t="str">
        <f>LEFT(N739, SEARCH("/", N739, 1)-1)</f>
        <v>music</v>
      </c>
      <c r="R739" t="str">
        <f>RIGHT(N739, LEN(N739) - SEARCH("/", N739,1))</f>
        <v>jazz</v>
      </c>
      <c r="S739" s="10">
        <f>(((J739/60)/60)/24)+DATE(1970,1,1)</f>
        <v>41180.86241898148</v>
      </c>
      <c r="T739" s="10">
        <f>(((I739/60)/60)/24)+DATE(1970,1,1)</f>
        <v>41231</v>
      </c>
      <c r="U739" s="12">
        <f>ROUND((T739-S739), 0)</f>
        <v>50</v>
      </c>
      <c r="V739" s="11" t="str">
        <f>IF(E739&gt;=D739, 1, "")</f>
        <v/>
      </c>
      <c r="W739" s="11">
        <f>IF(E739&lt;D739, 1, "")</f>
        <v>1</v>
      </c>
      <c r="X739" s="15">
        <f>S739</f>
        <v>41180.86241898148</v>
      </c>
    </row>
    <row r="740" spans="1:24" ht="48" x14ac:dyDescent="0.2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5">
        <f>E740/D740</f>
        <v>0</v>
      </c>
      <c r="P740" s="6" t="e">
        <f>E740/L740</f>
        <v>#DIV/0!</v>
      </c>
      <c r="Q740" t="str">
        <f>LEFT(N740, SEARCH("/", N740, 1)-1)</f>
        <v>music</v>
      </c>
      <c r="R740" t="str">
        <f>RIGHT(N740, LEN(N740) - SEARCH("/", N740,1))</f>
        <v>jazz</v>
      </c>
      <c r="S740" s="10">
        <f>(((J740/60)/60)/24)+DATE(1970,1,1)</f>
        <v>40978.238067129627</v>
      </c>
      <c r="T740" s="10">
        <f>(((I740/60)/60)/24)+DATE(1970,1,1)</f>
        <v>41008.196400462963</v>
      </c>
      <c r="U740" s="12">
        <f>ROUND((T740-S740), 0)</f>
        <v>30</v>
      </c>
      <c r="V740" s="11" t="str">
        <f>IF(E740&gt;=D740, 1, "")</f>
        <v/>
      </c>
      <c r="W740" s="11">
        <f>IF(E740&lt;D740, 1, "")</f>
        <v>1</v>
      </c>
      <c r="X740" s="15">
        <f>S740</f>
        <v>40978.238067129627</v>
      </c>
    </row>
    <row r="741" spans="1:24" ht="48" x14ac:dyDescent="0.2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5">
        <f>E741/D741</f>
        <v>0.38333333333333336</v>
      </c>
      <c r="P741" s="6">
        <f>E741/L741</f>
        <v>69</v>
      </c>
      <c r="Q741" t="str">
        <f>LEFT(N741, SEARCH("/", N741, 1)-1)</f>
        <v>music</v>
      </c>
      <c r="R741" t="str">
        <f>RIGHT(N741, LEN(N741) - SEARCH("/", N741,1))</f>
        <v>jazz</v>
      </c>
      <c r="S741" s="10">
        <f>(((J741/60)/60)/24)+DATE(1970,1,1)</f>
        <v>40312.915578703702</v>
      </c>
      <c r="T741" s="10">
        <f>(((I741/60)/60)/24)+DATE(1970,1,1)</f>
        <v>40354.897222222222</v>
      </c>
      <c r="U741" s="12">
        <f>ROUND((T741-S741), 0)</f>
        <v>42</v>
      </c>
      <c r="V741" s="11" t="str">
        <f>IF(E741&gt;=D741, 1, "")</f>
        <v/>
      </c>
      <c r="W741" s="11">
        <f>IF(E741&lt;D741, 1, "")</f>
        <v>1</v>
      </c>
      <c r="X741" s="15">
        <f>S741</f>
        <v>40312.915578703702</v>
      </c>
    </row>
    <row r="742" spans="1:24" ht="48" x14ac:dyDescent="0.2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5">
        <f>E742/D742</f>
        <v>6.5500000000000003E-2</v>
      </c>
      <c r="P742" s="6">
        <f>E742/L742</f>
        <v>18.714285714285715</v>
      </c>
      <c r="Q742" t="str">
        <f>LEFT(N742, SEARCH("/", N742, 1)-1)</f>
        <v>music</v>
      </c>
      <c r="R742" t="str">
        <f>RIGHT(N742, LEN(N742) - SEARCH("/", N742,1))</f>
        <v>jazz</v>
      </c>
      <c r="S742" s="10">
        <f>(((J742/60)/60)/24)+DATE(1970,1,1)</f>
        <v>41680.359976851854</v>
      </c>
      <c r="T742" s="10">
        <f>(((I742/60)/60)/24)+DATE(1970,1,1)</f>
        <v>41714.916666666664</v>
      </c>
      <c r="U742" s="12">
        <f>ROUND((T742-S742), 0)</f>
        <v>35</v>
      </c>
      <c r="V742" s="11" t="str">
        <f>IF(E742&gt;=D742, 1, "")</f>
        <v/>
      </c>
      <c r="W742" s="11">
        <f>IF(E742&lt;D742, 1, "")</f>
        <v>1</v>
      </c>
      <c r="X742" s="15">
        <f>S742</f>
        <v>41680.359976851854</v>
      </c>
    </row>
    <row r="743" spans="1:24" ht="32" x14ac:dyDescent="0.2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5">
        <f>E743/D743</f>
        <v>0.14536842105263159</v>
      </c>
      <c r="P743" s="6">
        <f>E743/L743</f>
        <v>46.033333333333331</v>
      </c>
      <c r="Q743" t="str">
        <f>LEFT(N743, SEARCH("/", N743, 1)-1)</f>
        <v>music</v>
      </c>
      <c r="R743" t="str">
        <f>RIGHT(N743, LEN(N743) - SEARCH("/", N743,1))</f>
        <v>jazz</v>
      </c>
      <c r="S743" s="10">
        <f>(((J743/60)/60)/24)+DATE(1970,1,1)</f>
        <v>41310.969270833331</v>
      </c>
      <c r="T743" s="10">
        <f>(((I743/60)/60)/24)+DATE(1970,1,1)</f>
        <v>41355.927604166667</v>
      </c>
      <c r="U743" s="12">
        <f>ROUND((T743-S743), 0)</f>
        <v>45</v>
      </c>
      <c r="V743" s="11" t="str">
        <f>IF(E743&gt;=D743, 1, "")</f>
        <v/>
      </c>
      <c r="W743" s="11">
        <f>IF(E743&lt;D743, 1, "")</f>
        <v>1</v>
      </c>
      <c r="X743" s="15">
        <f>S743</f>
        <v>41310.969270833331</v>
      </c>
    </row>
    <row r="744" spans="1:24" ht="48" x14ac:dyDescent="0.2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5">
        <f>E744/D744</f>
        <v>0.06</v>
      </c>
      <c r="P744" s="6">
        <f>E744/L744</f>
        <v>60</v>
      </c>
      <c r="Q744" t="str">
        <f>LEFT(N744, SEARCH("/", N744, 1)-1)</f>
        <v>music</v>
      </c>
      <c r="R744" t="str">
        <f>RIGHT(N744, LEN(N744) - SEARCH("/", N744,1))</f>
        <v>jazz</v>
      </c>
      <c r="S744" s="10">
        <f>(((J744/60)/60)/24)+DATE(1970,1,1)</f>
        <v>41711.169085648151</v>
      </c>
      <c r="T744" s="10">
        <f>(((I744/60)/60)/24)+DATE(1970,1,1)</f>
        <v>41771.169085648151</v>
      </c>
      <c r="U744" s="12">
        <f>ROUND((T744-S744), 0)</f>
        <v>60</v>
      </c>
      <c r="V744" s="11" t="str">
        <f>IF(E744&gt;=D744, 1, "")</f>
        <v/>
      </c>
      <c r="W744" s="11">
        <f>IF(E744&lt;D744, 1, "")</f>
        <v>1</v>
      </c>
      <c r="X744" s="15">
        <f>S744</f>
        <v>41711.169085648151</v>
      </c>
    </row>
    <row r="745" spans="1:24" ht="48" x14ac:dyDescent="0.2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5">
        <f>E745/D745</f>
        <v>0.30399999999999999</v>
      </c>
      <c r="P745" s="6">
        <f>E745/L745</f>
        <v>50.666666666666664</v>
      </c>
      <c r="Q745" t="str">
        <f>LEFT(N745, SEARCH("/", N745, 1)-1)</f>
        <v>music</v>
      </c>
      <c r="R745" t="str">
        <f>RIGHT(N745, LEN(N745) - SEARCH("/", N745,1))</f>
        <v>jazz</v>
      </c>
      <c r="S745" s="10">
        <f>(((J745/60)/60)/24)+DATE(1970,1,1)</f>
        <v>41733.737083333333</v>
      </c>
      <c r="T745" s="10">
        <f>(((I745/60)/60)/24)+DATE(1970,1,1)</f>
        <v>41763.25</v>
      </c>
      <c r="U745" s="12">
        <f>ROUND((T745-S745), 0)</f>
        <v>30</v>
      </c>
      <c r="V745" s="11" t="str">
        <f>IF(E745&gt;=D745, 1, "")</f>
        <v/>
      </c>
      <c r="W745" s="11">
        <f>IF(E745&lt;D745, 1, "")</f>
        <v>1</v>
      </c>
      <c r="X745" s="15">
        <f>S745</f>
        <v>41733.737083333333</v>
      </c>
    </row>
    <row r="746" spans="1:24" ht="48" x14ac:dyDescent="0.2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5">
        <f>E746/D746</f>
        <v>1.4285714285714285E-2</v>
      </c>
      <c r="P746" s="6">
        <f>E746/L746</f>
        <v>25</v>
      </c>
      <c r="Q746" t="str">
        <f>LEFT(N746, SEARCH("/", N746, 1)-1)</f>
        <v>music</v>
      </c>
      <c r="R746" t="str">
        <f>RIGHT(N746, LEN(N746) - SEARCH("/", N746,1))</f>
        <v>jazz</v>
      </c>
      <c r="S746" s="10">
        <f>(((J746/60)/60)/24)+DATE(1970,1,1)</f>
        <v>42368.333668981482</v>
      </c>
      <c r="T746" s="10">
        <f>(((I746/60)/60)/24)+DATE(1970,1,1)</f>
        <v>42398.333668981482</v>
      </c>
      <c r="U746" s="12">
        <f>ROUND((T746-S746), 0)</f>
        <v>30</v>
      </c>
      <c r="V746" s="11" t="str">
        <f>IF(E746&gt;=D746, 1, "")</f>
        <v/>
      </c>
      <c r="W746" s="11">
        <f>IF(E746&lt;D746, 1, "")</f>
        <v>1</v>
      </c>
      <c r="X746" s="15">
        <f>S746</f>
        <v>42368.333668981482</v>
      </c>
    </row>
    <row r="747" spans="1:24" ht="48" x14ac:dyDescent="0.2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5">
        <f>E747/D747</f>
        <v>0</v>
      </c>
      <c r="P747" s="6" t="e">
        <f>E747/L747</f>
        <v>#DIV/0!</v>
      </c>
      <c r="Q747" t="str">
        <f>LEFT(N747, SEARCH("/", N747, 1)-1)</f>
        <v>music</v>
      </c>
      <c r="R747" t="str">
        <f>RIGHT(N747, LEN(N747) - SEARCH("/", N747,1))</f>
        <v>jazz</v>
      </c>
      <c r="S747" s="10">
        <f>(((J747/60)/60)/24)+DATE(1970,1,1)</f>
        <v>40883.024178240739</v>
      </c>
      <c r="T747" s="10">
        <f>(((I747/60)/60)/24)+DATE(1970,1,1)</f>
        <v>40926.833333333336</v>
      </c>
      <c r="U747" s="12">
        <f>ROUND((T747-S747), 0)</f>
        <v>44</v>
      </c>
      <c r="V747" s="11" t="str">
        <f>IF(E747&gt;=D747, 1, "")</f>
        <v/>
      </c>
      <c r="W747" s="11">
        <f>IF(E747&lt;D747, 1, "")</f>
        <v>1</v>
      </c>
      <c r="X747" s="15">
        <f>S747</f>
        <v>40883.024178240739</v>
      </c>
    </row>
    <row r="748" spans="1:24" ht="48" x14ac:dyDescent="0.2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5">
        <f>E748/D748</f>
        <v>1.1428571428571429E-2</v>
      </c>
      <c r="P748" s="6">
        <f>E748/L748</f>
        <v>20</v>
      </c>
      <c r="Q748" t="str">
        <f>LEFT(N748, SEARCH("/", N748, 1)-1)</f>
        <v>music</v>
      </c>
      <c r="R748" t="str">
        <f>RIGHT(N748, LEN(N748) - SEARCH("/", N748,1))</f>
        <v>jazz</v>
      </c>
      <c r="S748" s="10">
        <f>(((J748/60)/60)/24)+DATE(1970,1,1)</f>
        <v>41551.798113425924</v>
      </c>
      <c r="T748" s="10">
        <f>(((I748/60)/60)/24)+DATE(1970,1,1)</f>
        <v>41581.839780092596</v>
      </c>
      <c r="U748" s="12">
        <f>ROUND((T748-S748), 0)</f>
        <v>30</v>
      </c>
      <c r="V748" s="11" t="str">
        <f>IF(E748&gt;=D748, 1, "")</f>
        <v/>
      </c>
      <c r="W748" s="11">
        <f>IF(E748&lt;D748, 1, "")</f>
        <v>1</v>
      </c>
      <c r="X748" s="15">
        <f>S748</f>
        <v>41551.798113425924</v>
      </c>
    </row>
    <row r="749" spans="1:24" ht="48" x14ac:dyDescent="0.2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5">
        <f>E749/D749</f>
        <v>3.5714285714285713E-3</v>
      </c>
      <c r="P749" s="6">
        <f>E749/L749</f>
        <v>25</v>
      </c>
      <c r="Q749" t="str">
        <f>LEFT(N749, SEARCH("/", N749, 1)-1)</f>
        <v>music</v>
      </c>
      <c r="R749" t="str">
        <f>RIGHT(N749, LEN(N749) - SEARCH("/", N749,1))</f>
        <v>jazz</v>
      </c>
      <c r="S749" s="10">
        <f>(((J749/60)/60)/24)+DATE(1970,1,1)</f>
        <v>41124.479722222226</v>
      </c>
      <c r="T749" s="10">
        <f>(((I749/60)/60)/24)+DATE(1970,1,1)</f>
        <v>41154.479722222226</v>
      </c>
      <c r="U749" s="12">
        <f>ROUND((T749-S749), 0)</f>
        <v>30</v>
      </c>
      <c r="V749" s="11" t="str">
        <f>IF(E749&gt;=D749, 1, "")</f>
        <v/>
      </c>
      <c r="W749" s="11">
        <f>IF(E749&lt;D749, 1, "")</f>
        <v>1</v>
      </c>
      <c r="X749" s="15">
        <f>S749</f>
        <v>41124.479722222226</v>
      </c>
    </row>
    <row r="750" spans="1:24" ht="48" x14ac:dyDescent="0.2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5">
        <f>E750/D750</f>
        <v>1.4545454545454545E-2</v>
      </c>
      <c r="P750" s="6">
        <f>E750/L750</f>
        <v>20</v>
      </c>
      <c r="Q750" t="str">
        <f>LEFT(N750, SEARCH("/", N750, 1)-1)</f>
        <v>music</v>
      </c>
      <c r="R750" t="str">
        <f>RIGHT(N750, LEN(N750) - SEARCH("/", N750,1))</f>
        <v>jazz</v>
      </c>
      <c r="S750" s="10">
        <f>(((J750/60)/60)/24)+DATE(1970,1,1)</f>
        <v>41416.763171296298</v>
      </c>
      <c r="T750" s="10">
        <f>(((I750/60)/60)/24)+DATE(1970,1,1)</f>
        <v>41455.831944444442</v>
      </c>
      <c r="U750" s="12">
        <f>ROUND((T750-S750), 0)</f>
        <v>39</v>
      </c>
      <c r="V750" s="11" t="str">
        <f>IF(E750&gt;=D750, 1, "")</f>
        <v/>
      </c>
      <c r="W750" s="11">
        <f>IF(E750&lt;D750, 1, "")</f>
        <v>1</v>
      </c>
      <c r="X750" s="15">
        <f>S750</f>
        <v>41416.763171296298</v>
      </c>
    </row>
    <row r="751" spans="1:24" ht="48" x14ac:dyDescent="0.2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5">
        <f>E751/D751</f>
        <v>0.17155555555555554</v>
      </c>
      <c r="P751" s="6">
        <f>E751/L751</f>
        <v>110.28571428571429</v>
      </c>
      <c r="Q751" t="str">
        <f>LEFT(N751, SEARCH("/", N751, 1)-1)</f>
        <v>technology</v>
      </c>
      <c r="R751" t="str">
        <f>RIGHT(N751, LEN(N751) - SEARCH("/", N751,1))</f>
        <v>wearables</v>
      </c>
      <c r="S751" s="10">
        <f>(((J751/60)/60)/24)+DATE(1970,1,1)</f>
        <v>42182.008402777778</v>
      </c>
      <c r="T751" s="10">
        <f>(((I751/60)/60)/24)+DATE(1970,1,1)</f>
        <v>42227.008402777778</v>
      </c>
      <c r="U751" s="12">
        <f>ROUND((T751-S751), 0)</f>
        <v>45</v>
      </c>
      <c r="V751" s="11" t="str">
        <f>IF(E751&gt;=D751, 1, "")</f>
        <v/>
      </c>
      <c r="W751" s="11">
        <f>IF(E751&lt;D751, 1, "")</f>
        <v>1</v>
      </c>
      <c r="X751" s="15">
        <f>S751</f>
        <v>42182.008402777778</v>
      </c>
    </row>
    <row r="752" spans="1:24" ht="48" x14ac:dyDescent="0.2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5">
        <f>E752/D752</f>
        <v>2.3220000000000001E-2</v>
      </c>
      <c r="P752" s="6">
        <f>E752/L752</f>
        <v>37.451612903225808</v>
      </c>
      <c r="Q752" t="str">
        <f>LEFT(N752, SEARCH("/", N752, 1)-1)</f>
        <v>technology</v>
      </c>
      <c r="R752" t="str">
        <f>RIGHT(N752, LEN(N752) - SEARCH("/", N752,1))</f>
        <v>wearables</v>
      </c>
      <c r="S752" s="10">
        <f>(((J752/60)/60)/24)+DATE(1970,1,1)</f>
        <v>42746.096585648149</v>
      </c>
      <c r="T752" s="10">
        <f>(((I752/60)/60)/24)+DATE(1970,1,1)</f>
        <v>42776.096585648149</v>
      </c>
      <c r="U752" s="12">
        <f>ROUND((T752-S752), 0)</f>
        <v>30</v>
      </c>
      <c r="V752" s="11" t="str">
        <f>IF(E752&gt;=D752, 1, "")</f>
        <v/>
      </c>
      <c r="W752" s="11">
        <f>IF(E752&lt;D752, 1, "")</f>
        <v>1</v>
      </c>
      <c r="X752" s="15">
        <f>S752</f>
        <v>42746.096585648149</v>
      </c>
    </row>
    <row r="753" spans="1:24" ht="48" x14ac:dyDescent="0.2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5">
        <f>E753/D753</f>
        <v>8.9066666666666669E-2</v>
      </c>
      <c r="P753" s="6">
        <f>E753/L753</f>
        <v>41.75</v>
      </c>
      <c r="Q753" t="str">
        <f>LEFT(N753, SEARCH("/", N753, 1)-1)</f>
        <v>technology</v>
      </c>
      <c r="R753" t="str">
        <f>RIGHT(N753, LEN(N753) - SEARCH("/", N753,1))</f>
        <v>wearables</v>
      </c>
      <c r="S753" s="10">
        <f>(((J753/60)/60)/24)+DATE(1970,1,1)</f>
        <v>42382.843287037031</v>
      </c>
      <c r="T753" s="10">
        <f>(((I753/60)/60)/24)+DATE(1970,1,1)</f>
        <v>42418.843287037031</v>
      </c>
      <c r="U753" s="12">
        <f>ROUND((T753-S753), 0)</f>
        <v>36</v>
      </c>
      <c r="V753" s="11" t="str">
        <f>IF(E753&gt;=D753, 1, "")</f>
        <v/>
      </c>
      <c r="W753" s="11">
        <f>IF(E753&lt;D753, 1, "")</f>
        <v>1</v>
      </c>
      <c r="X753" s="15">
        <f>S753</f>
        <v>42382.843287037031</v>
      </c>
    </row>
    <row r="754" spans="1:24" ht="32" x14ac:dyDescent="0.2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5">
        <f>E754/D754</f>
        <v>9.633333333333334E-2</v>
      </c>
      <c r="P754" s="6">
        <f>E754/L754</f>
        <v>24.083333333333332</v>
      </c>
      <c r="Q754" t="str">
        <f>LEFT(N754, SEARCH("/", N754, 1)-1)</f>
        <v>technology</v>
      </c>
      <c r="R754" t="str">
        <f>RIGHT(N754, LEN(N754) - SEARCH("/", N754,1))</f>
        <v>wearables</v>
      </c>
      <c r="S754" s="10">
        <f>(((J754/60)/60)/24)+DATE(1970,1,1)</f>
        <v>42673.66788194445</v>
      </c>
      <c r="T754" s="10">
        <f>(((I754/60)/60)/24)+DATE(1970,1,1)</f>
        <v>42703.709548611107</v>
      </c>
      <c r="U754" s="12">
        <f>ROUND((T754-S754), 0)</f>
        <v>30</v>
      </c>
      <c r="V754" s="11" t="str">
        <f>IF(E754&gt;=D754, 1, "")</f>
        <v/>
      </c>
      <c r="W754" s="11">
        <f>IF(E754&lt;D754, 1, "")</f>
        <v>1</v>
      </c>
      <c r="X754" s="15">
        <f>S754</f>
        <v>42673.66788194445</v>
      </c>
    </row>
    <row r="755" spans="1:24" ht="48" x14ac:dyDescent="0.2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5">
        <f>E755/D755</f>
        <v>0.13325999999999999</v>
      </c>
      <c r="P755" s="6">
        <f>E755/L755</f>
        <v>69.40625</v>
      </c>
      <c r="Q755" t="str">
        <f>LEFT(N755, SEARCH("/", N755, 1)-1)</f>
        <v>technology</v>
      </c>
      <c r="R755" t="str">
        <f>RIGHT(N755, LEN(N755) - SEARCH("/", N755,1))</f>
        <v>wearables</v>
      </c>
      <c r="S755" s="10">
        <f>(((J755/60)/60)/24)+DATE(1970,1,1)</f>
        <v>42444.583912037036</v>
      </c>
      <c r="T755" s="10">
        <f>(((I755/60)/60)/24)+DATE(1970,1,1)</f>
        <v>42478.583333333328</v>
      </c>
      <c r="U755" s="12">
        <f>ROUND((T755-S755), 0)</f>
        <v>34</v>
      </c>
      <c r="V755" s="11" t="str">
        <f>IF(E755&gt;=D755, 1, "")</f>
        <v/>
      </c>
      <c r="W755" s="11">
        <f>IF(E755&lt;D755, 1, "")</f>
        <v>1</v>
      </c>
      <c r="X755" s="15">
        <f>S755</f>
        <v>42444.583912037036</v>
      </c>
    </row>
    <row r="756" spans="1:24" ht="48" x14ac:dyDescent="0.2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5">
        <f>E756/D756</f>
        <v>2.4840000000000001E-2</v>
      </c>
      <c r="P756" s="6">
        <f>E756/L756</f>
        <v>155.25</v>
      </c>
      <c r="Q756" t="str">
        <f>LEFT(N756, SEARCH("/", N756, 1)-1)</f>
        <v>technology</v>
      </c>
      <c r="R756" t="str">
        <f>RIGHT(N756, LEN(N756) - SEARCH("/", N756,1))</f>
        <v>wearables</v>
      </c>
      <c r="S756" s="10">
        <f>(((J756/60)/60)/24)+DATE(1970,1,1)</f>
        <v>42732.872986111113</v>
      </c>
      <c r="T756" s="10">
        <f>(((I756/60)/60)/24)+DATE(1970,1,1)</f>
        <v>42784.999305555553</v>
      </c>
      <c r="U756" s="12">
        <f>ROUND((T756-S756), 0)</f>
        <v>52</v>
      </c>
      <c r="V756" s="11" t="str">
        <f>IF(E756&gt;=D756, 1, "")</f>
        <v/>
      </c>
      <c r="W756" s="11">
        <f>IF(E756&lt;D756, 1, "")</f>
        <v>1</v>
      </c>
      <c r="X756" s="15">
        <f>S756</f>
        <v>42732.872986111113</v>
      </c>
    </row>
    <row r="757" spans="1:24" ht="32" x14ac:dyDescent="0.2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5">
        <f>E757/D757</f>
        <v>1.9066666666666666E-2</v>
      </c>
      <c r="P757" s="6">
        <f>E757/L757</f>
        <v>57.2</v>
      </c>
      <c r="Q757" t="str">
        <f>LEFT(N757, SEARCH("/", N757, 1)-1)</f>
        <v>technology</v>
      </c>
      <c r="R757" t="str">
        <f>RIGHT(N757, LEN(N757) - SEARCH("/", N757,1))</f>
        <v>wearables</v>
      </c>
      <c r="S757" s="10">
        <f>(((J757/60)/60)/24)+DATE(1970,1,1)</f>
        <v>42592.750555555554</v>
      </c>
      <c r="T757" s="10">
        <f>(((I757/60)/60)/24)+DATE(1970,1,1)</f>
        <v>42622.750555555554</v>
      </c>
      <c r="U757" s="12">
        <f>ROUND((T757-S757), 0)</f>
        <v>30</v>
      </c>
      <c r="V757" s="11" t="str">
        <f>IF(E757&gt;=D757, 1, "")</f>
        <v/>
      </c>
      <c r="W757" s="11">
        <f>IF(E757&lt;D757, 1, "")</f>
        <v>1</v>
      </c>
      <c r="X757" s="15">
        <f>S757</f>
        <v>42592.750555555554</v>
      </c>
    </row>
    <row r="758" spans="1:24" ht="48" x14ac:dyDescent="0.2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5">
        <f>E758/D758</f>
        <v>0</v>
      </c>
      <c r="P758" s="6" t="e">
        <f>E758/L758</f>
        <v>#DIV/0!</v>
      </c>
      <c r="Q758" t="str">
        <f>LEFT(N758, SEARCH("/", N758, 1)-1)</f>
        <v>technology</v>
      </c>
      <c r="R758" t="str">
        <f>RIGHT(N758, LEN(N758) - SEARCH("/", N758,1))</f>
        <v>wearables</v>
      </c>
      <c r="S758" s="10">
        <f>(((J758/60)/60)/24)+DATE(1970,1,1)</f>
        <v>42491.781319444446</v>
      </c>
      <c r="T758" s="10">
        <f>(((I758/60)/60)/24)+DATE(1970,1,1)</f>
        <v>42551.781319444446</v>
      </c>
      <c r="U758" s="12">
        <f>ROUND((T758-S758), 0)</f>
        <v>60</v>
      </c>
      <c r="V758" s="11" t="str">
        <f>IF(E758&gt;=D758, 1, "")</f>
        <v/>
      </c>
      <c r="W758" s="11">
        <f>IF(E758&lt;D758, 1, "")</f>
        <v>1</v>
      </c>
      <c r="X758" s="15">
        <f>S758</f>
        <v>42491.781319444446</v>
      </c>
    </row>
    <row r="759" spans="1:24" ht="48" x14ac:dyDescent="0.2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5">
        <f>E759/D759</f>
        <v>0.12</v>
      </c>
      <c r="P759" s="6">
        <f>E759/L759</f>
        <v>60</v>
      </c>
      <c r="Q759" t="str">
        <f>LEFT(N759, SEARCH("/", N759, 1)-1)</f>
        <v>technology</v>
      </c>
      <c r="R759" t="str">
        <f>RIGHT(N759, LEN(N759) - SEARCH("/", N759,1))</f>
        <v>wearables</v>
      </c>
      <c r="S759" s="10">
        <f>(((J759/60)/60)/24)+DATE(1970,1,1)</f>
        <v>42411.828287037039</v>
      </c>
      <c r="T759" s="10">
        <f>(((I759/60)/60)/24)+DATE(1970,1,1)</f>
        <v>42441.828287037039</v>
      </c>
      <c r="U759" s="12">
        <f>ROUND((T759-S759), 0)</f>
        <v>30</v>
      </c>
      <c r="V759" s="11" t="str">
        <f>IF(E759&gt;=D759, 1, "")</f>
        <v/>
      </c>
      <c r="W759" s="11">
        <f>IF(E759&lt;D759, 1, "")</f>
        <v>1</v>
      </c>
      <c r="X759" s="15">
        <f>S759</f>
        <v>42411.828287037039</v>
      </c>
    </row>
    <row r="760" spans="1:24" ht="48" x14ac:dyDescent="0.2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5">
        <f>E760/D760</f>
        <v>1.3650000000000001E-2</v>
      </c>
      <c r="P760" s="6">
        <f>E760/L760</f>
        <v>39</v>
      </c>
      <c r="Q760" t="str">
        <f>LEFT(N760, SEARCH("/", N760, 1)-1)</f>
        <v>technology</v>
      </c>
      <c r="R760" t="str">
        <f>RIGHT(N760, LEN(N760) - SEARCH("/", N760,1))</f>
        <v>wearables</v>
      </c>
      <c r="S760" s="10">
        <f>(((J760/60)/60)/24)+DATE(1970,1,1)</f>
        <v>42361.043703703705</v>
      </c>
      <c r="T760" s="10">
        <f>(((I760/60)/60)/24)+DATE(1970,1,1)</f>
        <v>42421.043703703705</v>
      </c>
      <c r="U760" s="12">
        <f>ROUND((T760-S760), 0)</f>
        <v>60</v>
      </c>
      <c r="V760" s="11" t="str">
        <f>IF(E760&gt;=D760, 1, "")</f>
        <v/>
      </c>
      <c r="W760" s="11">
        <f>IF(E760&lt;D760, 1, "")</f>
        <v>1</v>
      </c>
      <c r="X760" s="15">
        <f>S760</f>
        <v>42361.043703703705</v>
      </c>
    </row>
    <row r="761" spans="1:24" ht="48" x14ac:dyDescent="0.2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5">
        <f>E761/D761</f>
        <v>0.28039999999999998</v>
      </c>
      <c r="P761" s="6">
        <f>E761/L761</f>
        <v>58.416666666666664</v>
      </c>
      <c r="Q761" t="str">
        <f>LEFT(N761, SEARCH("/", N761, 1)-1)</f>
        <v>technology</v>
      </c>
      <c r="R761" t="str">
        <f>RIGHT(N761, LEN(N761) - SEARCH("/", N761,1))</f>
        <v>wearables</v>
      </c>
      <c r="S761" s="10">
        <f>(((J761/60)/60)/24)+DATE(1970,1,1)</f>
        <v>42356.750706018516</v>
      </c>
      <c r="T761" s="10">
        <f>(((I761/60)/60)/24)+DATE(1970,1,1)</f>
        <v>42386.750706018516</v>
      </c>
      <c r="U761" s="12">
        <f>ROUND((T761-S761), 0)</f>
        <v>30</v>
      </c>
      <c r="V761" s="11" t="str">
        <f>IF(E761&gt;=D761, 1, "")</f>
        <v/>
      </c>
      <c r="W761" s="11">
        <f>IF(E761&lt;D761, 1, "")</f>
        <v>1</v>
      </c>
      <c r="X761" s="15">
        <f>S761</f>
        <v>42356.750706018516</v>
      </c>
    </row>
    <row r="762" spans="1:24" ht="16" x14ac:dyDescent="0.2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5">
        <f>E762/D762</f>
        <v>0.38390000000000002</v>
      </c>
      <c r="P762" s="6">
        <f>E762/L762</f>
        <v>158.63636363636363</v>
      </c>
      <c r="Q762" t="str">
        <f>LEFT(N762, SEARCH("/", N762, 1)-1)</f>
        <v>technology</v>
      </c>
      <c r="R762" t="str">
        <f>RIGHT(N762, LEN(N762) - SEARCH("/", N762,1))</f>
        <v>wearables</v>
      </c>
      <c r="S762" s="10">
        <f>(((J762/60)/60)/24)+DATE(1970,1,1)</f>
        <v>42480.653611111105</v>
      </c>
      <c r="T762" s="10">
        <f>(((I762/60)/60)/24)+DATE(1970,1,1)</f>
        <v>42525.653611111105</v>
      </c>
      <c r="U762" s="12">
        <f>ROUND((T762-S762), 0)</f>
        <v>45</v>
      </c>
      <c r="V762" s="11" t="str">
        <f>IF(E762&gt;=D762, 1, "")</f>
        <v/>
      </c>
      <c r="W762" s="11">
        <f>IF(E762&lt;D762, 1, "")</f>
        <v>1</v>
      </c>
      <c r="X762" s="15">
        <f>S762</f>
        <v>42480.653611111105</v>
      </c>
    </row>
    <row r="763" spans="1:24" ht="32" x14ac:dyDescent="0.2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5">
        <f>E763/D763</f>
        <v>0.39942857142857141</v>
      </c>
      <c r="P763" s="6">
        <f>E763/L763</f>
        <v>99.857142857142861</v>
      </c>
      <c r="Q763" t="str">
        <f>LEFT(N763, SEARCH("/", N763, 1)-1)</f>
        <v>technology</v>
      </c>
      <c r="R763" t="str">
        <f>RIGHT(N763, LEN(N763) - SEARCH("/", N763,1))</f>
        <v>wearables</v>
      </c>
      <c r="S763" s="10">
        <f>(((J763/60)/60)/24)+DATE(1970,1,1)</f>
        <v>42662.613564814819</v>
      </c>
      <c r="T763" s="10">
        <f>(((I763/60)/60)/24)+DATE(1970,1,1)</f>
        <v>42692.655231481483</v>
      </c>
      <c r="U763" s="12">
        <f>ROUND((T763-S763), 0)</f>
        <v>30</v>
      </c>
      <c r="V763" s="11" t="str">
        <f>IF(E763&gt;=D763, 1, "")</f>
        <v/>
      </c>
      <c r="W763" s="11">
        <f>IF(E763&lt;D763, 1, "")</f>
        <v>1</v>
      </c>
      <c r="X763" s="15">
        <f>S763</f>
        <v>42662.613564814819</v>
      </c>
    </row>
    <row r="764" spans="1:24" ht="48" x14ac:dyDescent="0.2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5">
        <f>E764/D764</f>
        <v>8.3999999999999995E-3</v>
      </c>
      <c r="P764" s="6">
        <f>E764/L764</f>
        <v>25.2</v>
      </c>
      <c r="Q764" t="str">
        <f>LEFT(N764, SEARCH("/", N764, 1)-1)</f>
        <v>technology</v>
      </c>
      <c r="R764" t="str">
        <f>RIGHT(N764, LEN(N764) - SEARCH("/", N764,1))</f>
        <v>wearables</v>
      </c>
      <c r="S764" s="10">
        <f>(((J764/60)/60)/24)+DATE(1970,1,1)</f>
        <v>41999.164340277777</v>
      </c>
      <c r="T764" s="10">
        <f>(((I764/60)/60)/24)+DATE(1970,1,1)</f>
        <v>42029.164340277777</v>
      </c>
      <c r="U764" s="12">
        <f>ROUND((T764-S764), 0)</f>
        <v>30</v>
      </c>
      <c r="V764" s="11" t="str">
        <f>IF(E764&gt;=D764, 1, "")</f>
        <v/>
      </c>
      <c r="W764" s="11">
        <f>IF(E764&lt;D764, 1, "")</f>
        <v>1</v>
      </c>
      <c r="X764" s="15">
        <f>S764</f>
        <v>41999.164340277777</v>
      </c>
    </row>
    <row r="765" spans="1:24" ht="48" x14ac:dyDescent="0.2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5">
        <f>E765/D765</f>
        <v>0.43406666666666666</v>
      </c>
      <c r="P765" s="6">
        <f>E765/L765</f>
        <v>89.191780821917803</v>
      </c>
      <c r="Q765" t="str">
        <f>LEFT(N765, SEARCH("/", N765, 1)-1)</f>
        <v>technology</v>
      </c>
      <c r="R765" t="str">
        <f>RIGHT(N765, LEN(N765) - SEARCH("/", N765,1))</f>
        <v>wearables</v>
      </c>
      <c r="S765" s="10">
        <f>(((J765/60)/60)/24)+DATE(1970,1,1)</f>
        <v>42194.833784722221</v>
      </c>
      <c r="T765" s="10">
        <f>(((I765/60)/60)/24)+DATE(1970,1,1)</f>
        <v>42236.833784722221</v>
      </c>
      <c r="U765" s="12">
        <f>ROUND((T765-S765), 0)</f>
        <v>42</v>
      </c>
      <c r="V765" s="11" t="str">
        <f>IF(E765&gt;=D765, 1, "")</f>
        <v/>
      </c>
      <c r="W765" s="11">
        <f>IF(E765&lt;D765, 1, "")</f>
        <v>1</v>
      </c>
      <c r="X765" s="15">
        <f>S765</f>
        <v>42194.833784722221</v>
      </c>
    </row>
    <row r="766" spans="1:24" ht="48" x14ac:dyDescent="0.2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5">
        <f>E766/D766</f>
        <v>5.6613333333333335E-2</v>
      </c>
      <c r="P766" s="6">
        <f>E766/L766</f>
        <v>182.6236559139785</v>
      </c>
      <c r="Q766" t="str">
        <f>LEFT(N766, SEARCH("/", N766, 1)-1)</f>
        <v>technology</v>
      </c>
      <c r="R766" t="str">
        <f>RIGHT(N766, LEN(N766) - SEARCH("/", N766,1))</f>
        <v>wearables</v>
      </c>
      <c r="S766" s="10">
        <f>(((J766/60)/60)/24)+DATE(1970,1,1)</f>
        <v>42586.295138888891</v>
      </c>
      <c r="T766" s="10">
        <f>(((I766/60)/60)/24)+DATE(1970,1,1)</f>
        <v>42626.295138888891</v>
      </c>
      <c r="U766" s="12">
        <f>ROUND((T766-S766), 0)</f>
        <v>40</v>
      </c>
      <c r="V766" s="11" t="str">
        <f>IF(E766&gt;=D766, 1, "")</f>
        <v/>
      </c>
      <c r="W766" s="11">
        <f>IF(E766&lt;D766, 1, "")</f>
        <v>1</v>
      </c>
      <c r="X766" s="15">
        <f>S766</f>
        <v>42586.295138888891</v>
      </c>
    </row>
    <row r="767" spans="1:24" ht="64" x14ac:dyDescent="0.2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5">
        <f>E767/D767</f>
        <v>1.7219999999999999E-2</v>
      </c>
      <c r="P767" s="6">
        <f>E767/L767</f>
        <v>50.647058823529413</v>
      </c>
      <c r="Q767" t="str">
        <f>LEFT(N767, SEARCH("/", N767, 1)-1)</f>
        <v>technology</v>
      </c>
      <c r="R767" t="str">
        <f>RIGHT(N767, LEN(N767) - SEARCH("/", N767,1))</f>
        <v>wearables</v>
      </c>
      <c r="S767" s="10">
        <f>(((J767/60)/60)/24)+DATE(1970,1,1)</f>
        <v>42060.913877314815</v>
      </c>
      <c r="T767" s="10">
        <f>(((I767/60)/60)/24)+DATE(1970,1,1)</f>
        <v>42120.872210648144</v>
      </c>
      <c r="U767" s="12">
        <f>ROUND((T767-S767), 0)</f>
        <v>60</v>
      </c>
      <c r="V767" s="11" t="str">
        <f>IF(E767&gt;=D767, 1, "")</f>
        <v/>
      </c>
      <c r="W767" s="11">
        <f>IF(E767&lt;D767, 1, "")</f>
        <v>1</v>
      </c>
      <c r="X767" s="15">
        <f>S767</f>
        <v>42060.913877314815</v>
      </c>
    </row>
    <row r="768" spans="1:24" ht="32" x14ac:dyDescent="0.2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5">
        <f>E768/D768</f>
        <v>1.9416666666666665E-2</v>
      </c>
      <c r="P768" s="6">
        <f>E768/L768</f>
        <v>33.285714285714285</v>
      </c>
      <c r="Q768" t="str">
        <f>LEFT(N768, SEARCH("/", N768, 1)-1)</f>
        <v>technology</v>
      </c>
      <c r="R768" t="str">
        <f>RIGHT(N768, LEN(N768) - SEARCH("/", N768,1))</f>
        <v>wearables</v>
      </c>
      <c r="S768" s="10">
        <f>(((J768/60)/60)/24)+DATE(1970,1,1)</f>
        <v>42660.552465277782</v>
      </c>
      <c r="T768" s="10">
        <f>(((I768/60)/60)/24)+DATE(1970,1,1)</f>
        <v>42691.594131944439</v>
      </c>
      <c r="U768" s="12">
        <f>ROUND((T768-S768), 0)</f>
        <v>31</v>
      </c>
      <c r="V768" s="11" t="str">
        <f>IF(E768&gt;=D768, 1, "")</f>
        <v/>
      </c>
      <c r="W768" s="11">
        <f>IF(E768&lt;D768, 1, "")</f>
        <v>1</v>
      </c>
      <c r="X768" s="15">
        <f>S768</f>
        <v>42660.552465277782</v>
      </c>
    </row>
    <row r="769" spans="1:24" ht="48" x14ac:dyDescent="0.2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5">
        <f>E769/D769</f>
        <v>0.11328275684711328</v>
      </c>
      <c r="P769" s="6">
        <f>E769/L769</f>
        <v>51.823529411764703</v>
      </c>
      <c r="Q769" t="str">
        <f>LEFT(N769, SEARCH("/", N769, 1)-1)</f>
        <v>technology</v>
      </c>
      <c r="R769" t="str">
        <f>RIGHT(N769, LEN(N769) - SEARCH("/", N769,1))</f>
        <v>wearables</v>
      </c>
      <c r="S769" s="10">
        <f>(((J769/60)/60)/24)+DATE(1970,1,1)</f>
        <v>42082.802812499998</v>
      </c>
      <c r="T769" s="10">
        <f>(((I769/60)/60)/24)+DATE(1970,1,1)</f>
        <v>42104.207638888889</v>
      </c>
      <c r="U769" s="12">
        <f>ROUND((T769-S769), 0)</f>
        <v>21</v>
      </c>
      <c r="V769" s="11" t="str">
        <f>IF(E769&gt;=D769, 1, "")</f>
        <v/>
      </c>
      <c r="W769" s="11">
        <f>IF(E769&lt;D769, 1, "")</f>
        <v>1</v>
      </c>
      <c r="X769" s="15">
        <f>S769</f>
        <v>42082.802812499998</v>
      </c>
    </row>
    <row r="770" spans="1:24" ht="48" x14ac:dyDescent="0.2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5">
        <f>E770/D770</f>
        <v>0.3886</v>
      </c>
      <c r="P770" s="6">
        <f>E770/L770</f>
        <v>113.62573099415205</v>
      </c>
      <c r="Q770" t="str">
        <f>LEFT(N770, SEARCH("/", N770, 1)-1)</f>
        <v>technology</v>
      </c>
      <c r="R770" t="str">
        <f>RIGHT(N770, LEN(N770) - SEARCH("/", N770,1))</f>
        <v>wearables</v>
      </c>
      <c r="S770" s="10">
        <f>(((J770/60)/60)/24)+DATE(1970,1,1)</f>
        <v>41993.174363425926</v>
      </c>
      <c r="T770" s="10">
        <f>(((I770/60)/60)/24)+DATE(1970,1,1)</f>
        <v>42023.174363425926</v>
      </c>
      <c r="U770" s="12">
        <f>ROUND((T770-S770), 0)</f>
        <v>30</v>
      </c>
      <c r="V770" s="11" t="str">
        <f>IF(E770&gt;=D770, 1, "")</f>
        <v/>
      </c>
      <c r="W770" s="11">
        <f>IF(E770&lt;D770, 1, "")</f>
        <v>1</v>
      </c>
      <c r="X770" s="15">
        <f>S770</f>
        <v>41993.174363425926</v>
      </c>
    </row>
    <row r="771" spans="1:24" ht="48" x14ac:dyDescent="0.2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5">
        <f>E771/D771</f>
        <v>0.46100628930817611</v>
      </c>
      <c r="P771" s="6">
        <f>E771/L771</f>
        <v>136.46276595744681</v>
      </c>
      <c r="Q771" t="str">
        <f>LEFT(N771, SEARCH("/", N771, 1)-1)</f>
        <v>technology</v>
      </c>
      <c r="R771" t="str">
        <f>RIGHT(N771, LEN(N771) - SEARCH("/", N771,1))</f>
        <v>wearables</v>
      </c>
      <c r="S771" s="10">
        <f>(((J771/60)/60)/24)+DATE(1970,1,1)</f>
        <v>42766.626793981486</v>
      </c>
      <c r="T771" s="10">
        <f>(((I771/60)/60)/24)+DATE(1970,1,1)</f>
        <v>42808.585127314815</v>
      </c>
      <c r="U771" s="12">
        <f>ROUND((T771-S771), 0)</f>
        <v>42</v>
      </c>
      <c r="V771" s="11" t="str">
        <f>IF(E771&gt;=D771, 1, "")</f>
        <v/>
      </c>
      <c r="W771" s="11">
        <f>IF(E771&lt;D771, 1, "")</f>
        <v>1</v>
      </c>
      <c r="X771" s="15">
        <f>S771</f>
        <v>42766.626793981486</v>
      </c>
    </row>
    <row r="772" spans="1:24" ht="48" x14ac:dyDescent="0.2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5">
        <f>E772/D772</f>
        <v>0.42188421052631581</v>
      </c>
      <c r="P772" s="6">
        <f>E772/L772</f>
        <v>364.35454545454547</v>
      </c>
      <c r="Q772" t="str">
        <f>LEFT(N772, SEARCH("/", N772, 1)-1)</f>
        <v>technology</v>
      </c>
      <c r="R772" t="str">
        <f>RIGHT(N772, LEN(N772) - SEARCH("/", N772,1))</f>
        <v>wearables</v>
      </c>
      <c r="S772" s="10">
        <f>(((J772/60)/60)/24)+DATE(1970,1,1)</f>
        <v>42740.693692129629</v>
      </c>
      <c r="T772" s="10">
        <f>(((I772/60)/60)/24)+DATE(1970,1,1)</f>
        <v>42786.791666666672</v>
      </c>
      <c r="U772" s="12">
        <f>ROUND((T772-S772), 0)</f>
        <v>46</v>
      </c>
      <c r="V772" s="11" t="str">
        <f>IF(E772&gt;=D772, 1, "")</f>
        <v/>
      </c>
      <c r="W772" s="11">
        <f>IF(E772&lt;D772, 1, "")</f>
        <v>1</v>
      </c>
      <c r="X772" s="15">
        <f>S772</f>
        <v>42740.693692129629</v>
      </c>
    </row>
    <row r="773" spans="1:24" ht="48" x14ac:dyDescent="0.2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5">
        <f>E773/D773</f>
        <v>0.2848</v>
      </c>
      <c r="P773" s="6">
        <f>E773/L773</f>
        <v>19.243243243243242</v>
      </c>
      <c r="Q773" t="str">
        <f>LEFT(N773, SEARCH("/", N773, 1)-1)</f>
        <v>technology</v>
      </c>
      <c r="R773" t="str">
        <f>RIGHT(N773, LEN(N773) - SEARCH("/", N773,1))</f>
        <v>wearables</v>
      </c>
      <c r="S773" s="10">
        <f>(((J773/60)/60)/24)+DATE(1970,1,1)</f>
        <v>42373.712418981479</v>
      </c>
      <c r="T773" s="10">
        <f>(((I773/60)/60)/24)+DATE(1970,1,1)</f>
        <v>42411.712418981479</v>
      </c>
      <c r="U773" s="12">
        <f>ROUND((T773-S773), 0)</f>
        <v>38</v>
      </c>
      <c r="V773" s="11" t="str">
        <f>IF(E773&gt;=D773, 1, "")</f>
        <v/>
      </c>
      <c r="W773" s="11">
        <f>IF(E773&lt;D773, 1, "")</f>
        <v>1</v>
      </c>
      <c r="X773" s="15">
        <f>S773</f>
        <v>42373.712418981479</v>
      </c>
    </row>
    <row r="774" spans="1:24" ht="32" x14ac:dyDescent="0.2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5">
        <f>E774/D774</f>
        <v>1.0771428571428571E-2</v>
      </c>
      <c r="P774" s="6">
        <f>E774/L774</f>
        <v>41.888888888888886</v>
      </c>
      <c r="Q774" t="str">
        <f>LEFT(N774, SEARCH("/", N774, 1)-1)</f>
        <v>technology</v>
      </c>
      <c r="R774" t="str">
        <f>RIGHT(N774, LEN(N774) - SEARCH("/", N774,1))</f>
        <v>wearables</v>
      </c>
      <c r="S774" s="10">
        <f>(((J774/60)/60)/24)+DATE(1970,1,1)</f>
        <v>42625.635636574079</v>
      </c>
      <c r="T774" s="10">
        <f>(((I774/60)/60)/24)+DATE(1970,1,1)</f>
        <v>42660.635636574079</v>
      </c>
      <c r="U774" s="12">
        <f>ROUND((T774-S774), 0)</f>
        <v>35</v>
      </c>
      <c r="V774" s="11" t="str">
        <f>IF(E774&gt;=D774, 1, "")</f>
        <v/>
      </c>
      <c r="W774" s="11">
        <f>IF(E774&lt;D774, 1, "")</f>
        <v>1</v>
      </c>
      <c r="X774" s="15">
        <f>S774</f>
        <v>42625.635636574079</v>
      </c>
    </row>
    <row r="775" spans="1:24" ht="48" x14ac:dyDescent="0.2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5">
        <f>E775/D775</f>
        <v>7.9909090909090902E-3</v>
      </c>
      <c r="P775" s="6">
        <f>E775/L775</f>
        <v>30.310344827586206</v>
      </c>
      <c r="Q775" t="str">
        <f>LEFT(N775, SEARCH("/", N775, 1)-1)</f>
        <v>technology</v>
      </c>
      <c r="R775" t="str">
        <f>RIGHT(N775, LEN(N775) - SEARCH("/", N775,1))</f>
        <v>wearables</v>
      </c>
      <c r="S775" s="10">
        <f>(((J775/60)/60)/24)+DATE(1970,1,1)</f>
        <v>42208.628692129627</v>
      </c>
      <c r="T775" s="10">
        <f>(((I775/60)/60)/24)+DATE(1970,1,1)</f>
        <v>42248.628692129627</v>
      </c>
      <c r="U775" s="12">
        <f>ROUND((T775-S775), 0)</f>
        <v>40</v>
      </c>
      <c r="V775" s="11" t="str">
        <f>IF(E775&gt;=D775, 1, "")</f>
        <v/>
      </c>
      <c r="W775" s="11">
        <f>IF(E775&lt;D775, 1, "")</f>
        <v>1</v>
      </c>
      <c r="X775" s="15">
        <f>S775</f>
        <v>42208.628692129627</v>
      </c>
    </row>
    <row r="776" spans="1:24" ht="48" x14ac:dyDescent="0.2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5">
        <f>E776/D776</f>
        <v>1.192E-2</v>
      </c>
      <c r="P776" s="6">
        <f>E776/L776</f>
        <v>49.666666666666664</v>
      </c>
      <c r="Q776" t="str">
        <f>LEFT(N776, SEARCH("/", N776, 1)-1)</f>
        <v>technology</v>
      </c>
      <c r="R776" t="str">
        <f>RIGHT(N776, LEN(N776) - SEARCH("/", N776,1))</f>
        <v>wearables</v>
      </c>
      <c r="S776" s="10">
        <f>(((J776/60)/60)/24)+DATE(1970,1,1)</f>
        <v>42637.016736111109</v>
      </c>
      <c r="T776" s="10">
        <f>(((I776/60)/60)/24)+DATE(1970,1,1)</f>
        <v>42669.165972222225</v>
      </c>
      <c r="U776" s="12">
        <f>ROUND((T776-S776), 0)</f>
        <v>32</v>
      </c>
      <c r="V776" s="11" t="str">
        <f>IF(E776&gt;=D776, 1, "")</f>
        <v/>
      </c>
      <c r="W776" s="11">
        <f>IF(E776&lt;D776, 1, "")</f>
        <v>1</v>
      </c>
      <c r="X776" s="15">
        <f>S776</f>
        <v>42637.016736111109</v>
      </c>
    </row>
    <row r="777" spans="1:24" ht="48" x14ac:dyDescent="0.2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5">
        <f>E777/D777</f>
        <v>0.14799999999999999</v>
      </c>
      <c r="P777" s="6">
        <f>E777/L777</f>
        <v>59.2</v>
      </c>
      <c r="Q777" t="str">
        <f>LEFT(N777, SEARCH("/", N777, 1)-1)</f>
        <v>technology</v>
      </c>
      <c r="R777" t="str">
        <f>RIGHT(N777, LEN(N777) - SEARCH("/", N777,1))</f>
        <v>wearables</v>
      </c>
      <c r="S777" s="10">
        <f>(((J777/60)/60)/24)+DATE(1970,1,1)</f>
        <v>42619.635787037041</v>
      </c>
      <c r="T777" s="10">
        <f>(((I777/60)/60)/24)+DATE(1970,1,1)</f>
        <v>42649.635787037041</v>
      </c>
      <c r="U777" s="12">
        <f>ROUND((T777-S777), 0)</f>
        <v>30</v>
      </c>
      <c r="V777" s="11" t="str">
        <f>IF(E777&gt;=D777, 1, "")</f>
        <v/>
      </c>
      <c r="W777" s="11">
        <f>IF(E777&lt;D777, 1, "")</f>
        <v>1</v>
      </c>
      <c r="X777" s="15">
        <f>S777</f>
        <v>42619.635787037041</v>
      </c>
    </row>
    <row r="778" spans="1:24" ht="48" x14ac:dyDescent="0.2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5">
        <f>E778/D778</f>
        <v>0.17810000000000001</v>
      </c>
      <c r="P778" s="6">
        <f>E778/L778</f>
        <v>43.97530864197531</v>
      </c>
      <c r="Q778" t="str">
        <f>LEFT(N778, SEARCH("/", N778, 1)-1)</f>
        <v>technology</v>
      </c>
      <c r="R778" t="str">
        <f>RIGHT(N778, LEN(N778) - SEARCH("/", N778,1))</f>
        <v>wearables</v>
      </c>
      <c r="S778" s="10">
        <f>(((J778/60)/60)/24)+DATE(1970,1,1)</f>
        <v>42422.254328703704</v>
      </c>
      <c r="T778" s="10">
        <f>(((I778/60)/60)/24)+DATE(1970,1,1)</f>
        <v>42482.21266203704</v>
      </c>
      <c r="U778" s="12">
        <f>ROUND((T778-S778), 0)</f>
        <v>60</v>
      </c>
      <c r="V778" s="11" t="str">
        <f>IF(E778&gt;=D778, 1, "")</f>
        <v/>
      </c>
      <c r="W778" s="11">
        <f>IF(E778&lt;D778, 1, "")</f>
        <v>1</v>
      </c>
      <c r="X778" s="15">
        <f>S778</f>
        <v>42422.254328703704</v>
      </c>
    </row>
    <row r="779" spans="1:24" ht="48" x14ac:dyDescent="0.2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5">
        <f>E779/D779</f>
        <v>1.325E-2</v>
      </c>
      <c r="P779" s="6">
        <f>E779/L779</f>
        <v>26.5</v>
      </c>
      <c r="Q779" t="str">
        <f>LEFT(N779, SEARCH("/", N779, 1)-1)</f>
        <v>technology</v>
      </c>
      <c r="R779" t="str">
        <f>RIGHT(N779, LEN(N779) - SEARCH("/", N779,1))</f>
        <v>wearables</v>
      </c>
      <c r="S779" s="10">
        <f>(((J779/60)/60)/24)+DATE(1970,1,1)</f>
        <v>41836.847615740742</v>
      </c>
      <c r="T779" s="10">
        <f>(((I779/60)/60)/24)+DATE(1970,1,1)</f>
        <v>41866.847615740742</v>
      </c>
      <c r="U779" s="12">
        <f>ROUND((T779-S779), 0)</f>
        <v>30</v>
      </c>
      <c r="V779" s="11" t="str">
        <f>IF(E779&gt;=D779, 1, "")</f>
        <v/>
      </c>
      <c r="W779" s="11">
        <f>IF(E779&lt;D779, 1, "")</f>
        <v>1</v>
      </c>
      <c r="X779" s="15">
        <f>S779</f>
        <v>41836.847615740742</v>
      </c>
    </row>
    <row r="780" spans="1:24" ht="32" x14ac:dyDescent="0.2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5">
        <f>E780/D780</f>
        <v>0.46666666666666667</v>
      </c>
      <c r="P780" s="6">
        <f>E780/L780</f>
        <v>1272.7272727272727</v>
      </c>
      <c r="Q780" t="str">
        <f>LEFT(N780, SEARCH("/", N780, 1)-1)</f>
        <v>technology</v>
      </c>
      <c r="R780" t="str">
        <f>RIGHT(N780, LEN(N780) - SEARCH("/", N780,1))</f>
        <v>wearables</v>
      </c>
      <c r="S780" s="10">
        <f>(((J780/60)/60)/24)+DATE(1970,1,1)</f>
        <v>42742.30332175926</v>
      </c>
      <c r="T780" s="10">
        <f>(((I780/60)/60)/24)+DATE(1970,1,1)</f>
        <v>42775.30332175926</v>
      </c>
      <c r="U780" s="12">
        <f>ROUND((T780-S780), 0)</f>
        <v>33</v>
      </c>
      <c r="V780" s="11" t="str">
        <f>IF(E780&gt;=D780, 1, "")</f>
        <v/>
      </c>
      <c r="W780" s="11">
        <f>IF(E780&lt;D780, 1, "")</f>
        <v>1</v>
      </c>
      <c r="X780" s="15">
        <f>S780</f>
        <v>42742.30332175926</v>
      </c>
    </row>
    <row r="781" spans="1:24" ht="48" x14ac:dyDescent="0.2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5">
        <f>E781/D781</f>
        <v>0.4592</v>
      </c>
      <c r="P781" s="6">
        <f>E781/L781</f>
        <v>164</v>
      </c>
      <c r="Q781" t="str">
        <f>LEFT(N781, SEARCH("/", N781, 1)-1)</f>
        <v>technology</v>
      </c>
      <c r="R781" t="str">
        <f>RIGHT(N781, LEN(N781) - SEARCH("/", N781,1))</f>
        <v>wearables</v>
      </c>
      <c r="S781" s="10">
        <f>(((J781/60)/60)/24)+DATE(1970,1,1)</f>
        <v>42721.220520833333</v>
      </c>
      <c r="T781" s="10">
        <f>(((I781/60)/60)/24)+DATE(1970,1,1)</f>
        <v>42758.207638888889</v>
      </c>
      <c r="U781" s="12">
        <f>ROUND((T781-S781), 0)</f>
        <v>37</v>
      </c>
      <c r="V781" s="11" t="str">
        <f>IF(E781&gt;=D781, 1, "")</f>
        <v/>
      </c>
      <c r="W781" s="11">
        <f>IF(E781&lt;D781, 1, "")</f>
        <v>1</v>
      </c>
      <c r="X781" s="15">
        <f>S781</f>
        <v>42721.220520833333</v>
      </c>
    </row>
    <row r="782" spans="1:24" ht="48" x14ac:dyDescent="0.2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5">
        <f>E782/D782</f>
        <v>2.2599999999999999E-3</v>
      </c>
      <c r="P782" s="6">
        <f>E782/L782</f>
        <v>45.2</v>
      </c>
      <c r="Q782" t="str">
        <f>LEFT(N782, SEARCH("/", N782, 1)-1)</f>
        <v>technology</v>
      </c>
      <c r="R782" t="str">
        <f>RIGHT(N782, LEN(N782) - SEARCH("/", N782,1))</f>
        <v>wearables</v>
      </c>
      <c r="S782" s="10">
        <f>(((J782/60)/60)/24)+DATE(1970,1,1)</f>
        <v>42111.709027777775</v>
      </c>
      <c r="T782" s="10">
        <f>(((I782/60)/60)/24)+DATE(1970,1,1)</f>
        <v>42156.709027777775</v>
      </c>
      <c r="U782" s="12">
        <f>ROUND((T782-S782), 0)</f>
        <v>45</v>
      </c>
      <c r="V782" s="11" t="str">
        <f>IF(E782&gt;=D782, 1, "")</f>
        <v/>
      </c>
      <c r="W782" s="11">
        <f>IF(E782&lt;D782, 1, "")</f>
        <v>1</v>
      </c>
      <c r="X782" s="15">
        <f>S782</f>
        <v>42111.709027777775</v>
      </c>
    </row>
    <row r="783" spans="1:24" ht="48" x14ac:dyDescent="0.2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5">
        <f>E783/D783</f>
        <v>0.34625</v>
      </c>
      <c r="P783" s="6">
        <f>E783/L783</f>
        <v>153.88888888888889</v>
      </c>
      <c r="Q783" t="str">
        <f>LEFT(N783, SEARCH("/", N783, 1)-1)</f>
        <v>technology</v>
      </c>
      <c r="R783" t="str">
        <f>RIGHT(N783, LEN(N783) - SEARCH("/", N783,1))</f>
        <v>wearables</v>
      </c>
      <c r="S783" s="10">
        <f>(((J783/60)/60)/24)+DATE(1970,1,1)</f>
        <v>41856.865717592591</v>
      </c>
      <c r="T783" s="10">
        <f>(((I783/60)/60)/24)+DATE(1970,1,1)</f>
        <v>41886.290972222225</v>
      </c>
      <c r="U783" s="12">
        <f>ROUND((T783-S783), 0)</f>
        <v>29</v>
      </c>
      <c r="V783" s="11" t="str">
        <f>IF(E783&gt;=D783, 1, "")</f>
        <v/>
      </c>
      <c r="W783" s="11">
        <f>IF(E783&lt;D783, 1, "")</f>
        <v>1</v>
      </c>
      <c r="X783" s="15">
        <f>S783</f>
        <v>41856.865717592591</v>
      </c>
    </row>
    <row r="784" spans="1:24" ht="48" x14ac:dyDescent="0.2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5">
        <f>E784/D784</f>
        <v>2.0549999999999999E-2</v>
      </c>
      <c r="P784" s="6">
        <f>E784/L784</f>
        <v>51.375</v>
      </c>
      <c r="Q784" t="str">
        <f>LEFT(N784, SEARCH("/", N784, 1)-1)</f>
        <v>technology</v>
      </c>
      <c r="R784" t="str">
        <f>RIGHT(N784, LEN(N784) - SEARCH("/", N784,1))</f>
        <v>wearables</v>
      </c>
      <c r="S784" s="10">
        <f>(((J784/60)/60)/24)+DATE(1970,1,1)</f>
        <v>42257.014965277776</v>
      </c>
      <c r="T784" s="10">
        <f>(((I784/60)/60)/24)+DATE(1970,1,1)</f>
        <v>42317.056631944448</v>
      </c>
      <c r="U784" s="12">
        <f>ROUND((T784-S784), 0)</f>
        <v>60</v>
      </c>
      <c r="V784" s="11" t="str">
        <f>IF(E784&gt;=D784, 1, "")</f>
        <v/>
      </c>
      <c r="W784" s="11">
        <f>IF(E784&lt;D784, 1, "")</f>
        <v>1</v>
      </c>
      <c r="X784" s="15">
        <f>S784</f>
        <v>42257.014965277776</v>
      </c>
    </row>
    <row r="785" spans="1:24" ht="48" x14ac:dyDescent="0.2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5">
        <f>E785/D785</f>
        <v>5.5999999999999999E-3</v>
      </c>
      <c r="P785" s="6">
        <f>E785/L785</f>
        <v>93.333333333333329</v>
      </c>
      <c r="Q785" t="str">
        <f>LEFT(N785, SEARCH("/", N785, 1)-1)</f>
        <v>technology</v>
      </c>
      <c r="R785" t="str">
        <f>RIGHT(N785, LEN(N785) - SEARCH("/", N785,1))</f>
        <v>wearables</v>
      </c>
      <c r="S785" s="10">
        <f>(((J785/60)/60)/24)+DATE(1970,1,1)</f>
        <v>42424.749490740738</v>
      </c>
      <c r="T785" s="10">
        <f>(((I785/60)/60)/24)+DATE(1970,1,1)</f>
        <v>42454.707824074074</v>
      </c>
      <c r="U785" s="12">
        <f>ROUND((T785-S785), 0)</f>
        <v>30</v>
      </c>
      <c r="V785" s="11" t="str">
        <f>IF(E785&gt;=D785, 1, "")</f>
        <v/>
      </c>
      <c r="W785" s="11">
        <f>IF(E785&lt;D785, 1, "")</f>
        <v>1</v>
      </c>
      <c r="X785" s="15">
        <f>S785</f>
        <v>42424.749490740738</v>
      </c>
    </row>
    <row r="786" spans="1:24" ht="48" x14ac:dyDescent="0.2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5">
        <f>E786/D786</f>
        <v>2.6069999999999999E-2</v>
      </c>
      <c r="P786" s="6">
        <f>E786/L786</f>
        <v>108.625</v>
      </c>
      <c r="Q786" t="str">
        <f>LEFT(N786, SEARCH("/", N786, 1)-1)</f>
        <v>technology</v>
      </c>
      <c r="R786" t="str">
        <f>RIGHT(N786, LEN(N786) - SEARCH("/", N786,1))</f>
        <v>wearables</v>
      </c>
      <c r="S786" s="10">
        <f>(((J786/60)/60)/24)+DATE(1970,1,1)</f>
        <v>42489.696585648147</v>
      </c>
      <c r="T786" s="10">
        <f>(((I786/60)/60)/24)+DATE(1970,1,1)</f>
        <v>42549.696585648147</v>
      </c>
      <c r="U786" s="12">
        <f>ROUND((T786-S786), 0)</f>
        <v>60</v>
      </c>
      <c r="V786" s="11" t="str">
        <f>IF(E786&gt;=D786, 1, "")</f>
        <v/>
      </c>
      <c r="W786" s="11">
        <f>IF(E786&lt;D786, 1, "")</f>
        <v>1</v>
      </c>
      <c r="X786" s="15">
        <f>S786</f>
        <v>42489.696585648147</v>
      </c>
    </row>
    <row r="787" spans="1:24" ht="48" x14ac:dyDescent="0.2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5">
        <f>E787/D787</f>
        <v>1.9259999999999999E-2</v>
      </c>
      <c r="P787" s="6">
        <f>E787/L787</f>
        <v>160.5</v>
      </c>
      <c r="Q787" t="str">
        <f>LEFT(N787, SEARCH("/", N787, 1)-1)</f>
        <v>technology</v>
      </c>
      <c r="R787" t="str">
        <f>RIGHT(N787, LEN(N787) - SEARCH("/", N787,1))</f>
        <v>wearables</v>
      </c>
      <c r="S787" s="10">
        <f>(((J787/60)/60)/24)+DATE(1970,1,1)</f>
        <v>42185.058993055558</v>
      </c>
      <c r="T787" s="10">
        <f>(((I787/60)/60)/24)+DATE(1970,1,1)</f>
        <v>42230.058993055558</v>
      </c>
      <c r="U787" s="12">
        <f>ROUND((T787-S787), 0)</f>
        <v>45</v>
      </c>
      <c r="V787" s="11" t="str">
        <f>IF(E787&gt;=D787, 1, "")</f>
        <v/>
      </c>
      <c r="W787" s="11">
        <f>IF(E787&lt;D787, 1, "")</f>
        <v>1</v>
      </c>
      <c r="X787" s="15">
        <f>S787</f>
        <v>42185.058993055558</v>
      </c>
    </row>
    <row r="788" spans="1:24" ht="48" x14ac:dyDescent="0.2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5">
        <f>E788/D788</f>
        <v>0.33666666666666667</v>
      </c>
      <c r="P788" s="6">
        <f>E788/L788</f>
        <v>75.75</v>
      </c>
      <c r="Q788" t="str">
        <f>LEFT(N788, SEARCH("/", N788, 1)-1)</f>
        <v>technology</v>
      </c>
      <c r="R788" t="str">
        <f>RIGHT(N788, LEN(N788) - SEARCH("/", N788,1))</f>
        <v>wearables</v>
      </c>
      <c r="S788" s="10">
        <f>(((J788/60)/60)/24)+DATE(1970,1,1)</f>
        <v>42391.942094907412</v>
      </c>
      <c r="T788" s="10">
        <f>(((I788/60)/60)/24)+DATE(1970,1,1)</f>
        <v>42421.942094907412</v>
      </c>
      <c r="U788" s="12">
        <f>ROUND((T788-S788), 0)</f>
        <v>30</v>
      </c>
      <c r="V788" s="11" t="str">
        <f>IF(E788&gt;=D788, 1, "")</f>
        <v/>
      </c>
      <c r="W788" s="11">
        <f>IF(E788&lt;D788, 1, "")</f>
        <v>1</v>
      </c>
      <c r="X788" s="15">
        <f>S788</f>
        <v>42391.942094907412</v>
      </c>
    </row>
    <row r="789" spans="1:24" ht="48" x14ac:dyDescent="0.2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5">
        <f>E789/D789</f>
        <v>0.5626326718299024</v>
      </c>
      <c r="P789" s="6">
        <f>E789/L789</f>
        <v>790.83739837398377</v>
      </c>
      <c r="Q789" t="str">
        <f>LEFT(N789, SEARCH("/", N789, 1)-1)</f>
        <v>technology</v>
      </c>
      <c r="R789" t="str">
        <f>RIGHT(N789, LEN(N789) - SEARCH("/", N789,1))</f>
        <v>wearables</v>
      </c>
      <c r="S789" s="10">
        <f>(((J789/60)/60)/24)+DATE(1970,1,1)</f>
        <v>42395.309039351851</v>
      </c>
      <c r="T789" s="10">
        <f>(((I789/60)/60)/24)+DATE(1970,1,1)</f>
        <v>42425.309039351851</v>
      </c>
      <c r="U789" s="12">
        <f>ROUND((T789-S789), 0)</f>
        <v>30</v>
      </c>
      <c r="V789" s="11" t="str">
        <f>IF(E789&gt;=D789, 1, "")</f>
        <v/>
      </c>
      <c r="W789" s="11">
        <f>IF(E789&lt;D789, 1, "")</f>
        <v>1</v>
      </c>
      <c r="X789" s="15">
        <f>S789</f>
        <v>42395.309039351851</v>
      </c>
    </row>
    <row r="790" spans="1:24" ht="48" x14ac:dyDescent="0.2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5">
        <f>E790/D790</f>
        <v>0.82817600000000002</v>
      </c>
      <c r="P790" s="6">
        <f>E790/L790</f>
        <v>301.93916666666667</v>
      </c>
      <c r="Q790" t="str">
        <f>LEFT(N790, SEARCH("/", N790, 1)-1)</f>
        <v>technology</v>
      </c>
      <c r="R790" t="str">
        <f>RIGHT(N790, LEN(N790) - SEARCH("/", N790,1))</f>
        <v>wearables</v>
      </c>
      <c r="S790" s="10">
        <f>(((J790/60)/60)/24)+DATE(1970,1,1)</f>
        <v>42506.416990740734</v>
      </c>
      <c r="T790" s="10">
        <f>(((I790/60)/60)/24)+DATE(1970,1,1)</f>
        <v>42541.790972222225</v>
      </c>
      <c r="U790" s="12">
        <f>ROUND((T790-S790), 0)</f>
        <v>35</v>
      </c>
      <c r="V790" s="11" t="str">
        <f>IF(E790&gt;=D790, 1, "")</f>
        <v/>
      </c>
      <c r="W790" s="11">
        <f>IF(E790&lt;D790, 1, "")</f>
        <v>1</v>
      </c>
      <c r="X790" s="15">
        <f>S790</f>
        <v>42506.416990740734</v>
      </c>
    </row>
    <row r="791" spans="1:24" ht="48" x14ac:dyDescent="0.2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5">
        <f>E791/D791</f>
        <v>0.14860000000000001</v>
      </c>
      <c r="P791" s="6">
        <f>E791/L791</f>
        <v>47.935483870967744</v>
      </c>
      <c r="Q791" t="str">
        <f>LEFT(N791, SEARCH("/", N791, 1)-1)</f>
        <v>technology</v>
      </c>
      <c r="R791" t="str">
        <f>RIGHT(N791, LEN(N791) - SEARCH("/", N791,1))</f>
        <v>wearables</v>
      </c>
      <c r="S791" s="10">
        <f>(((J791/60)/60)/24)+DATE(1970,1,1)</f>
        <v>41928.904189814813</v>
      </c>
      <c r="T791" s="10">
        <f>(((I791/60)/60)/24)+DATE(1970,1,1)</f>
        <v>41973.945856481485</v>
      </c>
      <c r="U791" s="12">
        <f>ROUND((T791-S791), 0)</f>
        <v>45</v>
      </c>
      <c r="V791" s="11" t="str">
        <f>IF(E791&gt;=D791, 1, "")</f>
        <v/>
      </c>
      <c r="W791" s="11">
        <f>IF(E791&lt;D791, 1, "")</f>
        <v>1</v>
      </c>
      <c r="X791" s="15">
        <f>S791</f>
        <v>41928.904189814813</v>
      </c>
    </row>
    <row r="792" spans="1:24" ht="48" x14ac:dyDescent="0.2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5">
        <f>E792/D792</f>
        <v>1.2375123751237513E-4</v>
      </c>
      <c r="P792" s="6">
        <f>E792/L792</f>
        <v>2.75</v>
      </c>
      <c r="Q792" t="str">
        <f>LEFT(N792, SEARCH("/", N792, 1)-1)</f>
        <v>technology</v>
      </c>
      <c r="R792" t="str">
        <f>RIGHT(N792, LEN(N792) - SEARCH("/", N792,1))</f>
        <v>wearables</v>
      </c>
      <c r="S792" s="10">
        <f>(((J792/60)/60)/24)+DATE(1970,1,1)</f>
        <v>41830.947013888886</v>
      </c>
      <c r="T792" s="10">
        <f>(((I792/60)/60)/24)+DATE(1970,1,1)</f>
        <v>41860.947013888886</v>
      </c>
      <c r="U792" s="12">
        <f>ROUND((T792-S792), 0)</f>
        <v>30</v>
      </c>
      <c r="V792" s="11" t="str">
        <f>IF(E792&gt;=D792, 1, "")</f>
        <v/>
      </c>
      <c r="W792" s="11">
        <f>IF(E792&lt;D792, 1, "")</f>
        <v>1</v>
      </c>
      <c r="X792" s="15">
        <f>S792</f>
        <v>41830.947013888886</v>
      </c>
    </row>
    <row r="793" spans="1:24" ht="32" x14ac:dyDescent="0.2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5">
        <f>E793/D793</f>
        <v>1.7142857142857143E-4</v>
      </c>
      <c r="P793" s="6">
        <f>E793/L793</f>
        <v>1</v>
      </c>
      <c r="Q793" t="str">
        <f>LEFT(N793, SEARCH("/", N793, 1)-1)</f>
        <v>technology</v>
      </c>
      <c r="R793" t="str">
        <f>RIGHT(N793, LEN(N793) - SEARCH("/", N793,1))</f>
        <v>wearables</v>
      </c>
      <c r="S793" s="10">
        <f>(((J793/60)/60)/24)+DATE(1970,1,1)</f>
        <v>42615.753310185188</v>
      </c>
      <c r="T793" s="10">
        <f>(((I793/60)/60)/24)+DATE(1970,1,1)</f>
        <v>42645.753310185188</v>
      </c>
      <c r="U793" s="12">
        <f>ROUND((T793-S793), 0)</f>
        <v>30</v>
      </c>
      <c r="V793" s="11" t="str">
        <f>IF(E793&gt;=D793, 1, "")</f>
        <v/>
      </c>
      <c r="W793" s="11">
        <f>IF(E793&lt;D793, 1, "")</f>
        <v>1</v>
      </c>
      <c r="X793" s="15">
        <f>S793</f>
        <v>42615.753310185188</v>
      </c>
    </row>
    <row r="794" spans="1:24" ht="48" x14ac:dyDescent="0.2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5">
        <f>E794/D794</f>
        <v>0.2950613611721471</v>
      </c>
      <c r="P794" s="6">
        <f>E794/L794</f>
        <v>171.79329608938548</v>
      </c>
      <c r="Q794" t="str">
        <f>LEFT(N794, SEARCH("/", N794, 1)-1)</f>
        <v>technology</v>
      </c>
      <c r="R794" t="str">
        <f>RIGHT(N794, LEN(N794) - SEARCH("/", N794,1))</f>
        <v>wearables</v>
      </c>
      <c r="S794" s="10">
        <f>(((J794/60)/60)/24)+DATE(1970,1,1)</f>
        <v>42574.667650462965</v>
      </c>
      <c r="T794" s="10">
        <f>(((I794/60)/60)/24)+DATE(1970,1,1)</f>
        <v>42605.870833333334</v>
      </c>
      <c r="U794" s="12">
        <f>ROUND((T794-S794), 0)</f>
        <v>31</v>
      </c>
      <c r="V794" s="11" t="str">
        <f>IF(E794&gt;=D794, 1, "")</f>
        <v/>
      </c>
      <c r="W794" s="11">
        <f>IF(E794&lt;D794, 1, "")</f>
        <v>1</v>
      </c>
      <c r="X794" s="15">
        <f>S794</f>
        <v>42574.667650462965</v>
      </c>
    </row>
    <row r="795" spans="1:24" ht="80" x14ac:dyDescent="0.2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5">
        <f>E795/D795</f>
        <v>1.06E-2</v>
      </c>
      <c r="P795" s="6">
        <f>E795/L795</f>
        <v>35.333333333333336</v>
      </c>
      <c r="Q795" t="str">
        <f>LEFT(N795, SEARCH("/", N795, 1)-1)</f>
        <v>technology</v>
      </c>
      <c r="R795" t="str">
        <f>RIGHT(N795, LEN(N795) - SEARCH("/", N795,1))</f>
        <v>wearables</v>
      </c>
      <c r="S795" s="10">
        <f>(((J795/60)/60)/24)+DATE(1970,1,1)</f>
        <v>42061.11583333333</v>
      </c>
      <c r="T795" s="10">
        <f>(((I795/60)/60)/24)+DATE(1970,1,1)</f>
        <v>42091.074166666673</v>
      </c>
      <c r="U795" s="12">
        <f>ROUND((T795-S795), 0)</f>
        <v>30</v>
      </c>
      <c r="V795" s="11" t="str">
        <f>IF(E795&gt;=D795, 1, "")</f>
        <v/>
      </c>
      <c r="W795" s="11">
        <f>IF(E795&lt;D795, 1, "")</f>
        <v>1</v>
      </c>
      <c r="X795" s="15">
        <f>S795</f>
        <v>42061.11583333333</v>
      </c>
    </row>
    <row r="796" spans="1:24" ht="48" x14ac:dyDescent="0.2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5">
        <f>E796/D796</f>
        <v>6.2933333333333327E-2</v>
      </c>
      <c r="P796" s="6">
        <f>E796/L796</f>
        <v>82.086956521739125</v>
      </c>
      <c r="Q796" t="str">
        <f>LEFT(N796, SEARCH("/", N796, 1)-1)</f>
        <v>technology</v>
      </c>
      <c r="R796" t="str">
        <f>RIGHT(N796, LEN(N796) - SEARCH("/", N796,1))</f>
        <v>wearables</v>
      </c>
      <c r="S796" s="10">
        <f>(((J796/60)/60)/24)+DATE(1970,1,1)</f>
        <v>42339.967708333337</v>
      </c>
      <c r="T796" s="10">
        <f>(((I796/60)/60)/24)+DATE(1970,1,1)</f>
        <v>42369.958333333328</v>
      </c>
      <c r="U796" s="12">
        <f>ROUND((T796-S796), 0)</f>
        <v>30</v>
      </c>
      <c r="V796" s="11" t="str">
        <f>IF(E796&gt;=D796, 1, "")</f>
        <v/>
      </c>
      <c r="W796" s="11">
        <f>IF(E796&lt;D796, 1, "")</f>
        <v>1</v>
      </c>
      <c r="X796" s="15">
        <f>S796</f>
        <v>42339.967708333337</v>
      </c>
    </row>
    <row r="797" spans="1:24" ht="48" x14ac:dyDescent="0.2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5">
        <f>E797/D797</f>
        <v>0.1275</v>
      </c>
      <c r="P797" s="6">
        <f>E797/L797</f>
        <v>110.8695652173913</v>
      </c>
      <c r="Q797" t="str">
        <f>LEFT(N797, SEARCH("/", N797, 1)-1)</f>
        <v>technology</v>
      </c>
      <c r="R797" t="str">
        <f>RIGHT(N797, LEN(N797) - SEARCH("/", N797,1))</f>
        <v>wearables</v>
      </c>
      <c r="S797" s="10">
        <f>(((J797/60)/60)/24)+DATE(1970,1,1)</f>
        <v>42324.767361111109</v>
      </c>
      <c r="T797" s="10">
        <f>(((I797/60)/60)/24)+DATE(1970,1,1)</f>
        <v>42379</v>
      </c>
      <c r="U797" s="12">
        <f>ROUND((T797-S797), 0)</f>
        <v>54</v>
      </c>
      <c r="V797" s="11" t="str">
        <f>IF(E797&gt;=D797, 1, "")</f>
        <v/>
      </c>
      <c r="W797" s="11">
        <f>IF(E797&lt;D797, 1, "")</f>
        <v>1</v>
      </c>
      <c r="X797" s="15">
        <f>S797</f>
        <v>42324.767361111109</v>
      </c>
    </row>
    <row r="798" spans="1:24" ht="48" x14ac:dyDescent="0.2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5">
        <f>E798/D798</f>
        <v>0.13220000000000001</v>
      </c>
      <c r="P798" s="6">
        <f>E798/L798</f>
        <v>161.21951219512195</v>
      </c>
      <c r="Q798" t="str">
        <f>LEFT(N798, SEARCH("/", N798, 1)-1)</f>
        <v>technology</v>
      </c>
      <c r="R798" t="str">
        <f>RIGHT(N798, LEN(N798) - SEARCH("/", N798,1))</f>
        <v>wearables</v>
      </c>
      <c r="S798" s="10">
        <f>(((J798/60)/60)/24)+DATE(1970,1,1)</f>
        <v>41773.294560185182</v>
      </c>
      <c r="T798" s="10">
        <f>(((I798/60)/60)/24)+DATE(1970,1,1)</f>
        <v>41813.294560185182</v>
      </c>
      <c r="U798" s="12">
        <f>ROUND((T798-S798), 0)</f>
        <v>40</v>
      </c>
      <c r="V798" s="11" t="str">
        <f>IF(E798&gt;=D798, 1, "")</f>
        <v/>
      </c>
      <c r="W798" s="11">
        <f>IF(E798&lt;D798, 1, "")</f>
        <v>1</v>
      </c>
      <c r="X798" s="15">
        <f>S798</f>
        <v>41773.294560185182</v>
      </c>
    </row>
    <row r="799" spans="1:24" ht="48" x14ac:dyDescent="0.2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5">
        <f>E799/D799</f>
        <v>0</v>
      </c>
      <c r="P799" s="6" t="e">
        <f>E799/L799</f>
        <v>#DIV/0!</v>
      </c>
      <c r="Q799" t="str">
        <f>LEFT(N799, SEARCH("/", N799, 1)-1)</f>
        <v>technology</v>
      </c>
      <c r="R799" t="str">
        <f>RIGHT(N799, LEN(N799) - SEARCH("/", N799,1))</f>
        <v>wearables</v>
      </c>
      <c r="S799" s="10">
        <f>(((J799/60)/60)/24)+DATE(1970,1,1)</f>
        <v>42614.356770833328</v>
      </c>
      <c r="T799" s="10">
        <f>(((I799/60)/60)/24)+DATE(1970,1,1)</f>
        <v>42644.356770833328</v>
      </c>
      <c r="U799" s="12">
        <f>ROUND((T799-S799), 0)</f>
        <v>30</v>
      </c>
      <c r="V799" s="11" t="str">
        <f>IF(E799&gt;=D799, 1, "")</f>
        <v/>
      </c>
      <c r="W799" s="11">
        <f>IF(E799&lt;D799, 1, "")</f>
        <v>1</v>
      </c>
      <c r="X799" s="15">
        <f>S799</f>
        <v>42614.356770833328</v>
      </c>
    </row>
    <row r="800" spans="1:24" ht="16" x14ac:dyDescent="0.2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5">
        <f>E800/D800</f>
        <v>0.16769999999999999</v>
      </c>
      <c r="P800" s="6">
        <f>E800/L800</f>
        <v>52.40625</v>
      </c>
      <c r="Q800" t="str">
        <f>LEFT(N800, SEARCH("/", N800, 1)-1)</f>
        <v>technology</v>
      </c>
      <c r="R800" t="str">
        <f>RIGHT(N800, LEN(N800) - SEARCH("/", N800,1))</f>
        <v>wearables</v>
      </c>
      <c r="S800" s="10">
        <f>(((J800/60)/60)/24)+DATE(1970,1,1)</f>
        <v>42611.933969907404</v>
      </c>
      <c r="T800" s="10">
        <f>(((I800/60)/60)/24)+DATE(1970,1,1)</f>
        <v>42641.933969907404</v>
      </c>
      <c r="U800" s="12">
        <f>ROUND((T800-S800), 0)</f>
        <v>30</v>
      </c>
      <c r="V800" s="11" t="str">
        <f>IF(E800&gt;=D800, 1, "")</f>
        <v/>
      </c>
      <c r="W800" s="11">
        <f>IF(E800&lt;D800, 1, "")</f>
        <v>1</v>
      </c>
      <c r="X800" s="15">
        <f>S800</f>
        <v>42611.933969907404</v>
      </c>
    </row>
    <row r="801" spans="1:24" ht="48" x14ac:dyDescent="0.2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5">
        <f>E801/D801</f>
        <v>1.0399999999999999E-3</v>
      </c>
      <c r="P801" s="6">
        <f>E801/L801</f>
        <v>13</v>
      </c>
      <c r="Q801" t="str">
        <f>LEFT(N801, SEARCH("/", N801, 1)-1)</f>
        <v>technology</v>
      </c>
      <c r="R801" t="str">
        <f>RIGHT(N801, LEN(N801) - SEARCH("/", N801,1))</f>
        <v>wearables</v>
      </c>
      <c r="S801" s="10">
        <f>(((J801/60)/60)/24)+DATE(1970,1,1)</f>
        <v>41855.784305555557</v>
      </c>
      <c r="T801" s="10">
        <f>(((I801/60)/60)/24)+DATE(1970,1,1)</f>
        <v>41885.784305555557</v>
      </c>
      <c r="U801" s="12">
        <f>ROUND((T801-S801), 0)</f>
        <v>30</v>
      </c>
      <c r="V801" s="11" t="str">
        <f>IF(E801&gt;=D801, 1, "")</f>
        <v/>
      </c>
      <c r="W801" s="11">
        <f>IF(E801&lt;D801, 1, "")</f>
        <v>1</v>
      </c>
      <c r="X801" s="15">
        <f>S801</f>
        <v>41855.784305555557</v>
      </c>
    </row>
    <row r="802" spans="1:24" ht="80" x14ac:dyDescent="0.2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5">
        <f>E802/D802</f>
        <v>4.24E-2</v>
      </c>
      <c r="P802" s="6">
        <f>E802/L802</f>
        <v>30.285714285714285</v>
      </c>
      <c r="Q802" t="str">
        <f>LEFT(N802, SEARCH("/", N802, 1)-1)</f>
        <v>technology</v>
      </c>
      <c r="R802" t="str">
        <f>RIGHT(N802, LEN(N802) - SEARCH("/", N802,1))</f>
        <v>wearables</v>
      </c>
      <c r="S802" s="10">
        <f>(((J802/60)/60)/24)+DATE(1970,1,1)</f>
        <v>42538.75680555556</v>
      </c>
      <c r="T802" s="10">
        <f>(((I802/60)/60)/24)+DATE(1970,1,1)</f>
        <v>42563.785416666666</v>
      </c>
      <c r="U802" s="12">
        <f>ROUND((T802-S802), 0)</f>
        <v>25</v>
      </c>
      <c r="V802" s="11" t="str">
        <f>IF(E802&gt;=D802, 1, "")</f>
        <v/>
      </c>
      <c r="W802" s="11">
        <f>IF(E802&lt;D802, 1, "")</f>
        <v>1</v>
      </c>
      <c r="X802" s="15">
        <f>S802</f>
        <v>42538.75680555556</v>
      </c>
    </row>
    <row r="803" spans="1:24" ht="48" x14ac:dyDescent="0.2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5">
        <f>E803/D803</f>
        <v>4.6699999999999997E-3</v>
      </c>
      <c r="P803" s="6">
        <f>E803/L803</f>
        <v>116.75</v>
      </c>
      <c r="Q803" t="str">
        <f>LEFT(N803, SEARCH("/", N803, 1)-1)</f>
        <v>technology</v>
      </c>
      <c r="R803" t="str">
        <f>RIGHT(N803, LEN(N803) - SEARCH("/", N803,1))</f>
        <v>wearables</v>
      </c>
      <c r="S803" s="10">
        <f>(((J803/60)/60)/24)+DATE(1970,1,1)</f>
        <v>42437.924988425926</v>
      </c>
      <c r="T803" s="10">
        <f>(((I803/60)/60)/24)+DATE(1970,1,1)</f>
        <v>42497.883321759262</v>
      </c>
      <c r="U803" s="12">
        <f>ROUND((T803-S803), 0)</f>
        <v>60</v>
      </c>
      <c r="V803" s="11" t="str">
        <f>IF(E803&gt;=D803, 1, "")</f>
        <v/>
      </c>
      <c r="W803" s="11">
        <f>IF(E803&lt;D803, 1, "")</f>
        <v>1</v>
      </c>
      <c r="X803" s="15">
        <f>S803</f>
        <v>42437.924988425926</v>
      </c>
    </row>
    <row r="804" spans="1:24" ht="48" x14ac:dyDescent="0.2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5">
        <f>E804/D804</f>
        <v>0.25087142857142858</v>
      </c>
      <c r="P804" s="6">
        <f>E804/L804</f>
        <v>89.59693877551021</v>
      </c>
      <c r="Q804" t="str">
        <f>LEFT(N804, SEARCH("/", N804, 1)-1)</f>
        <v>technology</v>
      </c>
      <c r="R804" t="str">
        <f>RIGHT(N804, LEN(N804) - SEARCH("/", N804,1))</f>
        <v>wearables</v>
      </c>
      <c r="S804" s="10">
        <f>(((J804/60)/60)/24)+DATE(1970,1,1)</f>
        <v>42652.964907407411</v>
      </c>
      <c r="T804" s="10">
        <f>(((I804/60)/60)/24)+DATE(1970,1,1)</f>
        <v>42686.208333333328</v>
      </c>
      <c r="U804" s="12">
        <f>ROUND((T804-S804), 0)</f>
        <v>33</v>
      </c>
      <c r="V804" s="11" t="str">
        <f>IF(E804&gt;=D804, 1, "")</f>
        <v/>
      </c>
      <c r="W804" s="11">
        <f>IF(E804&lt;D804, 1, "")</f>
        <v>1</v>
      </c>
      <c r="X804" s="15">
        <f>S804</f>
        <v>42652.964907407411</v>
      </c>
    </row>
    <row r="805" spans="1:24" ht="64" x14ac:dyDescent="0.2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5">
        <f>E805/D805</f>
        <v>2.3345000000000001E-2</v>
      </c>
      <c r="P805" s="6">
        <f>E805/L805</f>
        <v>424.45454545454544</v>
      </c>
      <c r="Q805" t="str">
        <f>LEFT(N805, SEARCH("/", N805, 1)-1)</f>
        <v>technology</v>
      </c>
      <c r="R805" t="str">
        <f>RIGHT(N805, LEN(N805) - SEARCH("/", N805,1))</f>
        <v>wearables</v>
      </c>
      <c r="S805" s="10">
        <f>(((J805/60)/60)/24)+DATE(1970,1,1)</f>
        <v>41921.263078703705</v>
      </c>
      <c r="T805" s="10">
        <f>(((I805/60)/60)/24)+DATE(1970,1,1)</f>
        <v>41973.957638888889</v>
      </c>
      <c r="U805" s="12">
        <f>ROUND((T805-S805), 0)</f>
        <v>53</v>
      </c>
      <c r="V805" s="11" t="str">
        <f>IF(E805&gt;=D805, 1, "")</f>
        <v/>
      </c>
      <c r="W805" s="11">
        <f>IF(E805&lt;D805, 1, "")</f>
        <v>1</v>
      </c>
      <c r="X805" s="15">
        <f>S805</f>
        <v>41921.263078703705</v>
      </c>
    </row>
    <row r="806" spans="1:24" ht="48" x14ac:dyDescent="0.2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5">
        <f>E806/D806</f>
        <v>7.2599999999999998E-2</v>
      </c>
      <c r="P806" s="6">
        <f>E806/L806</f>
        <v>80.666666666666671</v>
      </c>
      <c r="Q806" t="str">
        <f>LEFT(N806, SEARCH("/", N806, 1)-1)</f>
        <v>technology</v>
      </c>
      <c r="R806" t="str">
        <f>RIGHT(N806, LEN(N806) - SEARCH("/", N806,1))</f>
        <v>wearables</v>
      </c>
      <c r="S806" s="10">
        <f>(((J806/60)/60)/24)+DATE(1970,1,1)</f>
        <v>41947.940740740742</v>
      </c>
      <c r="T806" s="10">
        <f>(((I806/60)/60)/24)+DATE(1970,1,1)</f>
        <v>41972.666666666672</v>
      </c>
      <c r="U806" s="12">
        <f>ROUND((T806-S806), 0)</f>
        <v>25</v>
      </c>
      <c r="V806" s="11" t="str">
        <f>IF(E806&gt;=D806, 1, "")</f>
        <v/>
      </c>
      <c r="W806" s="11">
        <f>IF(E806&lt;D806, 1, "")</f>
        <v>1</v>
      </c>
      <c r="X806" s="15">
        <f>S806</f>
        <v>41947.940740740742</v>
      </c>
    </row>
    <row r="807" spans="1:24" ht="32" x14ac:dyDescent="0.2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5">
        <f>E807/D807</f>
        <v>1.6250000000000001E-2</v>
      </c>
      <c r="P807" s="6">
        <f>E807/L807</f>
        <v>13</v>
      </c>
      <c r="Q807" t="str">
        <f>LEFT(N807, SEARCH("/", N807, 1)-1)</f>
        <v>technology</v>
      </c>
      <c r="R807" t="str">
        <f>RIGHT(N807, LEN(N807) - SEARCH("/", N807,1))</f>
        <v>wearables</v>
      </c>
      <c r="S807" s="10">
        <f>(((J807/60)/60)/24)+DATE(1970,1,1)</f>
        <v>41817.866435185184</v>
      </c>
      <c r="T807" s="10">
        <f>(((I807/60)/60)/24)+DATE(1970,1,1)</f>
        <v>41847.643750000003</v>
      </c>
      <c r="U807" s="12">
        <f>ROUND((T807-S807), 0)</f>
        <v>30</v>
      </c>
      <c r="V807" s="11" t="str">
        <f>IF(E807&gt;=D807, 1, "")</f>
        <v/>
      </c>
      <c r="W807" s="11">
        <f>IF(E807&lt;D807, 1, "")</f>
        <v>1</v>
      </c>
      <c r="X807" s="15">
        <f>S807</f>
        <v>41817.866435185184</v>
      </c>
    </row>
    <row r="808" spans="1:24" ht="32" x14ac:dyDescent="0.2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5">
        <f>E808/D808</f>
        <v>1.2999999999999999E-2</v>
      </c>
      <c r="P808" s="6">
        <f>E808/L808</f>
        <v>8.125</v>
      </c>
      <c r="Q808" t="str">
        <f>LEFT(N808, SEARCH("/", N808, 1)-1)</f>
        <v>technology</v>
      </c>
      <c r="R808" t="str">
        <f>RIGHT(N808, LEN(N808) - SEARCH("/", N808,1))</f>
        <v>wearables</v>
      </c>
      <c r="S808" s="10">
        <f>(((J808/60)/60)/24)+DATE(1970,1,1)</f>
        <v>41941.10297453704</v>
      </c>
      <c r="T808" s="10">
        <f>(((I808/60)/60)/24)+DATE(1970,1,1)</f>
        <v>41971.144641203704</v>
      </c>
      <c r="U808" s="12">
        <f>ROUND((T808-S808), 0)</f>
        <v>30</v>
      </c>
      <c r="V808" s="11" t="str">
        <f>IF(E808&gt;=D808, 1, "")</f>
        <v/>
      </c>
      <c r="W808" s="11">
        <f>IF(E808&lt;D808, 1, "")</f>
        <v>1</v>
      </c>
      <c r="X808" s="15">
        <f>S808</f>
        <v>41941.10297453704</v>
      </c>
    </row>
    <row r="809" spans="1:24" ht="32" x14ac:dyDescent="0.2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5">
        <f>E809/D809</f>
        <v>0.58558333333333334</v>
      </c>
      <c r="P809" s="6">
        <f>E809/L809</f>
        <v>153.42794759825327</v>
      </c>
      <c r="Q809" t="str">
        <f>LEFT(N809, SEARCH("/", N809, 1)-1)</f>
        <v>technology</v>
      </c>
      <c r="R809" t="str">
        <f>RIGHT(N809, LEN(N809) - SEARCH("/", N809,1))</f>
        <v>wearables</v>
      </c>
      <c r="S809" s="10">
        <f>(((J809/60)/60)/24)+DATE(1970,1,1)</f>
        <v>42282.168993055559</v>
      </c>
      <c r="T809" s="10">
        <f>(((I809/60)/60)/24)+DATE(1970,1,1)</f>
        <v>42327.210659722223</v>
      </c>
      <c r="U809" s="12">
        <f>ROUND((T809-S809), 0)</f>
        <v>45</v>
      </c>
      <c r="V809" s="11" t="str">
        <f>IF(E809&gt;=D809, 1, "")</f>
        <v/>
      </c>
      <c r="W809" s="11">
        <f>IF(E809&lt;D809, 1, "")</f>
        <v>1</v>
      </c>
      <c r="X809" s="15">
        <f>S809</f>
        <v>42282.168993055559</v>
      </c>
    </row>
    <row r="810" spans="1:24" ht="48" x14ac:dyDescent="0.2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5">
        <f>E810/D810</f>
        <v>7.7886666666666673E-2</v>
      </c>
      <c r="P810" s="6">
        <f>E810/L810</f>
        <v>292.07499999999999</v>
      </c>
      <c r="Q810" t="str">
        <f>LEFT(N810, SEARCH("/", N810, 1)-1)</f>
        <v>technology</v>
      </c>
      <c r="R810" t="str">
        <f>RIGHT(N810, LEN(N810) - SEARCH("/", N810,1))</f>
        <v>wearables</v>
      </c>
      <c r="S810" s="10">
        <f>(((J810/60)/60)/24)+DATE(1970,1,1)</f>
        <v>41926.29965277778</v>
      </c>
      <c r="T810" s="10">
        <f>(((I810/60)/60)/24)+DATE(1970,1,1)</f>
        <v>41956.334722222222</v>
      </c>
      <c r="U810" s="12">
        <f>ROUND((T810-S810), 0)</f>
        <v>30</v>
      </c>
      <c r="V810" s="11" t="str">
        <f>IF(E810&gt;=D810, 1, "")</f>
        <v/>
      </c>
      <c r="W810" s="11">
        <f>IF(E810&lt;D810, 1, "")</f>
        <v>1</v>
      </c>
      <c r="X810" s="15">
        <f>S810</f>
        <v>41926.29965277778</v>
      </c>
    </row>
    <row r="811" spans="1:24" ht="48" x14ac:dyDescent="0.2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5">
        <f>E811/D811</f>
        <v>8.9744444444444446E-2</v>
      </c>
      <c r="P811" s="6">
        <f>E811/L811</f>
        <v>65.666666666666671</v>
      </c>
      <c r="Q811" t="str">
        <f>LEFT(N811, SEARCH("/", N811, 1)-1)</f>
        <v>games</v>
      </c>
      <c r="R811" t="str">
        <f>RIGHT(N811, LEN(N811) - SEARCH("/", N811,1))</f>
        <v>video games</v>
      </c>
      <c r="S811" s="10">
        <f>(((J811/60)/60)/24)+DATE(1970,1,1)</f>
        <v>41417.228043981479</v>
      </c>
      <c r="T811" s="10">
        <f>(((I811/60)/60)/24)+DATE(1970,1,1)</f>
        <v>41462.228043981479</v>
      </c>
      <c r="U811" s="12">
        <f>ROUND((T811-S811), 0)</f>
        <v>45</v>
      </c>
      <c r="V811" s="11" t="str">
        <f>IF(E811&gt;=D811, 1, "")</f>
        <v/>
      </c>
      <c r="W811" s="11">
        <f>IF(E811&lt;D811, 1, "")</f>
        <v>1</v>
      </c>
      <c r="X811" s="15">
        <f>S811</f>
        <v>41417.228043981479</v>
      </c>
    </row>
    <row r="812" spans="1:24" ht="48" x14ac:dyDescent="0.2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5">
        <f>E812/D812</f>
        <v>2.7E-2</v>
      </c>
      <c r="P812" s="6">
        <f>E812/L812</f>
        <v>16.2</v>
      </c>
      <c r="Q812" t="str">
        <f>LEFT(N812, SEARCH("/", N812, 1)-1)</f>
        <v>games</v>
      </c>
      <c r="R812" t="str">
        <f>RIGHT(N812, LEN(N812) - SEARCH("/", N812,1))</f>
        <v>video games</v>
      </c>
      <c r="S812" s="10">
        <f>(((J812/60)/60)/24)+DATE(1970,1,1)</f>
        <v>41661.381041666667</v>
      </c>
      <c r="T812" s="10">
        <f>(((I812/60)/60)/24)+DATE(1970,1,1)</f>
        <v>41689.381041666667</v>
      </c>
      <c r="U812" s="12">
        <f>ROUND((T812-S812), 0)</f>
        <v>28</v>
      </c>
      <c r="V812" s="11" t="str">
        <f>IF(E812&gt;=D812, 1, "")</f>
        <v/>
      </c>
      <c r="W812" s="11">
        <f>IF(E812&lt;D812, 1, "")</f>
        <v>1</v>
      </c>
      <c r="X812" s="15">
        <f>S812</f>
        <v>41661.381041666667</v>
      </c>
    </row>
    <row r="813" spans="1:24" ht="48" x14ac:dyDescent="0.2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5">
        <f>E813/D813</f>
        <v>3.3673333333333333E-2</v>
      </c>
      <c r="P813" s="6">
        <f>E813/L813</f>
        <v>34.128378378378379</v>
      </c>
      <c r="Q813" t="str">
        <f>LEFT(N813, SEARCH("/", N813, 1)-1)</f>
        <v>games</v>
      </c>
      <c r="R813" t="str">
        <f>RIGHT(N813, LEN(N813) - SEARCH("/", N813,1))</f>
        <v>video games</v>
      </c>
      <c r="S813" s="10">
        <f>(((J813/60)/60)/24)+DATE(1970,1,1)</f>
        <v>41445.962754629632</v>
      </c>
      <c r="T813" s="10">
        <f>(((I813/60)/60)/24)+DATE(1970,1,1)</f>
        <v>41490.962754629632</v>
      </c>
      <c r="U813" s="12">
        <f>ROUND((T813-S813), 0)</f>
        <v>45</v>
      </c>
      <c r="V813" s="11" t="str">
        <f>IF(E813&gt;=D813, 1, "")</f>
        <v/>
      </c>
      <c r="W813" s="11">
        <f>IF(E813&lt;D813, 1, "")</f>
        <v>1</v>
      </c>
      <c r="X813" s="15">
        <f>S813</f>
        <v>41445.962754629632</v>
      </c>
    </row>
    <row r="814" spans="1:24" ht="48" x14ac:dyDescent="0.2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5">
        <f>E814/D814</f>
        <v>0.26</v>
      </c>
      <c r="P814" s="6">
        <f>E814/L814</f>
        <v>13</v>
      </c>
      <c r="Q814" t="str">
        <f>LEFT(N814, SEARCH("/", N814, 1)-1)</f>
        <v>games</v>
      </c>
      <c r="R814" t="str">
        <f>RIGHT(N814, LEN(N814) - SEARCH("/", N814,1))</f>
        <v>video games</v>
      </c>
      <c r="S814" s="10">
        <f>(((J814/60)/60)/24)+DATE(1970,1,1)</f>
        <v>41599.855682870373</v>
      </c>
      <c r="T814" s="10">
        <f>(((I814/60)/60)/24)+DATE(1970,1,1)</f>
        <v>41629.855682870373</v>
      </c>
      <c r="U814" s="12">
        <f>ROUND((T814-S814), 0)</f>
        <v>30</v>
      </c>
      <c r="V814" s="11" t="str">
        <f>IF(E814&gt;=D814, 1, "")</f>
        <v/>
      </c>
      <c r="W814" s="11">
        <f>IF(E814&lt;D814, 1, "")</f>
        <v>1</v>
      </c>
      <c r="X814" s="15">
        <f>S814</f>
        <v>41599.855682870373</v>
      </c>
    </row>
    <row r="815" spans="1:24" ht="48" x14ac:dyDescent="0.2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5">
        <f>E815/D815</f>
        <v>1.5E-3</v>
      </c>
      <c r="P815" s="6">
        <f>E815/L815</f>
        <v>11.25</v>
      </c>
      <c r="Q815" t="str">
        <f>LEFT(N815, SEARCH("/", N815, 1)-1)</f>
        <v>games</v>
      </c>
      <c r="R815" t="str">
        <f>RIGHT(N815, LEN(N815) - SEARCH("/", N815,1))</f>
        <v>video games</v>
      </c>
      <c r="S815" s="10">
        <f>(((J815/60)/60)/24)+DATE(1970,1,1)</f>
        <v>42440.371111111104</v>
      </c>
      <c r="T815" s="10">
        <f>(((I815/60)/60)/24)+DATE(1970,1,1)</f>
        <v>42470.329444444447</v>
      </c>
      <c r="U815" s="12">
        <f>ROUND((T815-S815), 0)</f>
        <v>30</v>
      </c>
      <c r="V815" s="11" t="str">
        <f>IF(E815&gt;=D815, 1, "")</f>
        <v/>
      </c>
      <c r="W815" s="11">
        <f>IF(E815&lt;D815, 1, "")</f>
        <v>1</v>
      </c>
      <c r="X815" s="15">
        <f>S815</f>
        <v>42440.371111111104</v>
      </c>
    </row>
    <row r="816" spans="1:24" ht="48" x14ac:dyDescent="0.2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5">
        <f>E816/D816</f>
        <v>0.38636363636363635</v>
      </c>
      <c r="P816" s="6">
        <f>E816/L816</f>
        <v>40.476190476190474</v>
      </c>
      <c r="Q816" t="str">
        <f>LEFT(N816, SEARCH("/", N816, 1)-1)</f>
        <v>games</v>
      </c>
      <c r="R816" t="str">
        <f>RIGHT(N816, LEN(N816) - SEARCH("/", N816,1))</f>
        <v>video games</v>
      </c>
      <c r="S816" s="10">
        <f>(((J816/60)/60)/24)+DATE(1970,1,1)</f>
        <v>41572.229849537034</v>
      </c>
      <c r="T816" s="10">
        <f>(((I816/60)/60)/24)+DATE(1970,1,1)</f>
        <v>41604.271516203706</v>
      </c>
      <c r="U816" s="12">
        <f>ROUND((T816-S816), 0)</f>
        <v>32</v>
      </c>
      <c r="V816" s="11" t="str">
        <f>IF(E816&gt;=D816, 1, "")</f>
        <v/>
      </c>
      <c r="W816" s="11">
        <f>IF(E816&lt;D816, 1, "")</f>
        <v>1</v>
      </c>
      <c r="X816" s="15">
        <f>S816</f>
        <v>41572.229849537034</v>
      </c>
    </row>
    <row r="817" spans="1:24" ht="48" x14ac:dyDescent="0.2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5">
        <f>E817/D817</f>
        <v>7.0000000000000001E-3</v>
      </c>
      <c r="P817" s="6">
        <f>E817/L817</f>
        <v>35</v>
      </c>
      <c r="Q817" t="str">
        <f>LEFT(N817, SEARCH("/", N817, 1)-1)</f>
        <v>games</v>
      </c>
      <c r="R817" t="str">
        <f>RIGHT(N817, LEN(N817) - SEARCH("/", N817,1))</f>
        <v>video games</v>
      </c>
      <c r="S817" s="10">
        <f>(((J817/60)/60)/24)+DATE(1970,1,1)</f>
        <v>41163.011828703704</v>
      </c>
      <c r="T817" s="10">
        <f>(((I817/60)/60)/24)+DATE(1970,1,1)</f>
        <v>41183.011828703704</v>
      </c>
      <c r="U817" s="12">
        <f>ROUND((T817-S817), 0)</f>
        <v>20</v>
      </c>
      <c r="V817" s="11" t="str">
        <f>IF(E817&gt;=D817, 1, "")</f>
        <v/>
      </c>
      <c r="W817" s="11">
        <f>IF(E817&lt;D817, 1, "")</f>
        <v>1</v>
      </c>
      <c r="X817" s="15">
        <f>S817</f>
        <v>41163.011828703704</v>
      </c>
    </row>
    <row r="818" spans="1:24" ht="48" x14ac:dyDescent="0.2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5">
        <f>E818/D818</f>
        <v>0</v>
      </c>
      <c r="P818" s="6" t="e">
        <f>E818/L818</f>
        <v>#DIV/0!</v>
      </c>
      <c r="Q818" t="str">
        <f>LEFT(N818, SEARCH("/", N818, 1)-1)</f>
        <v>games</v>
      </c>
      <c r="R818" t="str">
        <f>RIGHT(N818, LEN(N818) - SEARCH("/", N818,1))</f>
        <v>video games</v>
      </c>
      <c r="S818" s="10">
        <f>(((J818/60)/60)/24)+DATE(1970,1,1)</f>
        <v>42295.753391203703</v>
      </c>
      <c r="T818" s="10">
        <f>(((I818/60)/60)/24)+DATE(1970,1,1)</f>
        <v>42325.795057870375</v>
      </c>
      <c r="U818" s="12">
        <f>ROUND((T818-S818), 0)</f>
        <v>30</v>
      </c>
      <c r="V818" s="11" t="str">
        <f>IF(E818&gt;=D818, 1, "")</f>
        <v/>
      </c>
      <c r="W818" s="11">
        <f>IF(E818&lt;D818, 1, "")</f>
        <v>1</v>
      </c>
      <c r="X818" s="15">
        <f>S818</f>
        <v>42295.753391203703</v>
      </c>
    </row>
    <row r="819" spans="1:24" ht="48" x14ac:dyDescent="0.2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5">
        <f>E819/D819</f>
        <v>6.8000000000000005E-4</v>
      </c>
      <c r="P819" s="6">
        <f>E819/L819</f>
        <v>12.75</v>
      </c>
      <c r="Q819" t="str">
        <f>LEFT(N819, SEARCH("/", N819, 1)-1)</f>
        <v>games</v>
      </c>
      <c r="R819" t="str">
        <f>RIGHT(N819, LEN(N819) - SEARCH("/", N819,1))</f>
        <v>video games</v>
      </c>
      <c r="S819" s="10">
        <f>(((J819/60)/60)/24)+DATE(1970,1,1)</f>
        <v>41645.832141203704</v>
      </c>
      <c r="T819" s="10">
        <f>(((I819/60)/60)/24)+DATE(1970,1,1)</f>
        <v>41675.832141203704</v>
      </c>
      <c r="U819" s="12">
        <f>ROUND((T819-S819), 0)</f>
        <v>30</v>
      </c>
      <c r="V819" s="11" t="str">
        <f>IF(E819&gt;=D819, 1, "")</f>
        <v/>
      </c>
      <c r="W819" s="11">
        <f>IF(E819&lt;D819, 1, "")</f>
        <v>1</v>
      </c>
      <c r="X819" s="15">
        <f>S819</f>
        <v>41645.832141203704</v>
      </c>
    </row>
    <row r="820" spans="1:24" ht="32" x14ac:dyDescent="0.2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5">
        <f>E820/D820</f>
        <v>1.3333333333333334E-2</v>
      </c>
      <c r="P820" s="6">
        <f>E820/L820</f>
        <v>10</v>
      </c>
      <c r="Q820" t="str">
        <f>LEFT(N820, SEARCH("/", N820, 1)-1)</f>
        <v>games</v>
      </c>
      <c r="R820" t="str">
        <f>RIGHT(N820, LEN(N820) - SEARCH("/", N820,1))</f>
        <v>video games</v>
      </c>
      <c r="S820" s="10">
        <f>(((J820/60)/60)/24)+DATE(1970,1,1)</f>
        <v>40802.964594907404</v>
      </c>
      <c r="T820" s="10">
        <f>(((I820/60)/60)/24)+DATE(1970,1,1)</f>
        <v>40832.964594907404</v>
      </c>
      <c r="U820" s="12">
        <f>ROUND((T820-S820), 0)</f>
        <v>30</v>
      </c>
      <c r="V820" s="11" t="str">
        <f>IF(E820&gt;=D820, 1, "")</f>
        <v/>
      </c>
      <c r="W820" s="11">
        <f>IF(E820&lt;D820, 1, "")</f>
        <v>1</v>
      </c>
      <c r="X820" s="15">
        <f>S820</f>
        <v>40802.964594907404</v>
      </c>
    </row>
    <row r="821" spans="1:24" ht="48" x14ac:dyDescent="0.2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5">
        <f>E821/D821</f>
        <v>6.3092592592592589E-2</v>
      </c>
      <c r="P821" s="6">
        <f>E821/L821</f>
        <v>113.56666666666666</v>
      </c>
      <c r="Q821" t="str">
        <f>LEFT(N821, SEARCH("/", N821, 1)-1)</f>
        <v>games</v>
      </c>
      <c r="R821" t="str">
        <f>RIGHT(N821, LEN(N821) - SEARCH("/", N821,1))</f>
        <v>video games</v>
      </c>
      <c r="S821" s="10">
        <f>(((J821/60)/60)/24)+DATE(1970,1,1)</f>
        <v>41613.172974537039</v>
      </c>
      <c r="T821" s="10">
        <f>(((I821/60)/60)/24)+DATE(1970,1,1)</f>
        <v>41643.172974537039</v>
      </c>
      <c r="U821" s="12">
        <f>ROUND((T821-S821), 0)</f>
        <v>30</v>
      </c>
      <c r="V821" s="11" t="str">
        <f>IF(E821&gt;=D821, 1, "")</f>
        <v/>
      </c>
      <c r="W821" s="11">
        <f>IF(E821&lt;D821, 1, "")</f>
        <v>1</v>
      </c>
      <c r="X821" s="15">
        <f>S821</f>
        <v>41613.172974537039</v>
      </c>
    </row>
    <row r="822" spans="1:24" ht="32" x14ac:dyDescent="0.2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5">
        <f>E822/D822</f>
        <v>4.4999999999999998E-2</v>
      </c>
      <c r="P822" s="6">
        <f>E822/L822</f>
        <v>15</v>
      </c>
      <c r="Q822" t="str">
        <f>LEFT(N822, SEARCH("/", N822, 1)-1)</f>
        <v>games</v>
      </c>
      <c r="R822" t="str">
        <f>RIGHT(N822, LEN(N822) - SEARCH("/", N822,1))</f>
        <v>video games</v>
      </c>
      <c r="S822" s="10">
        <f>(((J822/60)/60)/24)+DATE(1970,1,1)</f>
        <v>41005.904120370367</v>
      </c>
      <c r="T822" s="10">
        <f>(((I822/60)/60)/24)+DATE(1970,1,1)</f>
        <v>41035.904120370367</v>
      </c>
      <c r="U822" s="12">
        <f>ROUND((T822-S822), 0)</f>
        <v>30</v>
      </c>
      <c r="V822" s="11" t="str">
        <f>IF(E822&gt;=D822, 1, "")</f>
        <v/>
      </c>
      <c r="W822" s="11">
        <f>IF(E822&lt;D822, 1, "")</f>
        <v>1</v>
      </c>
      <c r="X822" s="15">
        <f>S822</f>
        <v>41005.904120370367</v>
      </c>
    </row>
    <row r="823" spans="1:24" ht="48" x14ac:dyDescent="0.2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5">
        <f>E823/D823</f>
        <v>0.62765333333333329</v>
      </c>
      <c r="P823" s="6">
        <f>E823/L823</f>
        <v>48.281025641025643</v>
      </c>
      <c r="Q823" t="str">
        <f>LEFT(N823, SEARCH("/", N823, 1)-1)</f>
        <v>games</v>
      </c>
      <c r="R823" t="str">
        <f>RIGHT(N823, LEN(N823) - SEARCH("/", N823,1))</f>
        <v>video games</v>
      </c>
      <c r="S823" s="10">
        <f>(((J823/60)/60)/24)+DATE(1970,1,1)</f>
        <v>41838.377893518518</v>
      </c>
      <c r="T823" s="10">
        <f>(((I823/60)/60)/24)+DATE(1970,1,1)</f>
        <v>41893.377893518518</v>
      </c>
      <c r="U823" s="12">
        <f>ROUND((T823-S823), 0)</f>
        <v>55</v>
      </c>
      <c r="V823" s="11" t="str">
        <f>IF(E823&gt;=D823, 1, "")</f>
        <v/>
      </c>
      <c r="W823" s="11">
        <f>IF(E823&lt;D823, 1, "")</f>
        <v>1</v>
      </c>
      <c r="X823" s="15">
        <f>S823</f>
        <v>41838.377893518518</v>
      </c>
    </row>
    <row r="824" spans="1:24" ht="48" x14ac:dyDescent="0.2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5">
        <f>E824/D824</f>
        <v>0.29376000000000002</v>
      </c>
      <c r="P824" s="6">
        <f>E824/L824</f>
        <v>43.976047904191617</v>
      </c>
      <c r="Q824" t="str">
        <f>LEFT(N824, SEARCH("/", N824, 1)-1)</f>
        <v>games</v>
      </c>
      <c r="R824" t="str">
        <f>RIGHT(N824, LEN(N824) - SEARCH("/", N824,1))</f>
        <v>video games</v>
      </c>
      <c r="S824" s="10">
        <f>(((J824/60)/60)/24)+DATE(1970,1,1)</f>
        <v>42353.16679398148</v>
      </c>
      <c r="T824" s="10">
        <f>(((I824/60)/60)/24)+DATE(1970,1,1)</f>
        <v>42383.16679398148</v>
      </c>
      <c r="U824" s="12">
        <f>ROUND((T824-S824), 0)</f>
        <v>30</v>
      </c>
      <c r="V824" s="11" t="str">
        <f>IF(E824&gt;=D824, 1, "")</f>
        <v/>
      </c>
      <c r="W824" s="11">
        <f>IF(E824&lt;D824, 1, "")</f>
        <v>1</v>
      </c>
      <c r="X824" s="15">
        <f>S824</f>
        <v>42353.16679398148</v>
      </c>
    </row>
    <row r="825" spans="1:24" ht="48" x14ac:dyDescent="0.2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5">
        <f>E825/D825</f>
        <v>7.4999999999999997E-2</v>
      </c>
      <c r="P825" s="6">
        <f>E825/L825</f>
        <v>9</v>
      </c>
      <c r="Q825" t="str">
        <f>LEFT(N825, SEARCH("/", N825, 1)-1)</f>
        <v>games</v>
      </c>
      <c r="R825" t="str">
        <f>RIGHT(N825, LEN(N825) - SEARCH("/", N825,1))</f>
        <v>video games</v>
      </c>
      <c r="S825" s="10">
        <f>(((J825/60)/60)/24)+DATE(1970,1,1)</f>
        <v>40701.195844907408</v>
      </c>
      <c r="T825" s="10">
        <f>(((I825/60)/60)/24)+DATE(1970,1,1)</f>
        <v>40746.195844907408</v>
      </c>
      <c r="U825" s="12">
        <f>ROUND((T825-S825), 0)</f>
        <v>45</v>
      </c>
      <c r="V825" s="11" t="str">
        <f>IF(E825&gt;=D825, 1, "")</f>
        <v/>
      </c>
      <c r="W825" s="11">
        <f>IF(E825&lt;D825, 1, "")</f>
        <v>1</v>
      </c>
      <c r="X825" s="15">
        <f>S825</f>
        <v>40701.195844907408</v>
      </c>
    </row>
    <row r="826" spans="1:24" ht="48" x14ac:dyDescent="0.2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5">
        <f>E826/D826</f>
        <v>2.6076923076923077E-2</v>
      </c>
      <c r="P826" s="6">
        <f>E826/L826</f>
        <v>37.666666666666664</v>
      </c>
      <c r="Q826" t="str">
        <f>LEFT(N826, SEARCH("/", N826, 1)-1)</f>
        <v>games</v>
      </c>
      <c r="R826" t="str">
        <f>RIGHT(N826, LEN(N826) - SEARCH("/", N826,1))</f>
        <v>video games</v>
      </c>
      <c r="S826" s="10">
        <f>(((J826/60)/60)/24)+DATE(1970,1,1)</f>
        <v>42479.566388888896</v>
      </c>
      <c r="T826" s="10">
        <f>(((I826/60)/60)/24)+DATE(1970,1,1)</f>
        <v>42504.566388888896</v>
      </c>
      <c r="U826" s="12">
        <f>ROUND((T826-S826), 0)</f>
        <v>25</v>
      </c>
      <c r="V826" s="11" t="str">
        <f>IF(E826&gt;=D826, 1, "")</f>
        <v/>
      </c>
      <c r="W826" s="11">
        <f>IF(E826&lt;D826, 1, "")</f>
        <v>1</v>
      </c>
      <c r="X826" s="15">
        <f>S826</f>
        <v>42479.566388888896</v>
      </c>
    </row>
    <row r="827" spans="1:24" ht="48" x14ac:dyDescent="0.2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5">
        <f>E827/D827</f>
        <v>9.1050000000000006E-2</v>
      </c>
      <c r="P827" s="6">
        <f>E827/L827</f>
        <v>18.581632653061224</v>
      </c>
      <c r="Q827" t="str">
        <f>LEFT(N827, SEARCH("/", N827, 1)-1)</f>
        <v>games</v>
      </c>
      <c r="R827" t="str">
        <f>RIGHT(N827, LEN(N827) - SEARCH("/", N827,1))</f>
        <v>video games</v>
      </c>
      <c r="S827" s="10">
        <f>(((J827/60)/60)/24)+DATE(1970,1,1)</f>
        <v>41740.138113425928</v>
      </c>
      <c r="T827" s="10">
        <f>(((I827/60)/60)/24)+DATE(1970,1,1)</f>
        <v>41770.138113425928</v>
      </c>
      <c r="U827" s="12">
        <f>ROUND((T827-S827), 0)</f>
        <v>30</v>
      </c>
      <c r="V827" s="11" t="str">
        <f>IF(E827&gt;=D827, 1, "")</f>
        <v/>
      </c>
      <c r="W827" s="11">
        <f>IF(E827&lt;D827, 1, "")</f>
        <v>1</v>
      </c>
      <c r="X827" s="15">
        <f>S827</f>
        <v>41740.138113425928</v>
      </c>
    </row>
    <row r="828" spans="1:24" ht="48" x14ac:dyDescent="0.2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5">
        <f>E828/D828</f>
        <v>1.7647058823529413E-4</v>
      </c>
      <c r="P828" s="6">
        <f>E828/L828</f>
        <v>3</v>
      </c>
      <c r="Q828" t="str">
        <f>LEFT(N828, SEARCH("/", N828, 1)-1)</f>
        <v>games</v>
      </c>
      <c r="R828" t="str">
        <f>RIGHT(N828, LEN(N828) - SEARCH("/", N828,1))</f>
        <v>video games</v>
      </c>
      <c r="S828" s="10">
        <f>(((J828/60)/60)/24)+DATE(1970,1,1)</f>
        <v>42002.926990740743</v>
      </c>
      <c r="T828" s="10">
        <f>(((I828/60)/60)/24)+DATE(1970,1,1)</f>
        <v>42032.926990740743</v>
      </c>
      <c r="U828" s="12">
        <f>ROUND((T828-S828), 0)</f>
        <v>30</v>
      </c>
      <c r="V828" s="11" t="str">
        <f>IF(E828&gt;=D828, 1, "")</f>
        <v/>
      </c>
      <c r="W828" s="11">
        <f>IF(E828&lt;D828, 1, "")</f>
        <v>1</v>
      </c>
      <c r="X828" s="15">
        <f>S828</f>
        <v>42002.926990740743</v>
      </c>
    </row>
    <row r="829" spans="1:24" ht="32" x14ac:dyDescent="0.2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5">
        <f>E829/D829</f>
        <v>5.5999999999999999E-3</v>
      </c>
      <c r="P829" s="6">
        <f>E829/L829</f>
        <v>18.666666666666668</v>
      </c>
      <c r="Q829" t="str">
        <f>LEFT(N829, SEARCH("/", N829, 1)-1)</f>
        <v>games</v>
      </c>
      <c r="R829" t="str">
        <f>RIGHT(N829, LEN(N829) - SEARCH("/", N829,1))</f>
        <v>video games</v>
      </c>
      <c r="S829" s="10">
        <f>(((J829/60)/60)/24)+DATE(1970,1,1)</f>
        <v>41101.906111111115</v>
      </c>
      <c r="T829" s="10">
        <f>(((I829/60)/60)/24)+DATE(1970,1,1)</f>
        <v>41131.906111111115</v>
      </c>
      <c r="U829" s="12">
        <f>ROUND((T829-S829), 0)</f>
        <v>30</v>
      </c>
      <c r="V829" s="11" t="str">
        <f>IF(E829&gt;=D829, 1, "")</f>
        <v/>
      </c>
      <c r="W829" s="11">
        <f>IF(E829&lt;D829, 1, "")</f>
        <v>1</v>
      </c>
      <c r="X829" s="15">
        <f>S829</f>
        <v>41101.906111111115</v>
      </c>
    </row>
    <row r="830" spans="1:24" ht="48" x14ac:dyDescent="0.2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5">
        <f>E830/D830</f>
        <v>8.2000000000000007E-3</v>
      </c>
      <c r="P830" s="6">
        <f>E830/L830</f>
        <v>410</v>
      </c>
      <c r="Q830" t="str">
        <f>LEFT(N830, SEARCH("/", N830, 1)-1)</f>
        <v>games</v>
      </c>
      <c r="R830" t="str">
        <f>RIGHT(N830, LEN(N830) - SEARCH("/", N830,1))</f>
        <v>video games</v>
      </c>
      <c r="S830" s="10">
        <f>(((J830/60)/60)/24)+DATE(1970,1,1)</f>
        <v>41793.659525462965</v>
      </c>
      <c r="T830" s="10">
        <f>(((I830/60)/60)/24)+DATE(1970,1,1)</f>
        <v>41853.659525462965</v>
      </c>
      <c r="U830" s="12">
        <f>ROUND((T830-S830), 0)</f>
        <v>60</v>
      </c>
      <c r="V830" s="11" t="str">
        <f>IF(E830&gt;=D830, 1, "")</f>
        <v/>
      </c>
      <c r="W830" s="11">
        <f>IF(E830&lt;D830, 1, "")</f>
        <v>1</v>
      </c>
      <c r="X830" s="15">
        <f>S830</f>
        <v>41793.659525462965</v>
      </c>
    </row>
    <row r="831" spans="1:24" ht="16" x14ac:dyDescent="0.2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5">
        <f>E831/D831</f>
        <v>0</v>
      </c>
      <c r="P831" s="6" t="e">
        <f>E831/L831</f>
        <v>#DIV/0!</v>
      </c>
      <c r="Q831" t="str">
        <f>LEFT(N831, SEARCH("/", N831, 1)-1)</f>
        <v>games</v>
      </c>
      <c r="R831" t="str">
        <f>RIGHT(N831, LEN(N831) - SEARCH("/", N831,1))</f>
        <v>video games</v>
      </c>
      <c r="S831" s="10">
        <f>(((J831/60)/60)/24)+DATE(1970,1,1)</f>
        <v>41829.912083333329</v>
      </c>
      <c r="T831" s="10">
        <f>(((I831/60)/60)/24)+DATE(1970,1,1)</f>
        <v>41859.912083333329</v>
      </c>
      <c r="U831" s="12">
        <f>ROUND((T831-S831), 0)</f>
        <v>30</v>
      </c>
      <c r="V831" s="11" t="str">
        <f>IF(E831&gt;=D831, 1, "")</f>
        <v/>
      </c>
      <c r="W831" s="11">
        <f>IF(E831&lt;D831, 1, "")</f>
        <v>1</v>
      </c>
      <c r="X831" s="15">
        <f>S831</f>
        <v>41829.912083333329</v>
      </c>
    </row>
    <row r="832" spans="1:24" ht="32" x14ac:dyDescent="0.2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5">
        <f>E832/D832</f>
        <v>3.4200000000000001E-2</v>
      </c>
      <c r="P832" s="6">
        <f>E832/L832</f>
        <v>114</v>
      </c>
      <c r="Q832" t="str">
        <f>LEFT(N832, SEARCH("/", N832, 1)-1)</f>
        <v>games</v>
      </c>
      <c r="R832" t="str">
        <f>RIGHT(N832, LEN(N832) - SEARCH("/", N832,1))</f>
        <v>video games</v>
      </c>
      <c r="S832" s="10">
        <f>(((J832/60)/60)/24)+DATE(1970,1,1)</f>
        <v>42413.671006944445</v>
      </c>
      <c r="T832" s="10">
        <f>(((I832/60)/60)/24)+DATE(1970,1,1)</f>
        <v>42443.629340277781</v>
      </c>
      <c r="U832" s="12">
        <f>ROUND((T832-S832), 0)</f>
        <v>30</v>
      </c>
      <c r="V832" s="11" t="str">
        <f>IF(E832&gt;=D832, 1, "")</f>
        <v/>
      </c>
      <c r="W832" s="11">
        <f>IF(E832&lt;D832, 1, "")</f>
        <v>1</v>
      </c>
      <c r="X832" s="15">
        <f>S832</f>
        <v>42413.671006944445</v>
      </c>
    </row>
    <row r="833" spans="1:24" ht="16" x14ac:dyDescent="0.2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5">
        <f>E833/D833</f>
        <v>8.3333333333333339E-4</v>
      </c>
      <c r="P833" s="6">
        <f>E833/L833</f>
        <v>7.5</v>
      </c>
      <c r="Q833" t="str">
        <f>LEFT(N833, SEARCH("/", N833, 1)-1)</f>
        <v>games</v>
      </c>
      <c r="R833" t="str">
        <f>RIGHT(N833, LEN(N833) - SEARCH("/", N833,1))</f>
        <v>video games</v>
      </c>
      <c r="S833" s="10">
        <f>(((J833/60)/60)/24)+DATE(1970,1,1)</f>
        <v>41845.866793981484</v>
      </c>
      <c r="T833" s="10">
        <f>(((I833/60)/60)/24)+DATE(1970,1,1)</f>
        <v>41875.866793981484</v>
      </c>
      <c r="U833" s="12">
        <f>ROUND((T833-S833), 0)</f>
        <v>30</v>
      </c>
      <c r="V833" s="11" t="str">
        <f>IF(E833&gt;=D833, 1, "")</f>
        <v/>
      </c>
      <c r="W833" s="11">
        <f>IF(E833&lt;D833, 1, "")</f>
        <v>1</v>
      </c>
      <c r="X833" s="15">
        <f>S833</f>
        <v>41845.866793981484</v>
      </c>
    </row>
    <row r="834" spans="1:24" ht="48" x14ac:dyDescent="0.2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5">
        <f>E834/D834</f>
        <v>0</v>
      </c>
      <c r="P834" s="6" t="e">
        <f>E834/L834</f>
        <v>#DIV/0!</v>
      </c>
      <c r="Q834" t="str">
        <f>LEFT(N834, SEARCH("/", N834, 1)-1)</f>
        <v>games</v>
      </c>
      <c r="R834" t="str">
        <f>RIGHT(N834, LEN(N834) - SEARCH("/", N834,1))</f>
        <v>video games</v>
      </c>
      <c r="S834" s="10">
        <f>(((J834/60)/60)/24)+DATE(1970,1,1)</f>
        <v>41775.713969907411</v>
      </c>
      <c r="T834" s="10">
        <f>(((I834/60)/60)/24)+DATE(1970,1,1)</f>
        <v>41805.713969907411</v>
      </c>
      <c r="U834" s="12">
        <f>ROUND((T834-S834), 0)</f>
        <v>30</v>
      </c>
      <c r="V834" s="11" t="str">
        <f>IF(E834&gt;=D834, 1, "")</f>
        <v/>
      </c>
      <c r="W834" s="11">
        <f>IF(E834&lt;D834, 1, "")</f>
        <v>1</v>
      </c>
      <c r="X834" s="15">
        <f>S834</f>
        <v>41775.713969907411</v>
      </c>
    </row>
    <row r="835" spans="1:24" ht="32" x14ac:dyDescent="0.2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5">
        <f>E835/D835</f>
        <v>0.14182977777777778</v>
      </c>
      <c r="P835" s="6">
        <f>E835/L835</f>
        <v>43.41727891156463</v>
      </c>
      <c r="Q835" t="str">
        <f>LEFT(N835, SEARCH("/", N835, 1)-1)</f>
        <v>games</v>
      </c>
      <c r="R835" t="str">
        <f>RIGHT(N835, LEN(N835) - SEARCH("/", N835,1))</f>
        <v>video games</v>
      </c>
      <c r="S835" s="10">
        <f>(((J835/60)/60)/24)+DATE(1970,1,1)</f>
        <v>41723.799386574072</v>
      </c>
      <c r="T835" s="10">
        <f>(((I835/60)/60)/24)+DATE(1970,1,1)</f>
        <v>41753.799386574072</v>
      </c>
      <c r="U835" s="12">
        <f>ROUND((T835-S835), 0)</f>
        <v>30</v>
      </c>
      <c r="V835" s="11" t="str">
        <f>IF(E835&gt;=D835, 1, "")</f>
        <v/>
      </c>
      <c r="W835" s="11">
        <f>IF(E835&lt;D835, 1, "")</f>
        <v>1</v>
      </c>
      <c r="X835" s="15">
        <f>S835</f>
        <v>41723.799386574072</v>
      </c>
    </row>
    <row r="836" spans="1:24" ht="32" x14ac:dyDescent="0.2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5">
        <f>E836/D836</f>
        <v>7.8266666666666665E-2</v>
      </c>
      <c r="P836" s="6">
        <f>E836/L836</f>
        <v>23.959183673469386</v>
      </c>
      <c r="Q836" t="str">
        <f>LEFT(N836, SEARCH("/", N836, 1)-1)</f>
        <v>games</v>
      </c>
      <c r="R836" t="str">
        <f>RIGHT(N836, LEN(N836) - SEARCH("/", N836,1))</f>
        <v>video games</v>
      </c>
      <c r="S836" s="10">
        <f>(((J836/60)/60)/24)+DATE(1970,1,1)</f>
        <v>42151.189525462964</v>
      </c>
      <c r="T836" s="10">
        <f>(((I836/60)/60)/24)+DATE(1970,1,1)</f>
        <v>42181.189525462964</v>
      </c>
      <c r="U836" s="12">
        <f>ROUND((T836-S836), 0)</f>
        <v>30</v>
      </c>
      <c r="V836" s="11" t="str">
        <f>IF(E836&gt;=D836, 1, "")</f>
        <v/>
      </c>
      <c r="W836" s="11">
        <f>IF(E836&lt;D836, 1, "")</f>
        <v>1</v>
      </c>
      <c r="X836" s="15">
        <f>S836</f>
        <v>42151.189525462964</v>
      </c>
    </row>
    <row r="837" spans="1:24" ht="48" x14ac:dyDescent="0.2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5">
        <f>E837/D837</f>
        <v>3.8464497269020693E-4</v>
      </c>
      <c r="P837" s="6">
        <f>E837/L837</f>
        <v>5</v>
      </c>
      <c r="Q837" t="str">
        <f>LEFT(N837, SEARCH("/", N837, 1)-1)</f>
        <v>games</v>
      </c>
      <c r="R837" t="str">
        <f>RIGHT(N837, LEN(N837) - SEARCH("/", N837,1))</f>
        <v>video games</v>
      </c>
      <c r="S837" s="10">
        <f>(((J837/60)/60)/24)+DATE(1970,1,1)</f>
        <v>42123.185798611114</v>
      </c>
      <c r="T837" s="10">
        <f>(((I837/60)/60)/24)+DATE(1970,1,1)</f>
        <v>42153.185798611114</v>
      </c>
      <c r="U837" s="12">
        <f>ROUND((T837-S837), 0)</f>
        <v>30</v>
      </c>
      <c r="V837" s="11" t="str">
        <f>IF(E837&gt;=D837, 1, "")</f>
        <v/>
      </c>
      <c r="W837" s="11">
        <f>IF(E837&lt;D837, 1, "")</f>
        <v>1</v>
      </c>
      <c r="X837" s="15">
        <f>S837</f>
        <v>42123.185798611114</v>
      </c>
    </row>
    <row r="838" spans="1:24" ht="48" x14ac:dyDescent="0.2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5">
        <f>E838/D838</f>
        <v>0.125</v>
      </c>
      <c r="P838" s="6">
        <f>E838/L838</f>
        <v>12.5</v>
      </c>
      <c r="Q838" t="str">
        <f>LEFT(N838, SEARCH("/", N838, 1)-1)</f>
        <v>games</v>
      </c>
      <c r="R838" t="str">
        <f>RIGHT(N838, LEN(N838) - SEARCH("/", N838,1))</f>
        <v>video games</v>
      </c>
      <c r="S838" s="10">
        <f>(((J838/60)/60)/24)+DATE(1970,1,1)</f>
        <v>42440.820277777777</v>
      </c>
      <c r="T838" s="10">
        <f>(((I838/60)/60)/24)+DATE(1970,1,1)</f>
        <v>42470.778611111105</v>
      </c>
      <c r="U838" s="12">
        <f>ROUND((T838-S838), 0)</f>
        <v>30</v>
      </c>
      <c r="V838" s="11" t="str">
        <f>IF(E838&gt;=D838, 1, "")</f>
        <v/>
      </c>
      <c r="W838" s="11">
        <f>IF(E838&lt;D838, 1, "")</f>
        <v>1</v>
      </c>
      <c r="X838" s="15">
        <f>S838</f>
        <v>42440.820277777777</v>
      </c>
    </row>
    <row r="839" spans="1:24" ht="48" x14ac:dyDescent="0.2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5">
        <f>E839/D839</f>
        <v>1.0500000000000001E-2</v>
      </c>
      <c r="P839" s="6">
        <f>E839/L839</f>
        <v>3</v>
      </c>
      <c r="Q839" t="str">
        <f>LEFT(N839, SEARCH("/", N839, 1)-1)</f>
        <v>games</v>
      </c>
      <c r="R839" t="str">
        <f>RIGHT(N839, LEN(N839) - SEARCH("/", N839,1))</f>
        <v>video games</v>
      </c>
      <c r="S839" s="10">
        <f>(((J839/60)/60)/24)+DATE(1970,1,1)</f>
        <v>41250.025902777779</v>
      </c>
      <c r="T839" s="10">
        <f>(((I839/60)/60)/24)+DATE(1970,1,1)</f>
        <v>41280.025902777779</v>
      </c>
      <c r="U839" s="12">
        <f>ROUND((T839-S839), 0)</f>
        <v>30</v>
      </c>
      <c r="V839" s="11" t="str">
        <f>IF(E839&gt;=D839, 1, "")</f>
        <v/>
      </c>
      <c r="W839" s="11">
        <f>IF(E839&lt;D839, 1, "")</f>
        <v>1</v>
      </c>
      <c r="X839" s="15">
        <f>S839</f>
        <v>41250.025902777779</v>
      </c>
    </row>
    <row r="840" spans="1:24" ht="48" x14ac:dyDescent="0.2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5">
        <f>E840/D840</f>
        <v>0.14083333333333334</v>
      </c>
      <c r="P840" s="6">
        <f>E840/L840</f>
        <v>10.5625</v>
      </c>
      <c r="Q840" t="str">
        <f>LEFT(N840, SEARCH("/", N840, 1)-1)</f>
        <v>games</v>
      </c>
      <c r="R840" t="str">
        <f>RIGHT(N840, LEN(N840) - SEARCH("/", N840,1))</f>
        <v>video games</v>
      </c>
      <c r="S840" s="10">
        <f>(((J840/60)/60)/24)+DATE(1970,1,1)</f>
        <v>42396.973807870367</v>
      </c>
      <c r="T840" s="10">
        <f>(((I840/60)/60)/24)+DATE(1970,1,1)</f>
        <v>42411.973807870367</v>
      </c>
      <c r="U840" s="12">
        <f>ROUND((T840-S840), 0)</f>
        <v>15</v>
      </c>
      <c r="V840" s="11" t="str">
        <f>IF(E840&gt;=D840, 1, "")</f>
        <v/>
      </c>
      <c r="W840" s="11">
        <f>IF(E840&lt;D840, 1, "")</f>
        <v>1</v>
      </c>
      <c r="X840" s="15">
        <f>S840</f>
        <v>42396.973807870367</v>
      </c>
    </row>
    <row r="841" spans="1:24" ht="48" x14ac:dyDescent="0.2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5">
        <f>E841/D841</f>
        <v>0.18300055555555556</v>
      </c>
      <c r="P841" s="6">
        <f>E841/L841</f>
        <v>122.00037037037038</v>
      </c>
      <c r="Q841" t="str">
        <f>LEFT(N841, SEARCH("/", N841, 1)-1)</f>
        <v>games</v>
      </c>
      <c r="R841" t="str">
        <f>RIGHT(N841, LEN(N841) - SEARCH("/", N841,1))</f>
        <v>video games</v>
      </c>
      <c r="S841" s="10">
        <f>(((J841/60)/60)/24)+DATE(1970,1,1)</f>
        <v>40795.713344907403</v>
      </c>
      <c r="T841" s="10">
        <f>(((I841/60)/60)/24)+DATE(1970,1,1)</f>
        <v>40825.713344907403</v>
      </c>
      <c r="U841" s="12">
        <f>ROUND((T841-S841), 0)</f>
        <v>30</v>
      </c>
      <c r="V841" s="11" t="str">
        <f>IF(E841&gt;=D841, 1, "")</f>
        <v/>
      </c>
      <c r="W841" s="11">
        <f>IF(E841&lt;D841, 1, "")</f>
        <v>1</v>
      </c>
      <c r="X841" s="15">
        <f>S841</f>
        <v>40795.713344907403</v>
      </c>
    </row>
    <row r="842" spans="1:24" ht="48" x14ac:dyDescent="0.2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5">
        <f>E842/D842</f>
        <v>5.0347999999999997E-2</v>
      </c>
      <c r="P842" s="6">
        <f>E842/L842</f>
        <v>267.80851063829789</v>
      </c>
      <c r="Q842" t="str">
        <f>LEFT(N842, SEARCH("/", N842, 1)-1)</f>
        <v>games</v>
      </c>
      <c r="R842" t="str">
        <f>RIGHT(N842, LEN(N842) - SEARCH("/", N842,1))</f>
        <v>video games</v>
      </c>
      <c r="S842" s="10">
        <f>(((J842/60)/60)/24)+DATE(1970,1,1)</f>
        <v>41486.537268518521</v>
      </c>
      <c r="T842" s="10">
        <f>(((I842/60)/60)/24)+DATE(1970,1,1)</f>
        <v>41516.537268518521</v>
      </c>
      <c r="U842" s="12">
        <f>ROUND((T842-S842), 0)</f>
        <v>30</v>
      </c>
      <c r="V842" s="11" t="str">
        <f>IF(E842&gt;=D842, 1, "")</f>
        <v/>
      </c>
      <c r="W842" s="11">
        <f>IF(E842&lt;D842, 1, "")</f>
        <v>1</v>
      </c>
      <c r="X842" s="15">
        <f>S842</f>
        <v>41486.537268518521</v>
      </c>
    </row>
    <row r="843" spans="1:24" ht="48" x14ac:dyDescent="0.2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5">
        <f>E843/D843</f>
        <v>0.17933333333333334</v>
      </c>
      <c r="P843" s="6">
        <f>E843/L843</f>
        <v>74.206896551724142</v>
      </c>
      <c r="Q843" t="str">
        <f>LEFT(N843, SEARCH("/", N843, 1)-1)</f>
        <v>games</v>
      </c>
      <c r="R843" t="str">
        <f>RIGHT(N843, LEN(N843) - SEARCH("/", N843,1))</f>
        <v>video games</v>
      </c>
      <c r="S843" s="10">
        <f>(((J843/60)/60)/24)+DATE(1970,1,1)</f>
        <v>41885.51798611111</v>
      </c>
      <c r="T843" s="10">
        <f>(((I843/60)/60)/24)+DATE(1970,1,1)</f>
        <v>41916.145833333336</v>
      </c>
      <c r="U843" s="12">
        <f>ROUND((T843-S843), 0)</f>
        <v>31</v>
      </c>
      <c r="V843" s="11" t="str">
        <f>IF(E843&gt;=D843, 1, "")</f>
        <v/>
      </c>
      <c r="W843" s="11">
        <f>IF(E843&lt;D843, 1, "")</f>
        <v>1</v>
      </c>
      <c r="X843" s="15">
        <f>S843</f>
        <v>41885.51798611111</v>
      </c>
    </row>
    <row r="844" spans="1:24" ht="48" x14ac:dyDescent="0.2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5">
        <f>E844/D844</f>
        <v>4.6999999999999999E-4</v>
      </c>
      <c r="P844" s="6">
        <f>E844/L844</f>
        <v>6.7142857142857144</v>
      </c>
      <c r="Q844" t="str">
        <f>LEFT(N844, SEARCH("/", N844, 1)-1)</f>
        <v>games</v>
      </c>
      <c r="R844" t="str">
        <f>RIGHT(N844, LEN(N844) - SEARCH("/", N844,1))</f>
        <v>video games</v>
      </c>
      <c r="S844" s="10">
        <f>(((J844/60)/60)/24)+DATE(1970,1,1)</f>
        <v>41660.792557870373</v>
      </c>
      <c r="T844" s="10">
        <f>(((I844/60)/60)/24)+DATE(1970,1,1)</f>
        <v>41700.792557870373</v>
      </c>
      <c r="U844" s="12">
        <f>ROUND((T844-S844), 0)</f>
        <v>40</v>
      </c>
      <c r="V844" s="11" t="str">
        <f>IF(E844&gt;=D844, 1, "")</f>
        <v/>
      </c>
      <c r="W844" s="11">
        <f>IF(E844&lt;D844, 1, "")</f>
        <v>1</v>
      </c>
      <c r="X844" s="15">
        <f>S844</f>
        <v>41660.792557870373</v>
      </c>
    </row>
    <row r="845" spans="1:24" ht="32" x14ac:dyDescent="0.2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5">
        <f>E845/D845</f>
        <v>7.2120000000000004E-2</v>
      </c>
      <c r="P845" s="6">
        <f>E845/L845</f>
        <v>81.954545454545453</v>
      </c>
      <c r="Q845" t="str">
        <f>LEFT(N845, SEARCH("/", N845, 1)-1)</f>
        <v>games</v>
      </c>
      <c r="R845" t="str">
        <f>RIGHT(N845, LEN(N845) - SEARCH("/", N845,1))</f>
        <v>video games</v>
      </c>
      <c r="S845" s="10">
        <f>(((J845/60)/60)/24)+DATE(1970,1,1)</f>
        <v>41712.762673611112</v>
      </c>
      <c r="T845" s="10">
        <f>(((I845/60)/60)/24)+DATE(1970,1,1)</f>
        <v>41742.762673611112</v>
      </c>
      <c r="U845" s="12">
        <f>ROUND((T845-S845), 0)</f>
        <v>30</v>
      </c>
      <c r="V845" s="11" t="str">
        <f>IF(E845&gt;=D845, 1, "")</f>
        <v/>
      </c>
      <c r="W845" s="11">
        <f>IF(E845&lt;D845, 1, "")</f>
        <v>1</v>
      </c>
      <c r="X845" s="15">
        <f>S845</f>
        <v>41712.762673611112</v>
      </c>
    </row>
    <row r="846" spans="1:24" ht="48" x14ac:dyDescent="0.2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5">
        <f>E846/D846</f>
        <v>5.0000000000000001E-3</v>
      </c>
      <c r="P846" s="6">
        <f>E846/L846</f>
        <v>25</v>
      </c>
      <c r="Q846" t="str">
        <f>LEFT(N846, SEARCH("/", N846, 1)-1)</f>
        <v>games</v>
      </c>
      <c r="R846" t="str">
        <f>RIGHT(N846, LEN(N846) - SEARCH("/", N846,1))</f>
        <v>video games</v>
      </c>
      <c r="S846" s="10">
        <f>(((J846/60)/60)/24)+DATE(1970,1,1)</f>
        <v>42107.836435185185</v>
      </c>
      <c r="T846" s="10">
        <f>(((I846/60)/60)/24)+DATE(1970,1,1)</f>
        <v>42137.836435185185</v>
      </c>
      <c r="U846" s="12">
        <f>ROUND((T846-S846), 0)</f>
        <v>30</v>
      </c>
      <c r="V846" s="11" t="str">
        <f>IF(E846&gt;=D846, 1, "")</f>
        <v/>
      </c>
      <c r="W846" s="11">
        <f>IF(E846&lt;D846, 1, "")</f>
        <v>1</v>
      </c>
      <c r="X846" s="15">
        <f>S846</f>
        <v>42107.836435185185</v>
      </c>
    </row>
    <row r="847" spans="1:24" ht="48" x14ac:dyDescent="0.2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5">
        <f>E847/D847</f>
        <v>2.5000000000000001E-2</v>
      </c>
      <c r="P847" s="6">
        <f>E847/L847</f>
        <v>10</v>
      </c>
      <c r="Q847" t="str">
        <f>LEFT(N847, SEARCH("/", N847, 1)-1)</f>
        <v>games</v>
      </c>
      <c r="R847" t="str">
        <f>RIGHT(N847, LEN(N847) - SEARCH("/", N847,1))</f>
        <v>video games</v>
      </c>
      <c r="S847" s="10">
        <f>(((J847/60)/60)/24)+DATE(1970,1,1)</f>
        <v>42384.110775462963</v>
      </c>
      <c r="T847" s="10">
        <f>(((I847/60)/60)/24)+DATE(1970,1,1)</f>
        <v>42414.110775462963</v>
      </c>
      <c r="U847" s="12">
        <f>ROUND((T847-S847), 0)</f>
        <v>30</v>
      </c>
      <c r="V847" s="11" t="str">
        <f>IF(E847&gt;=D847, 1, "")</f>
        <v/>
      </c>
      <c r="W847" s="11">
        <f>IF(E847&lt;D847, 1, "")</f>
        <v>1</v>
      </c>
      <c r="X847" s="15">
        <f>S847</f>
        <v>42384.110775462963</v>
      </c>
    </row>
    <row r="848" spans="1:24" ht="32" x14ac:dyDescent="0.2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5">
        <f>E848/D848</f>
        <v>4.0999999999999999E-4</v>
      </c>
      <c r="P848" s="6">
        <f>E848/L848</f>
        <v>6.833333333333333</v>
      </c>
      <c r="Q848" t="str">
        <f>LEFT(N848, SEARCH("/", N848, 1)-1)</f>
        <v>games</v>
      </c>
      <c r="R848" t="str">
        <f>RIGHT(N848, LEN(N848) - SEARCH("/", N848,1))</f>
        <v>video games</v>
      </c>
      <c r="S848" s="10">
        <f>(((J848/60)/60)/24)+DATE(1970,1,1)</f>
        <v>42538.77243055556</v>
      </c>
      <c r="T848" s="10">
        <f>(((I848/60)/60)/24)+DATE(1970,1,1)</f>
        <v>42565.758333333331</v>
      </c>
      <c r="U848" s="12">
        <f>ROUND((T848-S848), 0)</f>
        <v>27</v>
      </c>
      <c r="V848" s="11" t="str">
        <f>IF(E848&gt;=D848, 1, "")</f>
        <v/>
      </c>
      <c r="W848" s="11">
        <f>IF(E848&lt;D848, 1, "")</f>
        <v>1</v>
      </c>
      <c r="X848" s="15">
        <f>S848</f>
        <v>42538.77243055556</v>
      </c>
    </row>
    <row r="849" spans="1:24" ht="48" x14ac:dyDescent="0.2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5">
        <f>E849/D849</f>
        <v>5.3124999999999999E-2</v>
      </c>
      <c r="P849" s="6">
        <f>E849/L849</f>
        <v>17.708333333333332</v>
      </c>
      <c r="Q849" t="str">
        <f>LEFT(N849, SEARCH("/", N849, 1)-1)</f>
        <v>games</v>
      </c>
      <c r="R849" t="str">
        <f>RIGHT(N849, LEN(N849) - SEARCH("/", N849,1))</f>
        <v>video games</v>
      </c>
      <c r="S849" s="10">
        <f>(((J849/60)/60)/24)+DATE(1970,1,1)</f>
        <v>41577.045428240745</v>
      </c>
      <c r="T849" s="10">
        <f>(((I849/60)/60)/24)+DATE(1970,1,1)</f>
        <v>41617.249305555553</v>
      </c>
      <c r="U849" s="12">
        <f>ROUND((T849-S849), 0)</f>
        <v>40</v>
      </c>
      <c r="V849" s="11" t="str">
        <f>IF(E849&gt;=D849, 1, "")</f>
        <v/>
      </c>
      <c r="W849" s="11">
        <f>IF(E849&lt;D849, 1, "")</f>
        <v>1</v>
      </c>
      <c r="X849" s="15">
        <f>S849</f>
        <v>41577.045428240745</v>
      </c>
    </row>
    <row r="850" spans="1:24" ht="48" x14ac:dyDescent="0.2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5">
        <f>E850/D850</f>
        <v>1.6199999999999999E-2</v>
      </c>
      <c r="P850" s="6">
        <f>E850/L850</f>
        <v>16.2</v>
      </c>
      <c r="Q850" t="str">
        <f>LEFT(N850, SEARCH("/", N850, 1)-1)</f>
        <v>games</v>
      </c>
      <c r="R850" t="str">
        <f>RIGHT(N850, LEN(N850) - SEARCH("/", N850,1))</f>
        <v>video games</v>
      </c>
      <c r="S850" s="10">
        <f>(((J850/60)/60)/24)+DATE(1970,1,1)</f>
        <v>42479.22210648148</v>
      </c>
      <c r="T850" s="10">
        <f>(((I850/60)/60)/24)+DATE(1970,1,1)</f>
        <v>42539.22210648148</v>
      </c>
      <c r="U850" s="12">
        <f>ROUND((T850-S850), 0)</f>
        <v>60</v>
      </c>
      <c r="V850" s="11" t="str">
        <f>IF(E850&gt;=D850, 1, "")</f>
        <v/>
      </c>
      <c r="W850" s="11">
        <f>IF(E850&lt;D850, 1, "")</f>
        <v>1</v>
      </c>
      <c r="X850" s="15">
        <f>S850</f>
        <v>42479.22210648148</v>
      </c>
    </row>
    <row r="851" spans="1:24" ht="48" x14ac:dyDescent="0.2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5">
        <f>E851/D851</f>
        <v>4.9516666666666667E-2</v>
      </c>
      <c r="P851" s="6">
        <f>E851/L851</f>
        <v>80.297297297297291</v>
      </c>
      <c r="Q851" t="str">
        <f>LEFT(N851, SEARCH("/", N851, 1)-1)</f>
        <v>games</v>
      </c>
      <c r="R851" t="str">
        <f>RIGHT(N851, LEN(N851) - SEARCH("/", N851,1))</f>
        <v>video games</v>
      </c>
      <c r="S851" s="10">
        <f>(((J851/60)/60)/24)+DATE(1970,1,1)</f>
        <v>41771.40996527778</v>
      </c>
      <c r="T851" s="10">
        <f>(((I851/60)/60)/24)+DATE(1970,1,1)</f>
        <v>41801.40996527778</v>
      </c>
      <c r="U851" s="12">
        <f>ROUND((T851-S851), 0)</f>
        <v>30</v>
      </c>
      <c r="V851" s="11" t="str">
        <f>IF(E851&gt;=D851, 1, "")</f>
        <v/>
      </c>
      <c r="W851" s="11">
        <f>IF(E851&lt;D851, 1, "")</f>
        <v>1</v>
      </c>
      <c r="X851" s="15">
        <f>S851</f>
        <v>41771.40996527778</v>
      </c>
    </row>
    <row r="852" spans="1:24" ht="48" x14ac:dyDescent="0.2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5">
        <f>E852/D852</f>
        <v>1.5900000000000001E-3</v>
      </c>
      <c r="P852" s="6">
        <f>E852/L852</f>
        <v>71.55</v>
      </c>
      <c r="Q852" t="str">
        <f>LEFT(N852, SEARCH("/", N852, 1)-1)</f>
        <v>games</v>
      </c>
      <c r="R852" t="str">
        <f>RIGHT(N852, LEN(N852) - SEARCH("/", N852,1))</f>
        <v>video games</v>
      </c>
      <c r="S852" s="10">
        <f>(((J852/60)/60)/24)+DATE(1970,1,1)</f>
        <v>41692.135729166665</v>
      </c>
      <c r="T852" s="10">
        <f>(((I852/60)/60)/24)+DATE(1970,1,1)</f>
        <v>41722.0940625</v>
      </c>
      <c r="U852" s="12">
        <f>ROUND((T852-S852), 0)</f>
        <v>30</v>
      </c>
      <c r="V852" s="11" t="str">
        <f>IF(E852&gt;=D852, 1, "")</f>
        <v/>
      </c>
      <c r="W852" s="11">
        <f>IF(E852&lt;D852, 1, "")</f>
        <v>1</v>
      </c>
      <c r="X852" s="15">
        <f>S852</f>
        <v>41692.135729166665</v>
      </c>
    </row>
    <row r="853" spans="1:24" ht="48" x14ac:dyDescent="0.2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5">
        <f>E853/D853</f>
        <v>0.41249999999999998</v>
      </c>
      <c r="P853" s="6">
        <f>E853/L853</f>
        <v>23.571428571428573</v>
      </c>
      <c r="Q853" t="str">
        <f>LEFT(N853, SEARCH("/", N853, 1)-1)</f>
        <v>games</v>
      </c>
      <c r="R853" t="str">
        <f>RIGHT(N853, LEN(N853) - SEARCH("/", N853,1))</f>
        <v>video games</v>
      </c>
      <c r="S853" s="10">
        <f>(((J853/60)/60)/24)+DATE(1970,1,1)</f>
        <v>40973.740451388891</v>
      </c>
      <c r="T853" s="10">
        <f>(((I853/60)/60)/24)+DATE(1970,1,1)</f>
        <v>41003.698784722219</v>
      </c>
      <c r="U853" s="12">
        <f>ROUND((T853-S853), 0)</f>
        <v>30</v>
      </c>
      <c r="V853" s="11" t="str">
        <f>IF(E853&gt;=D853, 1, "")</f>
        <v/>
      </c>
      <c r="W853" s="11">
        <f>IF(E853&lt;D853, 1, "")</f>
        <v>1</v>
      </c>
      <c r="X853" s="15">
        <f>S853</f>
        <v>40973.740451388891</v>
      </c>
    </row>
    <row r="854" spans="1:24" ht="64" x14ac:dyDescent="0.2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5">
        <f>E854/D854</f>
        <v>0</v>
      </c>
      <c r="P854" s="6" t="e">
        <f>E854/L854</f>
        <v>#DIV/0!</v>
      </c>
      <c r="Q854" t="str">
        <f>LEFT(N854, SEARCH("/", N854, 1)-1)</f>
        <v>games</v>
      </c>
      <c r="R854" t="str">
        <f>RIGHT(N854, LEN(N854) - SEARCH("/", N854,1))</f>
        <v>video games</v>
      </c>
      <c r="S854" s="10">
        <f>(((J854/60)/60)/24)+DATE(1970,1,1)</f>
        <v>41813.861388888887</v>
      </c>
      <c r="T854" s="10">
        <f>(((I854/60)/60)/24)+DATE(1970,1,1)</f>
        <v>41843.861388888887</v>
      </c>
      <c r="U854" s="12">
        <f>ROUND((T854-S854), 0)</f>
        <v>30</v>
      </c>
      <c r="V854" s="11" t="str">
        <f>IF(E854&gt;=D854, 1, "")</f>
        <v/>
      </c>
      <c r="W854" s="11">
        <f>IF(E854&lt;D854, 1, "")</f>
        <v>1</v>
      </c>
      <c r="X854" s="15">
        <f>S854</f>
        <v>41813.861388888887</v>
      </c>
    </row>
    <row r="855" spans="1:24" ht="48" x14ac:dyDescent="0.2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5">
        <f>E855/D855</f>
        <v>2.93E-2</v>
      </c>
      <c r="P855" s="6">
        <f>E855/L855</f>
        <v>34.88095238095238</v>
      </c>
      <c r="Q855" t="str">
        <f>LEFT(N855, SEARCH("/", N855, 1)-1)</f>
        <v>games</v>
      </c>
      <c r="R855" t="str">
        <f>RIGHT(N855, LEN(N855) - SEARCH("/", N855,1))</f>
        <v>video games</v>
      </c>
      <c r="S855" s="10">
        <f>(((J855/60)/60)/24)+DATE(1970,1,1)</f>
        <v>40952.636979166666</v>
      </c>
      <c r="T855" s="10">
        <f>(((I855/60)/60)/24)+DATE(1970,1,1)</f>
        <v>41012.595312500001</v>
      </c>
      <c r="U855" s="12">
        <f>ROUND((T855-S855), 0)</f>
        <v>60</v>
      </c>
      <c r="V855" s="11" t="str">
        <f>IF(E855&gt;=D855, 1, "")</f>
        <v/>
      </c>
      <c r="W855" s="11">
        <f>IF(E855&lt;D855, 1, "")</f>
        <v>1</v>
      </c>
      <c r="X855" s="15">
        <f>S855</f>
        <v>40952.636979166666</v>
      </c>
    </row>
    <row r="856" spans="1:24" ht="48" x14ac:dyDescent="0.2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5">
        <f>E856/D856</f>
        <v>4.4999999999999997E-3</v>
      </c>
      <c r="P856" s="6">
        <f>E856/L856</f>
        <v>15</v>
      </c>
      <c r="Q856" t="str">
        <f>LEFT(N856, SEARCH("/", N856, 1)-1)</f>
        <v>games</v>
      </c>
      <c r="R856" t="str">
        <f>RIGHT(N856, LEN(N856) - SEARCH("/", N856,1))</f>
        <v>video games</v>
      </c>
      <c r="S856" s="10">
        <f>(((J856/60)/60)/24)+DATE(1970,1,1)</f>
        <v>42662.752199074079</v>
      </c>
      <c r="T856" s="10">
        <f>(((I856/60)/60)/24)+DATE(1970,1,1)</f>
        <v>42692.793865740736</v>
      </c>
      <c r="U856" s="12">
        <f>ROUND((T856-S856), 0)</f>
        <v>30</v>
      </c>
      <c r="V856" s="11" t="str">
        <f>IF(E856&gt;=D856, 1, "")</f>
        <v/>
      </c>
      <c r="W856" s="11">
        <f>IF(E856&lt;D856, 1, "")</f>
        <v>1</v>
      </c>
      <c r="X856" s="15">
        <f>S856</f>
        <v>42662.752199074079</v>
      </c>
    </row>
    <row r="857" spans="1:24" ht="48" x14ac:dyDescent="0.2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5">
        <f>E857/D857</f>
        <v>5.1000000000000004E-3</v>
      </c>
      <c r="P857" s="6">
        <f>E857/L857</f>
        <v>23.181818181818183</v>
      </c>
      <c r="Q857" t="str">
        <f>LEFT(N857, SEARCH("/", N857, 1)-1)</f>
        <v>games</v>
      </c>
      <c r="R857" t="str">
        <f>RIGHT(N857, LEN(N857) - SEARCH("/", N857,1))</f>
        <v>video games</v>
      </c>
      <c r="S857" s="10">
        <f>(((J857/60)/60)/24)+DATE(1970,1,1)</f>
        <v>41220.933124999996</v>
      </c>
      <c r="T857" s="10">
        <f>(((I857/60)/60)/24)+DATE(1970,1,1)</f>
        <v>41250.933124999996</v>
      </c>
      <c r="U857" s="12">
        <f>ROUND((T857-S857), 0)</f>
        <v>30</v>
      </c>
      <c r="V857" s="11" t="str">
        <f>IF(E857&gt;=D857, 1, "")</f>
        <v/>
      </c>
      <c r="W857" s="11">
        <f>IF(E857&lt;D857, 1, "")</f>
        <v>1</v>
      </c>
      <c r="X857" s="15">
        <f>S857</f>
        <v>41220.933124999996</v>
      </c>
    </row>
    <row r="858" spans="1:24" ht="48" x14ac:dyDescent="0.2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5">
        <f>E858/D858</f>
        <v>4.0000000000000002E-4</v>
      </c>
      <c r="P858" s="6">
        <f>E858/L858</f>
        <v>1</v>
      </c>
      <c r="Q858" t="str">
        <f>LEFT(N858, SEARCH("/", N858, 1)-1)</f>
        <v>games</v>
      </c>
      <c r="R858" t="str">
        <f>RIGHT(N858, LEN(N858) - SEARCH("/", N858,1))</f>
        <v>video games</v>
      </c>
      <c r="S858" s="10">
        <f>(((J858/60)/60)/24)+DATE(1970,1,1)</f>
        <v>42347.203587962969</v>
      </c>
      <c r="T858" s="10">
        <f>(((I858/60)/60)/24)+DATE(1970,1,1)</f>
        <v>42377.203587962969</v>
      </c>
      <c r="U858" s="12">
        <f>ROUND((T858-S858), 0)</f>
        <v>30</v>
      </c>
      <c r="V858" s="11" t="str">
        <f>IF(E858&gt;=D858, 1, "")</f>
        <v/>
      </c>
      <c r="W858" s="11">
        <f>IF(E858&lt;D858, 1, "")</f>
        <v>1</v>
      </c>
      <c r="X858" s="15">
        <f>S858</f>
        <v>42347.203587962969</v>
      </c>
    </row>
    <row r="859" spans="1:24" ht="48" x14ac:dyDescent="0.2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5">
        <f>E859/D859</f>
        <v>0.35537409090909089</v>
      </c>
      <c r="P859" s="6">
        <f>E859/L859</f>
        <v>100.23371794871794</v>
      </c>
      <c r="Q859" t="str">
        <f>LEFT(N859, SEARCH("/", N859, 1)-1)</f>
        <v>games</v>
      </c>
      <c r="R859" t="str">
        <f>RIGHT(N859, LEN(N859) - SEARCH("/", N859,1))</f>
        <v>video games</v>
      </c>
      <c r="S859" s="10">
        <f>(((J859/60)/60)/24)+DATE(1970,1,1)</f>
        <v>41963.759386574078</v>
      </c>
      <c r="T859" s="10">
        <f>(((I859/60)/60)/24)+DATE(1970,1,1)</f>
        <v>42023.354166666672</v>
      </c>
      <c r="U859" s="12">
        <f>ROUND((T859-S859), 0)</f>
        <v>60</v>
      </c>
      <c r="V859" s="11" t="str">
        <f>IF(E859&gt;=D859, 1, "")</f>
        <v/>
      </c>
      <c r="W859" s="11">
        <f>IF(E859&lt;D859, 1, "")</f>
        <v>1</v>
      </c>
      <c r="X859" s="15">
        <f>S859</f>
        <v>41963.759386574078</v>
      </c>
    </row>
    <row r="860" spans="1:24" ht="48" x14ac:dyDescent="0.2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5">
        <f>E860/D860</f>
        <v>5.0000000000000001E-3</v>
      </c>
      <c r="P860" s="6">
        <f>E860/L860</f>
        <v>5</v>
      </c>
      <c r="Q860" t="str">
        <f>LEFT(N860, SEARCH("/", N860, 1)-1)</f>
        <v>games</v>
      </c>
      <c r="R860" t="str">
        <f>RIGHT(N860, LEN(N860) - SEARCH("/", N860,1))</f>
        <v>video games</v>
      </c>
      <c r="S860" s="10">
        <f>(((J860/60)/60)/24)+DATE(1970,1,1)</f>
        <v>41835.977083333331</v>
      </c>
      <c r="T860" s="10">
        <f>(((I860/60)/60)/24)+DATE(1970,1,1)</f>
        <v>41865.977083333331</v>
      </c>
      <c r="U860" s="12">
        <f>ROUND((T860-S860), 0)</f>
        <v>30</v>
      </c>
      <c r="V860" s="11" t="str">
        <f>IF(E860&gt;=D860, 1, "")</f>
        <v/>
      </c>
      <c r="W860" s="11">
        <f>IF(E860&lt;D860, 1, "")</f>
        <v>1</v>
      </c>
      <c r="X860" s="15">
        <f>S860</f>
        <v>41835.977083333331</v>
      </c>
    </row>
    <row r="861" spans="1:24" ht="48" x14ac:dyDescent="0.2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5">
        <f>E861/D861</f>
        <v>1.6666666666666668E-3</v>
      </c>
      <c r="P861" s="6">
        <f>E861/L861</f>
        <v>3.3333333333333335</v>
      </c>
      <c r="Q861" t="str">
        <f>LEFT(N861, SEARCH("/", N861, 1)-1)</f>
        <v>games</v>
      </c>
      <c r="R861" t="str">
        <f>RIGHT(N861, LEN(N861) - SEARCH("/", N861,1))</f>
        <v>video games</v>
      </c>
      <c r="S861" s="10">
        <f>(((J861/60)/60)/24)+DATE(1970,1,1)</f>
        <v>41526.345914351856</v>
      </c>
      <c r="T861" s="10">
        <f>(((I861/60)/60)/24)+DATE(1970,1,1)</f>
        <v>41556.345914351856</v>
      </c>
      <c r="U861" s="12">
        <f>ROUND((T861-S861), 0)</f>
        <v>30</v>
      </c>
      <c r="V861" s="11" t="str">
        <f>IF(E861&gt;=D861, 1, "")</f>
        <v/>
      </c>
      <c r="W861" s="11">
        <f>IF(E861&lt;D861, 1, "")</f>
        <v>1</v>
      </c>
      <c r="X861" s="15">
        <f>S861</f>
        <v>41526.345914351856</v>
      </c>
    </row>
    <row r="862" spans="1:24" ht="48" x14ac:dyDescent="0.2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5">
        <f>E862/D862</f>
        <v>1.325E-3</v>
      </c>
      <c r="P862" s="6">
        <f>E862/L862</f>
        <v>13.25</v>
      </c>
      <c r="Q862" t="str">
        <f>LEFT(N862, SEARCH("/", N862, 1)-1)</f>
        <v>games</v>
      </c>
      <c r="R862" t="str">
        <f>RIGHT(N862, LEN(N862) - SEARCH("/", N862,1))</f>
        <v>video games</v>
      </c>
      <c r="S862" s="10">
        <f>(((J862/60)/60)/24)+DATE(1970,1,1)</f>
        <v>42429.695543981477</v>
      </c>
      <c r="T862" s="10">
        <f>(((I862/60)/60)/24)+DATE(1970,1,1)</f>
        <v>42459.653877314813</v>
      </c>
      <c r="U862" s="12">
        <f>ROUND((T862-S862), 0)</f>
        <v>30</v>
      </c>
      <c r="V862" s="11" t="str">
        <f>IF(E862&gt;=D862, 1, "")</f>
        <v/>
      </c>
      <c r="W862" s="11">
        <f>IF(E862&lt;D862, 1, "")</f>
        <v>1</v>
      </c>
      <c r="X862" s="15">
        <f>S862</f>
        <v>42429.695543981477</v>
      </c>
    </row>
    <row r="863" spans="1:24" ht="32" x14ac:dyDescent="0.2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5">
        <f>E863/D863</f>
        <v>3.5704000000000004E-4</v>
      </c>
      <c r="P863" s="6">
        <f>E863/L863</f>
        <v>17.852</v>
      </c>
      <c r="Q863" t="str">
        <f>LEFT(N863, SEARCH("/", N863, 1)-1)</f>
        <v>games</v>
      </c>
      <c r="R863" t="str">
        <f>RIGHT(N863, LEN(N863) - SEARCH("/", N863,1))</f>
        <v>video games</v>
      </c>
      <c r="S863" s="10">
        <f>(((J863/60)/60)/24)+DATE(1970,1,1)</f>
        <v>41009.847314814811</v>
      </c>
      <c r="T863" s="10">
        <f>(((I863/60)/60)/24)+DATE(1970,1,1)</f>
        <v>41069.847314814811</v>
      </c>
      <c r="U863" s="12">
        <f>ROUND((T863-S863), 0)</f>
        <v>60</v>
      </c>
      <c r="V863" s="11" t="str">
        <f>IF(E863&gt;=D863, 1, "")</f>
        <v/>
      </c>
      <c r="W863" s="11">
        <f>IF(E863&lt;D863, 1, "")</f>
        <v>1</v>
      </c>
      <c r="X863" s="15">
        <f>S863</f>
        <v>41009.847314814811</v>
      </c>
    </row>
    <row r="864" spans="1:24" ht="48" x14ac:dyDescent="0.2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5">
        <f>E864/D864</f>
        <v>8.3000000000000004E-2</v>
      </c>
      <c r="P864" s="6">
        <f>E864/L864</f>
        <v>10.375</v>
      </c>
      <c r="Q864" t="str">
        <f>LEFT(N864, SEARCH("/", N864, 1)-1)</f>
        <v>games</v>
      </c>
      <c r="R864" t="str">
        <f>RIGHT(N864, LEN(N864) - SEARCH("/", N864,1))</f>
        <v>video games</v>
      </c>
      <c r="S864" s="10">
        <f>(((J864/60)/60)/24)+DATE(1970,1,1)</f>
        <v>42333.598530092597</v>
      </c>
      <c r="T864" s="10">
        <f>(((I864/60)/60)/24)+DATE(1970,1,1)</f>
        <v>42363.598530092597</v>
      </c>
      <c r="U864" s="12">
        <f>ROUND((T864-S864), 0)</f>
        <v>30</v>
      </c>
      <c r="V864" s="11" t="str">
        <f>IF(E864&gt;=D864, 1, "")</f>
        <v/>
      </c>
      <c r="W864" s="11">
        <f>IF(E864&lt;D864, 1, "")</f>
        <v>1</v>
      </c>
      <c r="X864" s="15">
        <f>S864</f>
        <v>42333.598530092597</v>
      </c>
    </row>
    <row r="865" spans="1:24" ht="48" x14ac:dyDescent="0.2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5">
        <f>E865/D865</f>
        <v>2.4222222222222221E-2</v>
      </c>
      <c r="P865" s="6">
        <f>E865/L865</f>
        <v>36.333333333333336</v>
      </c>
      <c r="Q865" t="str">
        <f>LEFT(N865, SEARCH("/", N865, 1)-1)</f>
        <v>games</v>
      </c>
      <c r="R865" t="str">
        <f>RIGHT(N865, LEN(N865) - SEARCH("/", N865,1))</f>
        <v>video games</v>
      </c>
      <c r="S865" s="10">
        <f>(((J865/60)/60)/24)+DATE(1970,1,1)</f>
        <v>41704.16642361111</v>
      </c>
      <c r="T865" s="10">
        <f>(((I865/60)/60)/24)+DATE(1970,1,1)</f>
        <v>41734.124756944446</v>
      </c>
      <c r="U865" s="12">
        <f>ROUND((T865-S865), 0)</f>
        <v>30</v>
      </c>
      <c r="V865" s="11" t="str">
        <f>IF(E865&gt;=D865, 1, "")</f>
        <v/>
      </c>
      <c r="W865" s="11">
        <f>IF(E865&lt;D865, 1, "")</f>
        <v>1</v>
      </c>
      <c r="X865" s="15">
        <f>S865</f>
        <v>41704.16642361111</v>
      </c>
    </row>
    <row r="866" spans="1:24" ht="48" x14ac:dyDescent="0.2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5">
        <f>E866/D866</f>
        <v>2.3809523809523812E-3</v>
      </c>
      <c r="P866" s="6">
        <f>E866/L866</f>
        <v>5</v>
      </c>
      <c r="Q866" t="str">
        <f>LEFT(N866, SEARCH("/", N866, 1)-1)</f>
        <v>games</v>
      </c>
      <c r="R866" t="str">
        <f>RIGHT(N866, LEN(N866) - SEARCH("/", N866,1))</f>
        <v>video games</v>
      </c>
      <c r="S866" s="10">
        <f>(((J866/60)/60)/24)+DATE(1970,1,1)</f>
        <v>41722.792407407411</v>
      </c>
      <c r="T866" s="10">
        <f>(((I866/60)/60)/24)+DATE(1970,1,1)</f>
        <v>41735.792407407411</v>
      </c>
      <c r="U866" s="12">
        <f>ROUND((T866-S866), 0)</f>
        <v>13</v>
      </c>
      <c r="V866" s="11" t="str">
        <f>IF(E866&gt;=D866, 1, "")</f>
        <v/>
      </c>
      <c r="W866" s="11">
        <f>IF(E866&lt;D866, 1, "")</f>
        <v>1</v>
      </c>
      <c r="X866" s="15">
        <f>S866</f>
        <v>41722.792407407411</v>
      </c>
    </row>
    <row r="867" spans="1:24" ht="32" x14ac:dyDescent="0.2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5">
        <f>E867/D867</f>
        <v>0</v>
      </c>
      <c r="P867" s="6" t="e">
        <f>E867/L867</f>
        <v>#DIV/0!</v>
      </c>
      <c r="Q867" t="str">
        <f>LEFT(N867, SEARCH("/", N867, 1)-1)</f>
        <v>games</v>
      </c>
      <c r="R867" t="str">
        <f>RIGHT(N867, LEN(N867) - SEARCH("/", N867,1))</f>
        <v>video games</v>
      </c>
      <c r="S867" s="10">
        <f>(((J867/60)/60)/24)+DATE(1970,1,1)</f>
        <v>40799.872685185182</v>
      </c>
      <c r="T867" s="10">
        <f>(((I867/60)/60)/24)+DATE(1970,1,1)</f>
        <v>40844.872685185182</v>
      </c>
      <c r="U867" s="12">
        <f>ROUND((T867-S867), 0)</f>
        <v>45</v>
      </c>
      <c r="V867" s="11" t="str">
        <f>IF(E867&gt;=D867, 1, "")</f>
        <v/>
      </c>
      <c r="W867" s="11">
        <f>IF(E867&lt;D867, 1, "")</f>
        <v>1</v>
      </c>
      <c r="X867" s="15">
        <f>S867</f>
        <v>40799.872685185182</v>
      </c>
    </row>
    <row r="868" spans="1:24" ht="48" x14ac:dyDescent="0.2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5">
        <f>E868/D868</f>
        <v>1.16E-4</v>
      </c>
      <c r="P868" s="6">
        <f>E868/L868</f>
        <v>5.8</v>
      </c>
      <c r="Q868" t="str">
        <f>LEFT(N868, SEARCH("/", N868, 1)-1)</f>
        <v>games</v>
      </c>
      <c r="R868" t="str">
        <f>RIGHT(N868, LEN(N868) - SEARCH("/", N868,1))</f>
        <v>video games</v>
      </c>
      <c r="S868" s="10">
        <f>(((J868/60)/60)/24)+DATE(1970,1,1)</f>
        <v>42412.934212962966</v>
      </c>
      <c r="T868" s="10">
        <f>(((I868/60)/60)/24)+DATE(1970,1,1)</f>
        <v>42442.892546296294</v>
      </c>
      <c r="U868" s="12">
        <f>ROUND((T868-S868), 0)</f>
        <v>30</v>
      </c>
      <c r="V868" s="11" t="str">
        <f>IF(E868&gt;=D868, 1, "")</f>
        <v/>
      </c>
      <c r="W868" s="11">
        <f>IF(E868&lt;D868, 1, "")</f>
        <v>1</v>
      </c>
      <c r="X868" s="15">
        <f>S868</f>
        <v>42412.934212962966</v>
      </c>
    </row>
    <row r="869" spans="1:24" ht="48" x14ac:dyDescent="0.2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5">
        <f>E869/D869</f>
        <v>0</v>
      </c>
      <c r="P869" s="6" t="e">
        <f>E869/L869</f>
        <v>#DIV/0!</v>
      </c>
      <c r="Q869" t="str">
        <f>LEFT(N869, SEARCH("/", N869, 1)-1)</f>
        <v>games</v>
      </c>
      <c r="R869" t="str">
        <f>RIGHT(N869, LEN(N869) - SEARCH("/", N869,1))</f>
        <v>video games</v>
      </c>
      <c r="S869" s="10">
        <f>(((J869/60)/60)/24)+DATE(1970,1,1)</f>
        <v>41410.703993055555</v>
      </c>
      <c r="T869" s="10">
        <f>(((I869/60)/60)/24)+DATE(1970,1,1)</f>
        <v>41424.703993055555</v>
      </c>
      <c r="U869" s="12">
        <f>ROUND((T869-S869), 0)</f>
        <v>14</v>
      </c>
      <c r="V869" s="11" t="str">
        <f>IF(E869&gt;=D869, 1, "")</f>
        <v/>
      </c>
      <c r="W869" s="11">
        <f>IF(E869&lt;D869, 1, "")</f>
        <v>1</v>
      </c>
      <c r="X869" s="15">
        <f>S869</f>
        <v>41410.703993055555</v>
      </c>
    </row>
    <row r="870" spans="1:24" ht="48" x14ac:dyDescent="0.2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5">
        <f>E870/D870</f>
        <v>2.2000000000000001E-3</v>
      </c>
      <c r="P870" s="6">
        <f>E870/L870</f>
        <v>3.6666666666666665</v>
      </c>
      <c r="Q870" t="str">
        <f>LEFT(N870, SEARCH("/", N870, 1)-1)</f>
        <v>games</v>
      </c>
      <c r="R870" t="str">
        <f>RIGHT(N870, LEN(N870) - SEARCH("/", N870,1))</f>
        <v>video games</v>
      </c>
      <c r="S870" s="10">
        <f>(((J870/60)/60)/24)+DATE(1970,1,1)</f>
        <v>41718.5237037037</v>
      </c>
      <c r="T870" s="10">
        <f>(((I870/60)/60)/24)+DATE(1970,1,1)</f>
        <v>41748.5237037037</v>
      </c>
      <c r="U870" s="12">
        <f>ROUND((T870-S870), 0)</f>
        <v>30</v>
      </c>
      <c r="V870" s="11" t="str">
        <f>IF(E870&gt;=D870, 1, "")</f>
        <v/>
      </c>
      <c r="W870" s="11">
        <f>IF(E870&lt;D870, 1, "")</f>
        <v>1</v>
      </c>
      <c r="X870" s="15">
        <f>S870</f>
        <v>41718.5237037037</v>
      </c>
    </row>
    <row r="871" spans="1:24" ht="48" x14ac:dyDescent="0.2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5">
        <f>E871/D871</f>
        <v>4.7222222222222223E-3</v>
      </c>
      <c r="P871" s="6">
        <f>E871/L871</f>
        <v>60.714285714285715</v>
      </c>
      <c r="Q871" t="str">
        <f>LEFT(N871, SEARCH("/", N871, 1)-1)</f>
        <v>games</v>
      </c>
      <c r="R871" t="str">
        <f>RIGHT(N871, LEN(N871) - SEARCH("/", N871,1))</f>
        <v>mobile games</v>
      </c>
      <c r="S871" s="10">
        <f>(((J871/60)/60)/24)+DATE(1970,1,1)</f>
        <v>42094.667256944449</v>
      </c>
      <c r="T871" s="10">
        <f>(((I871/60)/60)/24)+DATE(1970,1,1)</f>
        <v>42124.667256944449</v>
      </c>
      <c r="U871" s="12">
        <f>ROUND((T871-S871), 0)</f>
        <v>30</v>
      </c>
      <c r="V871" s="11" t="str">
        <f>IF(E871&gt;=D871, 1, "")</f>
        <v/>
      </c>
      <c r="W871" s="11">
        <f>IF(E871&lt;D871, 1, "")</f>
        <v>1</v>
      </c>
      <c r="X871" s="15">
        <f>S871</f>
        <v>42094.667256944449</v>
      </c>
    </row>
    <row r="872" spans="1:24" ht="48" x14ac:dyDescent="0.2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5">
        <f>E872/D872</f>
        <v>0</v>
      </c>
      <c r="P872" s="6" t="e">
        <f>E872/L872</f>
        <v>#DIV/0!</v>
      </c>
      <c r="Q872" t="str">
        <f>LEFT(N872, SEARCH("/", N872, 1)-1)</f>
        <v>games</v>
      </c>
      <c r="R872" t="str">
        <f>RIGHT(N872, LEN(N872) - SEARCH("/", N872,1))</f>
        <v>mobile games</v>
      </c>
      <c r="S872" s="10">
        <f>(((J872/60)/60)/24)+DATE(1970,1,1)</f>
        <v>42212.624189814815</v>
      </c>
      <c r="T872" s="10">
        <f>(((I872/60)/60)/24)+DATE(1970,1,1)</f>
        <v>42272.624189814815</v>
      </c>
      <c r="U872" s="12">
        <f>ROUND((T872-S872), 0)</f>
        <v>60</v>
      </c>
      <c r="V872" s="11" t="str">
        <f>IF(E872&gt;=D872, 1, "")</f>
        <v/>
      </c>
      <c r="W872" s="11">
        <f>IF(E872&lt;D872, 1, "")</f>
        <v>1</v>
      </c>
      <c r="X872" s="15">
        <f>S872</f>
        <v>42212.624189814815</v>
      </c>
    </row>
    <row r="873" spans="1:24" ht="32" x14ac:dyDescent="0.2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5">
        <f>E873/D873</f>
        <v>5.0000000000000001E-3</v>
      </c>
      <c r="P873" s="6">
        <f>E873/L873</f>
        <v>5</v>
      </c>
      <c r="Q873" t="str">
        <f>LEFT(N873, SEARCH("/", N873, 1)-1)</f>
        <v>games</v>
      </c>
      <c r="R873" t="str">
        <f>RIGHT(N873, LEN(N873) - SEARCH("/", N873,1))</f>
        <v>mobile games</v>
      </c>
      <c r="S873" s="10">
        <f>(((J873/60)/60)/24)+DATE(1970,1,1)</f>
        <v>42535.327476851846</v>
      </c>
      <c r="T873" s="10">
        <f>(((I873/60)/60)/24)+DATE(1970,1,1)</f>
        <v>42565.327476851846</v>
      </c>
      <c r="U873" s="12">
        <f>ROUND((T873-S873), 0)</f>
        <v>30</v>
      </c>
      <c r="V873" s="11" t="str">
        <f>IF(E873&gt;=D873, 1, "")</f>
        <v/>
      </c>
      <c r="W873" s="11">
        <f>IF(E873&lt;D873, 1, "")</f>
        <v>1</v>
      </c>
      <c r="X873" s="15">
        <f>S873</f>
        <v>42535.327476851846</v>
      </c>
    </row>
    <row r="874" spans="1:24" ht="64" x14ac:dyDescent="0.2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5">
        <f>E874/D874</f>
        <v>1.6714285714285713E-2</v>
      </c>
      <c r="P874" s="6">
        <f>E874/L874</f>
        <v>25.434782608695652</v>
      </c>
      <c r="Q874" t="str">
        <f>LEFT(N874, SEARCH("/", N874, 1)-1)</f>
        <v>games</v>
      </c>
      <c r="R874" t="str">
        <f>RIGHT(N874, LEN(N874) - SEARCH("/", N874,1))</f>
        <v>mobile games</v>
      </c>
      <c r="S874" s="10">
        <f>(((J874/60)/60)/24)+DATE(1970,1,1)</f>
        <v>41926.854166666664</v>
      </c>
      <c r="T874" s="10">
        <f>(((I874/60)/60)/24)+DATE(1970,1,1)</f>
        <v>41957.895833333328</v>
      </c>
      <c r="U874" s="12">
        <f>ROUND((T874-S874), 0)</f>
        <v>31</v>
      </c>
      <c r="V874" s="11" t="str">
        <f>IF(E874&gt;=D874, 1, "")</f>
        <v/>
      </c>
      <c r="W874" s="11">
        <f>IF(E874&lt;D874, 1, "")</f>
        <v>1</v>
      </c>
      <c r="X874" s="15">
        <f>S874</f>
        <v>41926.854166666664</v>
      </c>
    </row>
    <row r="875" spans="1:24" ht="16" x14ac:dyDescent="0.2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5">
        <f>E875/D875</f>
        <v>1E-3</v>
      </c>
      <c r="P875" s="6">
        <f>E875/L875</f>
        <v>1</v>
      </c>
      <c r="Q875" t="str">
        <f>LEFT(N875, SEARCH("/", N875, 1)-1)</f>
        <v>games</v>
      </c>
      <c r="R875" t="str">
        <f>RIGHT(N875, LEN(N875) - SEARCH("/", N875,1))</f>
        <v>mobile games</v>
      </c>
      <c r="S875" s="10">
        <f>(((J875/60)/60)/24)+DATE(1970,1,1)</f>
        <v>41828.649502314816</v>
      </c>
      <c r="T875" s="10">
        <f>(((I875/60)/60)/24)+DATE(1970,1,1)</f>
        <v>41858.649502314816</v>
      </c>
      <c r="U875" s="12">
        <f>ROUND((T875-S875), 0)</f>
        <v>30</v>
      </c>
      <c r="V875" s="11" t="str">
        <f>IF(E875&gt;=D875, 1, "")</f>
        <v/>
      </c>
      <c r="W875" s="11">
        <f>IF(E875&lt;D875, 1, "")</f>
        <v>1</v>
      </c>
      <c r="X875" s="15">
        <f>S875</f>
        <v>41828.649502314816</v>
      </c>
    </row>
    <row r="876" spans="1:24" ht="48" x14ac:dyDescent="0.2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5">
        <f>E876/D876</f>
        <v>1.0499999999999999E-3</v>
      </c>
      <c r="P876" s="6">
        <f>E876/L876</f>
        <v>10.5</v>
      </c>
      <c r="Q876" t="str">
        <f>LEFT(N876, SEARCH("/", N876, 1)-1)</f>
        <v>games</v>
      </c>
      <c r="R876" t="str">
        <f>RIGHT(N876, LEN(N876) - SEARCH("/", N876,1))</f>
        <v>mobile games</v>
      </c>
      <c r="S876" s="10">
        <f>(((J876/60)/60)/24)+DATE(1970,1,1)</f>
        <v>42496.264965277776</v>
      </c>
      <c r="T876" s="10">
        <f>(((I876/60)/60)/24)+DATE(1970,1,1)</f>
        <v>42526.264965277776</v>
      </c>
      <c r="U876" s="12">
        <f>ROUND((T876-S876), 0)</f>
        <v>30</v>
      </c>
      <c r="V876" s="11" t="str">
        <f>IF(E876&gt;=D876, 1, "")</f>
        <v/>
      </c>
      <c r="W876" s="11">
        <f>IF(E876&lt;D876, 1, "")</f>
        <v>1</v>
      </c>
      <c r="X876" s="15">
        <f>S876</f>
        <v>42496.264965277776</v>
      </c>
    </row>
    <row r="877" spans="1:24" ht="48" x14ac:dyDescent="0.2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5">
        <f>E877/D877</f>
        <v>2.2000000000000001E-3</v>
      </c>
      <c r="P877" s="6">
        <f>E877/L877</f>
        <v>3.6666666666666665</v>
      </c>
      <c r="Q877" t="str">
        <f>LEFT(N877, SEARCH("/", N877, 1)-1)</f>
        <v>games</v>
      </c>
      <c r="R877" t="str">
        <f>RIGHT(N877, LEN(N877) - SEARCH("/", N877,1))</f>
        <v>mobile games</v>
      </c>
      <c r="S877" s="10">
        <f>(((J877/60)/60)/24)+DATE(1970,1,1)</f>
        <v>41908.996527777781</v>
      </c>
      <c r="T877" s="10">
        <f>(((I877/60)/60)/24)+DATE(1970,1,1)</f>
        <v>41969.038194444445</v>
      </c>
      <c r="U877" s="12">
        <f>ROUND((T877-S877), 0)</f>
        <v>60</v>
      </c>
      <c r="V877" s="11" t="str">
        <f>IF(E877&gt;=D877, 1, "")</f>
        <v/>
      </c>
      <c r="W877" s="11">
        <f>IF(E877&lt;D877, 1, "")</f>
        <v>1</v>
      </c>
      <c r="X877" s="15">
        <f>S877</f>
        <v>41908.996527777781</v>
      </c>
    </row>
    <row r="878" spans="1:24" ht="48" x14ac:dyDescent="0.2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5">
        <f>E878/D878</f>
        <v>0</v>
      </c>
      <c r="P878" s="6" t="e">
        <f>E878/L878</f>
        <v>#DIV/0!</v>
      </c>
      <c r="Q878" t="str">
        <f>LEFT(N878, SEARCH("/", N878, 1)-1)</f>
        <v>games</v>
      </c>
      <c r="R878" t="str">
        <f>RIGHT(N878, LEN(N878) - SEARCH("/", N878,1))</f>
        <v>mobile games</v>
      </c>
      <c r="S878" s="10">
        <f>(((J878/60)/60)/24)+DATE(1970,1,1)</f>
        <v>42332.908194444448</v>
      </c>
      <c r="T878" s="10">
        <f>(((I878/60)/60)/24)+DATE(1970,1,1)</f>
        <v>42362.908194444448</v>
      </c>
      <c r="U878" s="12">
        <f>ROUND((T878-S878), 0)</f>
        <v>30</v>
      </c>
      <c r="V878" s="11" t="str">
        <f>IF(E878&gt;=D878, 1, "")</f>
        <v/>
      </c>
      <c r="W878" s="11">
        <f>IF(E878&lt;D878, 1, "")</f>
        <v>1</v>
      </c>
      <c r="X878" s="15">
        <f>S878</f>
        <v>42332.908194444448</v>
      </c>
    </row>
    <row r="879" spans="1:24" ht="48" x14ac:dyDescent="0.2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5">
        <f>E879/D879</f>
        <v>0.14380000000000001</v>
      </c>
      <c r="P879" s="6">
        <f>E879/L879</f>
        <v>110.61538461538461</v>
      </c>
      <c r="Q879" t="str">
        <f>LEFT(N879, SEARCH("/", N879, 1)-1)</f>
        <v>games</v>
      </c>
      <c r="R879" t="str">
        <f>RIGHT(N879, LEN(N879) - SEARCH("/", N879,1))</f>
        <v>mobile games</v>
      </c>
      <c r="S879" s="10">
        <f>(((J879/60)/60)/24)+DATE(1970,1,1)</f>
        <v>42706.115405092598</v>
      </c>
      <c r="T879" s="10">
        <f>(((I879/60)/60)/24)+DATE(1970,1,1)</f>
        <v>42736.115405092598</v>
      </c>
      <c r="U879" s="12">
        <f>ROUND((T879-S879), 0)</f>
        <v>30</v>
      </c>
      <c r="V879" s="11" t="str">
        <f>IF(E879&gt;=D879, 1, "")</f>
        <v/>
      </c>
      <c r="W879" s="11">
        <f>IF(E879&lt;D879, 1, "")</f>
        <v>1</v>
      </c>
      <c r="X879" s="15">
        <f>S879</f>
        <v>42706.115405092598</v>
      </c>
    </row>
    <row r="880" spans="1:24" ht="48" x14ac:dyDescent="0.2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5">
        <f>E880/D880</f>
        <v>6.6666666666666671E-3</v>
      </c>
      <c r="P880" s="6">
        <f>E880/L880</f>
        <v>20</v>
      </c>
      <c r="Q880" t="str">
        <f>LEFT(N880, SEARCH("/", N880, 1)-1)</f>
        <v>games</v>
      </c>
      <c r="R880" t="str">
        <f>RIGHT(N880, LEN(N880) - SEARCH("/", N880,1))</f>
        <v>mobile games</v>
      </c>
      <c r="S880" s="10">
        <f>(((J880/60)/60)/24)+DATE(1970,1,1)</f>
        <v>41821.407187500001</v>
      </c>
      <c r="T880" s="10">
        <f>(((I880/60)/60)/24)+DATE(1970,1,1)</f>
        <v>41851.407187500001</v>
      </c>
      <c r="U880" s="12">
        <f>ROUND((T880-S880), 0)</f>
        <v>30</v>
      </c>
      <c r="V880" s="11" t="str">
        <f>IF(E880&gt;=D880, 1, "")</f>
        <v/>
      </c>
      <c r="W880" s="11">
        <f>IF(E880&lt;D880, 1, "")</f>
        <v>1</v>
      </c>
      <c r="X880" s="15">
        <f>S880</f>
        <v>41821.407187500001</v>
      </c>
    </row>
    <row r="881" spans="1:24" ht="48" x14ac:dyDescent="0.2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5">
        <f>E881/D881</f>
        <v>4.0000000000000003E-5</v>
      </c>
      <c r="P881" s="6">
        <f>E881/L881</f>
        <v>1</v>
      </c>
      <c r="Q881" t="str">
        <f>LEFT(N881, SEARCH("/", N881, 1)-1)</f>
        <v>games</v>
      </c>
      <c r="R881" t="str">
        <f>RIGHT(N881, LEN(N881) - SEARCH("/", N881,1))</f>
        <v>mobile games</v>
      </c>
      <c r="S881" s="10">
        <f>(((J881/60)/60)/24)+DATE(1970,1,1)</f>
        <v>41958.285046296296</v>
      </c>
      <c r="T881" s="10">
        <f>(((I881/60)/60)/24)+DATE(1970,1,1)</f>
        <v>41972.189583333333</v>
      </c>
      <c r="U881" s="12">
        <f>ROUND((T881-S881), 0)</f>
        <v>14</v>
      </c>
      <c r="V881" s="11" t="str">
        <f>IF(E881&gt;=D881, 1, "")</f>
        <v/>
      </c>
      <c r="W881" s="11">
        <f>IF(E881&lt;D881, 1, "")</f>
        <v>1</v>
      </c>
      <c r="X881" s="15">
        <f>S881</f>
        <v>41958.285046296296</v>
      </c>
    </row>
    <row r="882" spans="1:24" ht="64" x14ac:dyDescent="0.2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5">
        <f>E882/D882</f>
        <v>0.05</v>
      </c>
      <c r="P882" s="6">
        <f>E882/L882</f>
        <v>50</v>
      </c>
      <c r="Q882" t="str">
        <f>LEFT(N882, SEARCH("/", N882, 1)-1)</f>
        <v>games</v>
      </c>
      <c r="R882" t="str">
        <f>RIGHT(N882, LEN(N882) - SEARCH("/", N882,1))</f>
        <v>mobile games</v>
      </c>
      <c r="S882" s="10">
        <f>(((J882/60)/60)/24)+DATE(1970,1,1)</f>
        <v>42558.989513888882</v>
      </c>
      <c r="T882" s="10">
        <f>(((I882/60)/60)/24)+DATE(1970,1,1)</f>
        <v>42588.989513888882</v>
      </c>
      <c r="U882" s="12">
        <f>ROUND((T882-S882), 0)</f>
        <v>30</v>
      </c>
      <c r="V882" s="11" t="str">
        <f>IF(E882&gt;=D882, 1, "")</f>
        <v/>
      </c>
      <c r="W882" s="11">
        <f>IF(E882&lt;D882, 1, "")</f>
        <v>1</v>
      </c>
      <c r="X882" s="15">
        <f>S882</f>
        <v>42558.989513888882</v>
      </c>
    </row>
    <row r="883" spans="1:24" ht="48" x14ac:dyDescent="0.2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5">
        <f>E883/D883</f>
        <v>6.4439140811455853E-2</v>
      </c>
      <c r="P883" s="6">
        <f>E883/L883</f>
        <v>45</v>
      </c>
      <c r="Q883" t="str">
        <f>LEFT(N883, SEARCH("/", N883, 1)-1)</f>
        <v>games</v>
      </c>
      <c r="R883" t="str">
        <f>RIGHT(N883, LEN(N883) - SEARCH("/", N883,1))</f>
        <v>mobile games</v>
      </c>
      <c r="S883" s="10">
        <f>(((J883/60)/60)/24)+DATE(1970,1,1)</f>
        <v>42327.671631944439</v>
      </c>
      <c r="T883" s="10">
        <f>(((I883/60)/60)/24)+DATE(1970,1,1)</f>
        <v>42357.671631944439</v>
      </c>
      <c r="U883" s="12">
        <f>ROUND((T883-S883), 0)</f>
        <v>30</v>
      </c>
      <c r="V883" s="11" t="str">
        <f>IF(E883&gt;=D883, 1, "")</f>
        <v/>
      </c>
      <c r="W883" s="11">
        <f>IF(E883&lt;D883, 1, "")</f>
        <v>1</v>
      </c>
      <c r="X883" s="15">
        <f>S883</f>
        <v>42327.671631944439</v>
      </c>
    </row>
    <row r="884" spans="1:24" ht="48" x14ac:dyDescent="0.2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5">
        <f>E884/D884</f>
        <v>0.39500000000000002</v>
      </c>
      <c r="P884" s="6">
        <f>E884/L884</f>
        <v>253.2051282051282</v>
      </c>
      <c r="Q884" t="str">
        <f>LEFT(N884, SEARCH("/", N884, 1)-1)</f>
        <v>games</v>
      </c>
      <c r="R884" t="str">
        <f>RIGHT(N884, LEN(N884) - SEARCH("/", N884,1))</f>
        <v>mobile games</v>
      </c>
      <c r="S884" s="10">
        <f>(((J884/60)/60)/24)+DATE(1970,1,1)</f>
        <v>42453.819687499999</v>
      </c>
      <c r="T884" s="10">
        <f>(((I884/60)/60)/24)+DATE(1970,1,1)</f>
        <v>42483.819687499999</v>
      </c>
      <c r="U884" s="12">
        <f>ROUND((T884-S884), 0)</f>
        <v>30</v>
      </c>
      <c r="V884" s="11" t="str">
        <f>IF(E884&gt;=D884, 1, "")</f>
        <v/>
      </c>
      <c r="W884" s="11">
        <f>IF(E884&lt;D884, 1, "")</f>
        <v>1</v>
      </c>
      <c r="X884" s="15">
        <f>S884</f>
        <v>42453.819687499999</v>
      </c>
    </row>
    <row r="885" spans="1:24" ht="48" x14ac:dyDescent="0.2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5">
        <f>E885/D885</f>
        <v>3.5714285714285713E-3</v>
      </c>
      <c r="P885" s="6">
        <f>E885/L885</f>
        <v>31.25</v>
      </c>
      <c r="Q885" t="str">
        <f>LEFT(N885, SEARCH("/", N885, 1)-1)</f>
        <v>games</v>
      </c>
      <c r="R885" t="str">
        <f>RIGHT(N885, LEN(N885) - SEARCH("/", N885,1))</f>
        <v>mobile games</v>
      </c>
      <c r="S885" s="10">
        <f>(((J885/60)/60)/24)+DATE(1970,1,1)</f>
        <v>42736.9066087963</v>
      </c>
      <c r="T885" s="10">
        <f>(((I885/60)/60)/24)+DATE(1970,1,1)</f>
        <v>42756.9066087963</v>
      </c>
      <c r="U885" s="12">
        <f>ROUND((T885-S885), 0)</f>
        <v>20</v>
      </c>
      <c r="V885" s="11" t="str">
        <f>IF(E885&gt;=D885, 1, "")</f>
        <v/>
      </c>
      <c r="W885" s="11">
        <f>IF(E885&lt;D885, 1, "")</f>
        <v>1</v>
      </c>
      <c r="X885" s="15">
        <f>S885</f>
        <v>42736.9066087963</v>
      </c>
    </row>
    <row r="886" spans="1:24" ht="48" x14ac:dyDescent="0.2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5">
        <f>E886/D886</f>
        <v>6.2500000000000001E-4</v>
      </c>
      <c r="P886" s="6">
        <f>E886/L886</f>
        <v>5</v>
      </c>
      <c r="Q886" t="str">
        <f>LEFT(N886, SEARCH("/", N886, 1)-1)</f>
        <v>games</v>
      </c>
      <c r="R886" t="str">
        <f>RIGHT(N886, LEN(N886) - SEARCH("/", N886,1))</f>
        <v>mobile games</v>
      </c>
      <c r="S886" s="10">
        <f>(((J886/60)/60)/24)+DATE(1970,1,1)</f>
        <v>41975.347523148142</v>
      </c>
      <c r="T886" s="10">
        <f>(((I886/60)/60)/24)+DATE(1970,1,1)</f>
        <v>42005.347523148142</v>
      </c>
      <c r="U886" s="12">
        <f>ROUND((T886-S886), 0)</f>
        <v>30</v>
      </c>
      <c r="V886" s="11" t="str">
        <f>IF(E886&gt;=D886, 1, "")</f>
        <v/>
      </c>
      <c r="W886" s="11">
        <f>IF(E886&lt;D886, 1, "")</f>
        <v>1</v>
      </c>
      <c r="X886" s="15">
        <f>S886</f>
        <v>41975.347523148142</v>
      </c>
    </row>
    <row r="887" spans="1:24" ht="48" x14ac:dyDescent="0.2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5">
        <f>E887/D887</f>
        <v>0</v>
      </c>
      <c r="P887" s="6" t="e">
        <f>E887/L887</f>
        <v>#DIV/0!</v>
      </c>
      <c r="Q887" t="str">
        <f>LEFT(N887, SEARCH("/", N887, 1)-1)</f>
        <v>games</v>
      </c>
      <c r="R887" t="str">
        <f>RIGHT(N887, LEN(N887) - SEARCH("/", N887,1))</f>
        <v>mobile games</v>
      </c>
      <c r="S887" s="10">
        <f>(((J887/60)/60)/24)+DATE(1970,1,1)</f>
        <v>42192.462048611109</v>
      </c>
      <c r="T887" s="10">
        <f>(((I887/60)/60)/24)+DATE(1970,1,1)</f>
        <v>42222.462048611109</v>
      </c>
      <c r="U887" s="12">
        <f>ROUND((T887-S887), 0)</f>
        <v>30</v>
      </c>
      <c r="V887" s="11" t="str">
        <f>IF(E887&gt;=D887, 1, "")</f>
        <v/>
      </c>
      <c r="W887" s="11">
        <f>IF(E887&lt;D887, 1, "")</f>
        <v>1</v>
      </c>
      <c r="X887" s="15">
        <f>S887</f>
        <v>42192.462048611109</v>
      </c>
    </row>
    <row r="888" spans="1:24" ht="16" x14ac:dyDescent="0.2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5">
        <f>E888/D888</f>
        <v>0</v>
      </c>
      <c r="P888" s="6" t="e">
        <f>E888/L888</f>
        <v>#DIV/0!</v>
      </c>
      <c r="Q888" t="str">
        <f>LEFT(N888, SEARCH("/", N888, 1)-1)</f>
        <v>games</v>
      </c>
      <c r="R888" t="str">
        <f>RIGHT(N888, LEN(N888) - SEARCH("/", N888,1))</f>
        <v>mobile games</v>
      </c>
      <c r="S888" s="10">
        <f>(((J888/60)/60)/24)+DATE(1970,1,1)</f>
        <v>42164.699652777781</v>
      </c>
      <c r="T888" s="10">
        <f>(((I888/60)/60)/24)+DATE(1970,1,1)</f>
        <v>42194.699652777781</v>
      </c>
      <c r="U888" s="12">
        <f>ROUND((T888-S888), 0)</f>
        <v>30</v>
      </c>
      <c r="V888" s="11" t="str">
        <f>IF(E888&gt;=D888, 1, "")</f>
        <v/>
      </c>
      <c r="W888" s="11">
        <f>IF(E888&lt;D888, 1, "")</f>
        <v>1</v>
      </c>
      <c r="X888" s="15">
        <f>S888</f>
        <v>42164.699652777781</v>
      </c>
    </row>
    <row r="889" spans="1:24" ht="48" x14ac:dyDescent="0.2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5">
        <f>E889/D889</f>
        <v>0</v>
      </c>
      <c r="P889" s="6" t="e">
        <f>E889/L889</f>
        <v>#DIV/0!</v>
      </c>
      <c r="Q889" t="str">
        <f>LEFT(N889, SEARCH("/", N889, 1)-1)</f>
        <v>games</v>
      </c>
      <c r="R889" t="str">
        <f>RIGHT(N889, LEN(N889) - SEARCH("/", N889,1))</f>
        <v>mobile games</v>
      </c>
      <c r="S889" s="10">
        <f>(((J889/60)/60)/24)+DATE(1970,1,1)</f>
        <v>42022.006099537044</v>
      </c>
      <c r="T889" s="10">
        <f>(((I889/60)/60)/24)+DATE(1970,1,1)</f>
        <v>42052.006099537044</v>
      </c>
      <c r="U889" s="12">
        <f>ROUND((T889-S889), 0)</f>
        <v>30</v>
      </c>
      <c r="V889" s="11" t="str">
        <f>IF(E889&gt;=D889, 1, "")</f>
        <v/>
      </c>
      <c r="W889" s="11">
        <f>IF(E889&lt;D889, 1, "")</f>
        <v>1</v>
      </c>
      <c r="X889" s="15">
        <f>S889</f>
        <v>42022.006099537044</v>
      </c>
    </row>
    <row r="890" spans="1:24" ht="48" x14ac:dyDescent="0.2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5">
        <f>E890/D890</f>
        <v>4.1333333333333335E-3</v>
      </c>
      <c r="P890" s="6">
        <f>E890/L890</f>
        <v>23.25</v>
      </c>
      <c r="Q890" t="str">
        <f>LEFT(N890, SEARCH("/", N890, 1)-1)</f>
        <v>games</v>
      </c>
      <c r="R890" t="str">
        <f>RIGHT(N890, LEN(N890) - SEARCH("/", N890,1))</f>
        <v>mobile games</v>
      </c>
      <c r="S890" s="10">
        <f>(((J890/60)/60)/24)+DATE(1970,1,1)</f>
        <v>42325.19358796296</v>
      </c>
      <c r="T890" s="10">
        <f>(((I890/60)/60)/24)+DATE(1970,1,1)</f>
        <v>42355.19358796296</v>
      </c>
      <c r="U890" s="12">
        <f>ROUND((T890-S890), 0)</f>
        <v>30</v>
      </c>
      <c r="V890" s="11" t="str">
        <f>IF(E890&gt;=D890, 1, "")</f>
        <v/>
      </c>
      <c r="W890" s="11">
        <f>IF(E890&lt;D890, 1, "")</f>
        <v>1</v>
      </c>
      <c r="X890" s="15">
        <f>S890</f>
        <v>42325.19358796296</v>
      </c>
    </row>
    <row r="891" spans="1:24" ht="48" x14ac:dyDescent="0.2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5">
        <f>E891/D891</f>
        <v>0</v>
      </c>
      <c r="P891" s="6" t="e">
        <f>E891/L891</f>
        <v>#DIV/0!</v>
      </c>
      <c r="Q891" t="str">
        <f>LEFT(N891, SEARCH("/", N891, 1)-1)</f>
        <v>food</v>
      </c>
      <c r="R891" t="str">
        <f>RIGHT(N891, LEN(N891) - SEARCH("/", N891,1))</f>
        <v>food trucks</v>
      </c>
      <c r="S891" s="10">
        <f>(((J891/60)/60)/24)+DATE(1970,1,1)</f>
        <v>42093.181944444441</v>
      </c>
      <c r="T891" s="10">
        <f>(((I891/60)/60)/24)+DATE(1970,1,1)</f>
        <v>42123.181944444441</v>
      </c>
      <c r="U891" s="12">
        <f>ROUND((T891-S891), 0)</f>
        <v>30</v>
      </c>
      <c r="V891" s="11" t="str">
        <f>IF(E891&gt;=D891, 1, "")</f>
        <v/>
      </c>
      <c r="W891" s="11">
        <f>IF(E891&lt;D891, 1, "")</f>
        <v>1</v>
      </c>
      <c r="X891" s="15">
        <f>S891</f>
        <v>42093.181944444441</v>
      </c>
    </row>
    <row r="892" spans="1:24" ht="48" x14ac:dyDescent="0.2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5">
        <f>E892/D892</f>
        <v>1.25E-3</v>
      </c>
      <c r="P892" s="6">
        <f>E892/L892</f>
        <v>100</v>
      </c>
      <c r="Q892" t="str">
        <f>LEFT(N892, SEARCH("/", N892, 1)-1)</f>
        <v>food</v>
      </c>
      <c r="R892" t="str">
        <f>RIGHT(N892, LEN(N892) - SEARCH("/", N892,1))</f>
        <v>food trucks</v>
      </c>
      <c r="S892" s="10">
        <f>(((J892/60)/60)/24)+DATE(1970,1,1)</f>
        <v>41854.747592592597</v>
      </c>
      <c r="T892" s="10">
        <f>(((I892/60)/60)/24)+DATE(1970,1,1)</f>
        <v>41914.747592592597</v>
      </c>
      <c r="U892" s="12">
        <f>ROUND((T892-S892), 0)</f>
        <v>60</v>
      </c>
      <c r="V892" s="11" t="str">
        <f>IF(E892&gt;=D892, 1, "")</f>
        <v/>
      </c>
      <c r="W892" s="11">
        <f>IF(E892&lt;D892, 1, "")</f>
        <v>1</v>
      </c>
      <c r="X892" s="15">
        <f>S892</f>
        <v>41854.747592592597</v>
      </c>
    </row>
    <row r="893" spans="1:24" ht="32" x14ac:dyDescent="0.2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5">
        <f>E893/D893</f>
        <v>8.8333333333333333E-2</v>
      </c>
      <c r="P893" s="6">
        <f>E893/L893</f>
        <v>44.166666666666664</v>
      </c>
      <c r="Q893" t="str">
        <f>LEFT(N893, SEARCH("/", N893, 1)-1)</f>
        <v>food</v>
      </c>
      <c r="R893" t="str">
        <f>RIGHT(N893, LEN(N893) - SEARCH("/", N893,1))</f>
        <v>food trucks</v>
      </c>
      <c r="S893" s="10">
        <f>(((J893/60)/60)/24)+DATE(1970,1,1)</f>
        <v>41723.9533912037</v>
      </c>
      <c r="T893" s="10">
        <f>(((I893/60)/60)/24)+DATE(1970,1,1)</f>
        <v>41761.9533912037</v>
      </c>
      <c r="U893" s="12">
        <f>ROUND((T893-S893), 0)</f>
        <v>38</v>
      </c>
      <c r="V893" s="11" t="str">
        <f>IF(E893&gt;=D893, 1, "")</f>
        <v/>
      </c>
      <c r="W893" s="11">
        <f>IF(E893&lt;D893, 1, "")</f>
        <v>1</v>
      </c>
      <c r="X893" s="15">
        <f>S893</f>
        <v>41723.9533912037</v>
      </c>
    </row>
    <row r="894" spans="1:24" ht="48" x14ac:dyDescent="0.2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5">
        <f>E894/D894</f>
        <v>0</v>
      </c>
      <c r="P894" s="6" t="e">
        <f>E894/L894</f>
        <v>#DIV/0!</v>
      </c>
      <c r="Q894" t="str">
        <f>LEFT(N894, SEARCH("/", N894, 1)-1)</f>
        <v>food</v>
      </c>
      <c r="R894" t="str">
        <f>RIGHT(N894, LEN(N894) - SEARCH("/", N894,1))</f>
        <v>food trucks</v>
      </c>
      <c r="S894" s="10">
        <f>(((J894/60)/60)/24)+DATE(1970,1,1)</f>
        <v>41871.972025462965</v>
      </c>
      <c r="T894" s="10">
        <f>(((I894/60)/60)/24)+DATE(1970,1,1)</f>
        <v>41931.972025462965</v>
      </c>
      <c r="U894" s="12">
        <f>ROUND((T894-S894), 0)</f>
        <v>60</v>
      </c>
      <c r="V894" s="11" t="str">
        <f>IF(E894&gt;=D894, 1, "")</f>
        <v/>
      </c>
      <c r="W894" s="11">
        <f>IF(E894&lt;D894, 1, "")</f>
        <v>1</v>
      </c>
      <c r="X894" s="15">
        <f>S894</f>
        <v>41871.972025462965</v>
      </c>
    </row>
    <row r="895" spans="1:24" ht="32" x14ac:dyDescent="0.2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5">
        <f>E895/D895</f>
        <v>4.8666666666666667E-3</v>
      </c>
      <c r="P895" s="6">
        <f>E895/L895</f>
        <v>24.333333333333332</v>
      </c>
      <c r="Q895" t="str">
        <f>LEFT(N895, SEARCH("/", N895, 1)-1)</f>
        <v>food</v>
      </c>
      <c r="R895" t="str">
        <f>RIGHT(N895, LEN(N895) - SEARCH("/", N895,1))</f>
        <v>food trucks</v>
      </c>
      <c r="S895" s="10">
        <f>(((J895/60)/60)/24)+DATE(1970,1,1)</f>
        <v>42675.171076388884</v>
      </c>
      <c r="T895" s="10">
        <f>(((I895/60)/60)/24)+DATE(1970,1,1)</f>
        <v>42705.212743055556</v>
      </c>
      <c r="U895" s="12">
        <f>ROUND((T895-S895), 0)</f>
        <v>30</v>
      </c>
      <c r="V895" s="11" t="str">
        <f>IF(E895&gt;=D895, 1, "")</f>
        <v/>
      </c>
      <c r="W895" s="11">
        <f>IF(E895&lt;D895, 1, "")</f>
        <v>1</v>
      </c>
      <c r="X895" s="15">
        <f>S895</f>
        <v>42675.171076388884</v>
      </c>
    </row>
    <row r="896" spans="1:24" ht="32" x14ac:dyDescent="0.2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5">
        <f>E896/D896</f>
        <v>1.5E-3</v>
      </c>
      <c r="P896" s="6">
        <f>E896/L896</f>
        <v>37.5</v>
      </c>
      <c r="Q896" t="str">
        <f>LEFT(N896, SEARCH("/", N896, 1)-1)</f>
        <v>food</v>
      </c>
      <c r="R896" t="str">
        <f>RIGHT(N896, LEN(N896) - SEARCH("/", N896,1))</f>
        <v>food trucks</v>
      </c>
      <c r="S896" s="10">
        <f>(((J896/60)/60)/24)+DATE(1970,1,1)</f>
        <v>42507.71025462963</v>
      </c>
      <c r="T896" s="10">
        <f>(((I896/60)/60)/24)+DATE(1970,1,1)</f>
        <v>42537.71025462963</v>
      </c>
      <c r="U896" s="12">
        <f>ROUND((T896-S896), 0)</f>
        <v>30</v>
      </c>
      <c r="V896" s="11" t="str">
        <f>IF(E896&gt;=D896, 1, "")</f>
        <v/>
      </c>
      <c r="W896" s="11">
        <f>IF(E896&lt;D896, 1, "")</f>
        <v>1</v>
      </c>
      <c r="X896" s="15">
        <f>S896</f>
        <v>42507.71025462963</v>
      </c>
    </row>
    <row r="897" spans="1:24" ht="32" x14ac:dyDescent="0.2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5">
        <f>E897/D897</f>
        <v>0.1008</v>
      </c>
      <c r="P897" s="6">
        <f>E897/L897</f>
        <v>42</v>
      </c>
      <c r="Q897" t="str">
        <f>LEFT(N897, SEARCH("/", N897, 1)-1)</f>
        <v>food</v>
      </c>
      <c r="R897" t="str">
        <f>RIGHT(N897, LEN(N897) - SEARCH("/", N897,1))</f>
        <v>food trucks</v>
      </c>
      <c r="S897" s="10">
        <f>(((J897/60)/60)/24)+DATE(1970,1,1)</f>
        <v>42317.954571759255</v>
      </c>
      <c r="T897" s="10">
        <f>(((I897/60)/60)/24)+DATE(1970,1,1)</f>
        <v>42377.954571759255</v>
      </c>
      <c r="U897" s="12">
        <f>ROUND((T897-S897), 0)</f>
        <v>60</v>
      </c>
      <c r="V897" s="11" t="str">
        <f>IF(E897&gt;=D897, 1, "")</f>
        <v/>
      </c>
      <c r="W897" s="11">
        <f>IF(E897&lt;D897, 1, "")</f>
        <v>1</v>
      </c>
      <c r="X897" s="15">
        <f>S897</f>
        <v>42317.954571759255</v>
      </c>
    </row>
    <row r="898" spans="1:24" ht="48" x14ac:dyDescent="0.2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5">
        <f>E898/D898</f>
        <v>0</v>
      </c>
      <c r="P898" s="6" t="e">
        <f>E898/L898</f>
        <v>#DIV/0!</v>
      </c>
      <c r="Q898" t="str">
        <f>LEFT(N898, SEARCH("/", N898, 1)-1)</f>
        <v>food</v>
      </c>
      <c r="R898" t="str">
        <f>RIGHT(N898, LEN(N898) - SEARCH("/", N898,1))</f>
        <v>food trucks</v>
      </c>
      <c r="S898" s="10">
        <f>(((J898/60)/60)/24)+DATE(1970,1,1)</f>
        <v>42224.102581018517</v>
      </c>
      <c r="T898" s="10">
        <f>(((I898/60)/60)/24)+DATE(1970,1,1)</f>
        <v>42254.102581018517</v>
      </c>
      <c r="U898" s="12">
        <f>ROUND((T898-S898), 0)</f>
        <v>30</v>
      </c>
      <c r="V898" s="11" t="str">
        <f>IF(E898&gt;=D898, 1, "")</f>
        <v/>
      </c>
      <c r="W898" s="11">
        <f>IF(E898&lt;D898, 1, "")</f>
        <v>1</v>
      </c>
      <c r="X898" s="15">
        <f>S898</f>
        <v>42224.102581018517</v>
      </c>
    </row>
    <row r="899" spans="1:24" ht="16" x14ac:dyDescent="0.2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5">
        <f>E899/D899</f>
        <v>5.6937500000000002E-2</v>
      </c>
      <c r="P899" s="6">
        <f>E899/L899</f>
        <v>60.733333333333334</v>
      </c>
      <c r="Q899" t="str">
        <f>LEFT(N899, SEARCH("/", N899, 1)-1)</f>
        <v>food</v>
      </c>
      <c r="R899" t="str">
        <f>RIGHT(N899, LEN(N899) - SEARCH("/", N899,1))</f>
        <v>food trucks</v>
      </c>
      <c r="S899" s="10">
        <f>(((J899/60)/60)/24)+DATE(1970,1,1)</f>
        <v>42109.709629629629</v>
      </c>
      <c r="T899" s="10">
        <f>(((I899/60)/60)/24)+DATE(1970,1,1)</f>
        <v>42139.709629629629</v>
      </c>
      <c r="U899" s="12">
        <f>ROUND((T899-S899), 0)</f>
        <v>30</v>
      </c>
      <c r="V899" s="11" t="str">
        <f>IF(E899&gt;=D899, 1, "")</f>
        <v/>
      </c>
      <c r="W899" s="11">
        <f>IF(E899&lt;D899, 1, "")</f>
        <v>1</v>
      </c>
      <c r="X899" s="15">
        <f>S899</f>
        <v>42109.709629629629</v>
      </c>
    </row>
    <row r="900" spans="1:24" ht="32" x14ac:dyDescent="0.2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5">
        <f>E900/D900</f>
        <v>6.2500000000000003E-3</v>
      </c>
      <c r="P900" s="6">
        <f>E900/L900</f>
        <v>50</v>
      </c>
      <c r="Q900" t="str">
        <f>LEFT(N900, SEARCH("/", N900, 1)-1)</f>
        <v>food</v>
      </c>
      <c r="R900" t="str">
        <f>RIGHT(N900, LEN(N900) - SEARCH("/", N900,1))</f>
        <v>food trucks</v>
      </c>
      <c r="S900" s="10">
        <f>(((J900/60)/60)/24)+DATE(1970,1,1)</f>
        <v>42143.714178240742</v>
      </c>
      <c r="T900" s="10">
        <f>(((I900/60)/60)/24)+DATE(1970,1,1)</f>
        <v>42173.714178240742</v>
      </c>
      <c r="U900" s="12">
        <f>ROUND((T900-S900), 0)</f>
        <v>30</v>
      </c>
      <c r="V900" s="11" t="str">
        <f>IF(E900&gt;=D900, 1, "")</f>
        <v/>
      </c>
      <c r="W900" s="11">
        <f>IF(E900&lt;D900, 1, "")</f>
        <v>1</v>
      </c>
      <c r="X900" s="15">
        <f>S900</f>
        <v>42143.714178240742</v>
      </c>
    </row>
    <row r="901" spans="1:24" ht="48" x14ac:dyDescent="0.2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5">
        <f>E901/D901</f>
        <v>6.5000000000000002E-2</v>
      </c>
      <c r="P901" s="6">
        <f>E901/L901</f>
        <v>108.33333333333333</v>
      </c>
      <c r="Q901" t="str">
        <f>LEFT(N901, SEARCH("/", N901, 1)-1)</f>
        <v>food</v>
      </c>
      <c r="R901" t="str">
        <f>RIGHT(N901, LEN(N901) - SEARCH("/", N901,1))</f>
        <v>food trucks</v>
      </c>
      <c r="S901" s="10">
        <f>(((J901/60)/60)/24)+DATE(1970,1,1)</f>
        <v>42223.108865740738</v>
      </c>
      <c r="T901" s="10">
        <f>(((I901/60)/60)/24)+DATE(1970,1,1)</f>
        <v>42253.108865740738</v>
      </c>
      <c r="U901" s="12">
        <f>ROUND((T901-S901), 0)</f>
        <v>30</v>
      </c>
      <c r="V901" s="11" t="str">
        <f>IF(E901&gt;=D901, 1, "")</f>
        <v/>
      </c>
      <c r="W901" s="11">
        <f>IF(E901&lt;D901, 1, "")</f>
        <v>1</v>
      </c>
      <c r="X901" s="15">
        <f>S901</f>
        <v>42223.108865740738</v>
      </c>
    </row>
    <row r="902" spans="1:24" ht="48" x14ac:dyDescent="0.2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5">
        <f>E902/D902</f>
        <v>7.5199999999999998E-3</v>
      </c>
      <c r="P902" s="6">
        <f>E902/L902</f>
        <v>23.5</v>
      </c>
      <c r="Q902" t="str">
        <f>LEFT(N902, SEARCH("/", N902, 1)-1)</f>
        <v>food</v>
      </c>
      <c r="R902" t="str">
        <f>RIGHT(N902, LEN(N902) - SEARCH("/", N902,1))</f>
        <v>food trucks</v>
      </c>
      <c r="S902" s="10">
        <f>(((J902/60)/60)/24)+DATE(1970,1,1)</f>
        <v>41835.763981481483</v>
      </c>
      <c r="T902" s="10">
        <f>(((I902/60)/60)/24)+DATE(1970,1,1)</f>
        <v>41865.763981481483</v>
      </c>
      <c r="U902" s="12">
        <f>ROUND((T902-S902), 0)</f>
        <v>30</v>
      </c>
      <c r="V902" s="11" t="str">
        <f>IF(E902&gt;=D902, 1, "")</f>
        <v/>
      </c>
      <c r="W902" s="11">
        <f>IF(E902&lt;D902, 1, "")</f>
        <v>1</v>
      </c>
      <c r="X902" s="15">
        <f>S902</f>
        <v>41835.763981481483</v>
      </c>
    </row>
    <row r="903" spans="1:24" ht="48" x14ac:dyDescent="0.2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5">
        <f>E903/D903</f>
        <v>0</v>
      </c>
      <c r="P903" s="6" t="e">
        <f>E903/L903</f>
        <v>#DIV/0!</v>
      </c>
      <c r="Q903" t="str">
        <f>LEFT(N903, SEARCH("/", N903, 1)-1)</f>
        <v>food</v>
      </c>
      <c r="R903" t="str">
        <f>RIGHT(N903, LEN(N903) - SEARCH("/", N903,1))</f>
        <v>food trucks</v>
      </c>
      <c r="S903" s="10">
        <f>(((J903/60)/60)/24)+DATE(1970,1,1)</f>
        <v>42029.07131944444</v>
      </c>
      <c r="T903" s="10">
        <f>(((I903/60)/60)/24)+DATE(1970,1,1)</f>
        <v>42059.07131944444</v>
      </c>
      <c r="U903" s="12">
        <f>ROUND((T903-S903), 0)</f>
        <v>30</v>
      </c>
      <c r="V903" s="11" t="str">
        <f>IF(E903&gt;=D903, 1, "")</f>
        <v/>
      </c>
      <c r="W903" s="11">
        <f>IF(E903&lt;D903, 1, "")</f>
        <v>1</v>
      </c>
      <c r="X903" s="15">
        <f>S903</f>
        <v>42029.07131944444</v>
      </c>
    </row>
    <row r="904" spans="1:24" ht="48" x14ac:dyDescent="0.2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5">
        <f>E904/D904</f>
        <v>1.5100000000000001E-2</v>
      </c>
      <c r="P904" s="6">
        <f>E904/L904</f>
        <v>50.333333333333336</v>
      </c>
      <c r="Q904" t="str">
        <f>LEFT(N904, SEARCH("/", N904, 1)-1)</f>
        <v>food</v>
      </c>
      <c r="R904" t="str">
        <f>RIGHT(N904, LEN(N904) - SEARCH("/", N904,1))</f>
        <v>food trucks</v>
      </c>
      <c r="S904" s="10">
        <f>(((J904/60)/60)/24)+DATE(1970,1,1)</f>
        <v>41918.628240740742</v>
      </c>
      <c r="T904" s="10">
        <f>(((I904/60)/60)/24)+DATE(1970,1,1)</f>
        <v>41978.669907407413</v>
      </c>
      <c r="U904" s="12">
        <f>ROUND((T904-S904), 0)</f>
        <v>60</v>
      </c>
      <c r="V904" s="11" t="str">
        <f>IF(E904&gt;=D904, 1, "")</f>
        <v/>
      </c>
      <c r="W904" s="11">
        <f>IF(E904&lt;D904, 1, "")</f>
        <v>1</v>
      </c>
      <c r="X904" s="15">
        <f>S904</f>
        <v>41918.628240740742</v>
      </c>
    </row>
    <row r="905" spans="1:24" ht="48" x14ac:dyDescent="0.2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5">
        <f>E905/D905</f>
        <v>4.6666666666666671E-3</v>
      </c>
      <c r="P905" s="6">
        <f>E905/L905</f>
        <v>11.666666666666666</v>
      </c>
      <c r="Q905" t="str">
        <f>LEFT(N905, SEARCH("/", N905, 1)-1)</f>
        <v>food</v>
      </c>
      <c r="R905" t="str">
        <f>RIGHT(N905, LEN(N905) - SEARCH("/", N905,1))</f>
        <v>food trucks</v>
      </c>
      <c r="S905" s="10">
        <f>(((J905/60)/60)/24)+DATE(1970,1,1)</f>
        <v>41952.09175925926</v>
      </c>
      <c r="T905" s="10">
        <f>(((I905/60)/60)/24)+DATE(1970,1,1)</f>
        <v>41982.09175925926</v>
      </c>
      <c r="U905" s="12">
        <f>ROUND((T905-S905), 0)</f>
        <v>30</v>
      </c>
      <c r="V905" s="11" t="str">
        <f>IF(E905&gt;=D905, 1, "")</f>
        <v/>
      </c>
      <c r="W905" s="11">
        <f>IF(E905&lt;D905, 1, "")</f>
        <v>1</v>
      </c>
      <c r="X905" s="15">
        <f>S905</f>
        <v>41952.09175925926</v>
      </c>
    </row>
    <row r="906" spans="1:24" ht="48" x14ac:dyDescent="0.2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5">
        <f>E906/D906</f>
        <v>0</v>
      </c>
      <c r="P906" s="6" t="e">
        <f>E906/L906</f>
        <v>#DIV/0!</v>
      </c>
      <c r="Q906" t="str">
        <f>LEFT(N906, SEARCH("/", N906, 1)-1)</f>
        <v>food</v>
      </c>
      <c r="R906" t="str">
        <f>RIGHT(N906, LEN(N906) - SEARCH("/", N906,1))</f>
        <v>food trucks</v>
      </c>
      <c r="S906" s="10">
        <f>(((J906/60)/60)/24)+DATE(1970,1,1)</f>
        <v>42154.726446759261</v>
      </c>
      <c r="T906" s="10">
        <f>(((I906/60)/60)/24)+DATE(1970,1,1)</f>
        <v>42185.65625</v>
      </c>
      <c r="U906" s="12">
        <f>ROUND((T906-S906), 0)</f>
        <v>31</v>
      </c>
      <c r="V906" s="11" t="str">
        <f>IF(E906&gt;=D906, 1, "")</f>
        <v/>
      </c>
      <c r="W906" s="11">
        <f>IF(E906&lt;D906, 1, "")</f>
        <v>1</v>
      </c>
      <c r="X906" s="15">
        <f>S906</f>
        <v>42154.726446759261</v>
      </c>
    </row>
    <row r="907" spans="1:24" ht="48" x14ac:dyDescent="0.2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5">
        <f>E907/D907</f>
        <v>3.85E-2</v>
      </c>
      <c r="P907" s="6">
        <f>E907/L907</f>
        <v>60.789473684210527</v>
      </c>
      <c r="Q907" t="str">
        <f>LEFT(N907, SEARCH("/", N907, 1)-1)</f>
        <v>food</v>
      </c>
      <c r="R907" t="str">
        <f>RIGHT(N907, LEN(N907) - SEARCH("/", N907,1))</f>
        <v>food trucks</v>
      </c>
      <c r="S907" s="10">
        <f>(((J907/60)/60)/24)+DATE(1970,1,1)</f>
        <v>42061.154930555553</v>
      </c>
      <c r="T907" s="10">
        <f>(((I907/60)/60)/24)+DATE(1970,1,1)</f>
        <v>42091.113263888896</v>
      </c>
      <c r="U907" s="12">
        <f>ROUND((T907-S907), 0)</f>
        <v>30</v>
      </c>
      <c r="V907" s="11" t="str">
        <f>IF(E907&gt;=D907, 1, "")</f>
        <v/>
      </c>
      <c r="W907" s="11">
        <f>IF(E907&lt;D907, 1, "")</f>
        <v>1</v>
      </c>
      <c r="X907" s="15">
        <f>S907</f>
        <v>42061.154930555553</v>
      </c>
    </row>
    <row r="908" spans="1:24" ht="48" x14ac:dyDescent="0.2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5">
        <f>E908/D908</f>
        <v>0</v>
      </c>
      <c r="P908" s="6" t="e">
        <f>E908/L908</f>
        <v>#DIV/0!</v>
      </c>
      <c r="Q908" t="str">
        <f>LEFT(N908, SEARCH("/", N908, 1)-1)</f>
        <v>food</v>
      </c>
      <c r="R908" t="str">
        <f>RIGHT(N908, LEN(N908) - SEARCH("/", N908,1))</f>
        <v>food trucks</v>
      </c>
      <c r="S908" s="10">
        <f>(((J908/60)/60)/24)+DATE(1970,1,1)</f>
        <v>42122.629502314812</v>
      </c>
      <c r="T908" s="10">
        <f>(((I908/60)/60)/24)+DATE(1970,1,1)</f>
        <v>42143.629502314812</v>
      </c>
      <c r="U908" s="12">
        <f>ROUND((T908-S908), 0)</f>
        <v>21</v>
      </c>
      <c r="V908" s="11" t="str">
        <f>IF(E908&gt;=D908, 1, "")</f>
        <v/>
      </c>
      <c r="W908" s="11">
        <f>IF(E908&lt;D908, 1, "")</f>
        <v>1</v>
      </c>
      <c r="X908" s="15">
        <f>S908</f>
        <v>42122.629502314812</v>
      </c>
    </row>
    <row r="909" spans="1:24" ht="48" x14ac:dyDescent="0.2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5">
        <f>E909/D909</f>
        <v>5.8333333333333338E-4</v>
      </c>
      <c r="P909" s="6">
        <f>E909/L909</f>
        <v>17.5</v>
      </c>
      <c r="Q909" t="str">
        <f>LEFT(N909, SEARCH("/", N909, 1)-1)</f>
        <v>food</v>
      </c>
      <c r="R909" t="str">
        <f>RIGHT(N909, LEN(N909) - SEARCH("/", N909,1))</f>
        <v>food trucks</v>
      </c>
      <c r="S909" s="10">
        <f>(((J909/60)/60)/24)+DATE(1970,1,1)</f>
        <v>41876.683611111112</v>
      </c>
      <c r="T909" s="10">
        <f>(((I909/60)/60)/24)+DATE(1970,1,1)</f>
        <v>41907.683611111112</v>
      </c>
      <c r="U909" s="12">
        <f>ROUND((T909-S909), 0)</f>
        <v>31</v>
      </c>
      <c r="V909" s="11" t="str">
        <f>IF(E909&gt;=D909, 1, "")</f>
        <v/>
      </c>
      <c r="W909" s="11">
        <f>IF(E909&lt;D909, 1, "")</f>
        <v>1</v>
      </c>
      <c r="X909" s="15">
        <f>S909</f>
        <v>41876.683611111112</v>
      </c>
    </row>
    <row r="910" spans="1:24" ht="48" x14ac:dyDescent="0.2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5">
        <f>E910/D910</f>
        <v>0</v>
      </c>
      <c r="P910" s="6" t="e">
        <f>E910/L910</f>
        <v>#DIV/0!</v>
      </c>
      <c r="Q910" t="str">
        <f>LEFT(N910, SEARCH("/", N910, 1)-1)</f>
        <v>food</v>
      </c>
      <c r="R910" t="str">
        <f>RIGHT(N910, LEN(N910) - SEARCH("/", N910,1))</f>
        <v>food trucks</v>
      </c>
      <c r="S910" s="10">
        <f>(((J910/60)/60)/24)+DATE(1970,1,1)</f>
        <v>41830.723611111112</v>
      </c>
      <c r="T910" s="10">
        <f>(((I910/60)/60)/24)+DATE(1970,1,1)</f>
        <v>41860.723611111112</v>
      </c>
      <c r="U910" s="12">
        <f>ROUND((T910-S910), 0)</f>
        <v>30</v>
      </c>
      <c r="V910" s="11" t="str">
        <f>IF(E910&gt;=D910, 1, "")</f>
        <v/>
      </c>
      <c r="W910" s="11">
        <f>IF(E910&lt;D910, 1, "")</f>
        <v>1</v>
      </c>
      <c r="X910" s="15">
        <f>S910</f>
        <v>41830.723611111112</v>
      </c>
    </row>
    <row r="911" spans="1:24" ht="64" x14ac:dyDescent="0.2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5">
        <f>E911/D911</f>
        <v>0</v>
      </c>
      <c r="P911" s="6" t="e">
        <f>E911/L911</f>
        <v>#DIV/0!</v>
      </c>
      <c r="Q911" t="str">
        <f>LEFT(N911, SEARCH("/", N911, 1)-1)</f>
        <v>food</v>
      </c>
      <c r="R911" t="str">
        <f>RIGHT(N911, LEN(N911) - SEARCH("/", N911,1))</f>
        <v>food trucks</v>
      </c>
      <c r="S911" s="10">
        <f>(((J911/60)/60)/24)+DATE(1970,1,1)</f>
        <v>42509.724328703705</v>
      </c>
      <c r="T911" s="10">
        <f>(((I911/60)/60)/24)+DATE(1970,1,1)</f>
        <v>42539.724328703705</v>
      </c>
      <c r="U911" s="12">
        <f>ROUND((T911-S911), 0)</f>
        <v>30</v>
      </c>
      <c r="V911" s="11" t="str">
        <f>IF(E911&gt;=D911, 1, "")</f>
        <v/>
      </c>
      <c r="W911" s="11">
        <f>IF(E911&lt;D911, 1, "")</f>
        <v>1</v>
      </c>
      <c r="X911" s="15">
        <f>S911</f>
        <v>42509.724328703705</v>
      </c>
    </row>
    <row r="912" spans="1:24" ht="48" x14ac:dyDescent="0.2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5">
        <f>E912/D912</f>
        <v>0.20705000000000001</v>
      </c>
      <c r="P912" s="6">
        <f>E912/L912</f>
        <v>82.82</v>
      </c>
      <c r="Q912" t="str">
        <f>LEFT(N912, SEARCH("/", N912, 1)-1)</f>
        <v>food</v>
      </c>
      <c r="R912" t="str">
        <f>RIGHT(N912, LEN(N912) - SEARCH("/", N912,1))</f>
        <v>food trucks</v>
      </c>
      <c r="S912" s="10">
        <f>(((J912/60)/60)/24)+DATE(1970,1,1)</f>
        <v>41792.214467592588</v>
      </c>
      <c r="T912" s="10">
        <f>(((I912/60)/60)/24)+DATE(1970,1,1)</f>
        <v>41826.214467592588</v>
      </c>
      <c r="U912" s="12">
        <f>ROUND((T912-S912), 0)</f>
        <v>34</v>
      </c>
      <c r="V912" s="11" t="str">
        <f>IF(E912&gt;=D912, 1, "")</f>
        <v/>
      </c>
      <c r="W912" s="11">
        <f>IF(E912&lt;D912, 1, "")</f>
        <v>1</v>
      </c>
      <c r="X912" s="15">
        <f>S912</f>
        <v>41792.214467592588</v>
      </c>
    </row>
    <row r="913" spans="1:24" ht="48" x14ac:dyDescent="0.2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5">
        <f>E913/D913</f>
        <v>0.19139999999999999</v>
      </c>
      <c r="P913" s="6">
        <f>E913/L913</f>
        <v>358.875</v>
      </c>
      <c r="Q913" t="str">
        <f>LEFT(N913, SEARCH("/", N913, 1)-1)</f>
        <v>food</v>
      </c>
      <c r="R913" t="str">
        <f>RIGHT(N913, LEN(N913) - SEARCH("/", N913,1))</f>
        <v>food trucks</v>
      </c>
      <c r="S913" s="10">
        <f>(((J913/60)/60)/24)+DATE(1970,1,1)</f>
        <v>42150.485439814816</v>
      </c>
      <c r="T913" s="10">
        <f>(((I913/60)/60)/24)+DATE(1970,1,1)</f>
        <v>42181.166666666672</v>
      </c>
      <c r="U913" s="12">
        <f>ROUND((T913-S913), 0)</f>
        <v>31</v>
      </c>
      <c r="V913" s="11" t="str">
        <f>IF(E913&gt;=D913, 1, "")</f>
        <v/>
      </c>
      <c r="W913" s="11">
        <f>IF(E913&lt;D913, 1, "")</f>
        <v>1</v>
      </c>
      <c r="X913" s="15">
        <f>S913</f>
        <v>42150.485439814816</v>
      </c>
    </row>
    <row r="914" spans="1:24" ht="48" x14ac:dyDescent="0.2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5">
        <f>E914/D914</f>
        <v>1.6316666666666667E-2</v>
      </c>
      <c r="P914" s="6">
        <f>E914/L914</f>
        <v>61.1875</v>
      </c>
      <c r="Q914" t="str">
        <f>LEFT(N914, SEARCH("/", N914, 1)-1)</f>
        <v>food</v>
      </c>
      <c r="R914" t="str">
        <f>RIGHT(N914, LEN(N914) - SEARCH("/", N914,1))</f>
        <v>food trucks</v>
      </c>
      <c r="S914" s="10">
        <f>(((J914/60)/60)/24)+DATE(1970,1,1)</f>
        <v>41863.734895833331</v>
      </c>
      <c r="T914" s="10">
        <f>(((I914/60)/60)/24)+DATE(1970,1,1)</f>
        <v>41894.734895833331</v>
      </c>
      <c r="U914" s="12">
        <f>ROUND((T914-S914), 0)</f>
        <v>31</v>
      </c>
      <c r="V914" s="11" t="str">
        <f>IF(E914&gt;=D914, 1, "")</f>
        <v/>
      </c>
      <c r="W914" s="11">
        <f>IF(E914&lt;D914, 1, "")</f>
        <v>1</v>
      </c>
      <c r="X914" s="15">
        <f>S914</f>
        <v>41863.734895833331</v>
      </c>
    </row>
    <row r="915" spans="1:24" ht="48" x14ac:dyDescent="0.2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5">
        <f>E915/D915</f>
        <v>5.6666666666666664E-2</v>
      </c>
      <c r="P915" s="6">
        <f>E915/L915</f>
        <v>340</v>
      </c>
      <c r="Q915" t="str">
        <f>LEFT(N915, SEARCH("/", N915, 1)-1)</f>
        <v>food</v>
      </c>
      <c r="R915" t="str">
        <f>RIGHT(N915, LEN(N915) - SEARCH("/", N915,1))</f>
        <v>food trucks</v>
      </c>
      <c r="S915" s="10">
        <f>(((J915/60)/60)/24)+DATE(1970,1,1)</f>
        <v>42605.053993055553</v>
      </c>
      <c r="T915" s="10">
        <f>(((I915/60)/60)/24)+DATE(1970,1,1)</f>
        <v>42635.053993055553</v>
      </c>
      <c r="U915" s="12">
        <f>ROUND((T915-S915), 0)</f>
        <v>30</v>
      </c>
      <c r="V915" s="11" t="str">
        <f>IF(E915&gt;=D915, 1, "")</f>
        <v/>
      </c>
      <c r="W915" s="11">
        <f>IF(E915&lt;D915, 1, "")</f>
        <v>1</v>
      </c>
      <c r="X915" s="15">
        <f>S915</f>
        <v>42605.053993055553</v>
      </c>
    </row>
    <row r="916" spans="1:24" ht="48" x14ac:dyDescent="0.2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5">
        <f>E916/D916</f>
        <v>1.6999999999999999E-3</v>
      </c>
      <c r="P916" s="6">
        <f>E916/L916</f>
        <v>5.666666666666667</v>
      </c>
      <c r="Q916" t="str">
        <f>LEFT(N916, SEARCH("/", N916, 1)-1)</f>
        <v>food</v>
      </c>
      <c r="R916" t="str">
        <f>RIGHT(N916, LEN(N916) - SEARCH("/", N916,1))</f>
        <v>food trucks</v>
      </c>
      <c r="S916" s="10">
        <f>(((J916/60)/60)/24)+DATE(1970,1,1)</f>
        <v>42027.353738425925</v>
      </c>
      <c r="T916" s="10">
        <f>(((I916/60)/60)/24)+DATE(1970,1,1)</f>
        <v>42057.353738425925</v>
      </c>
      <c r="U916" s="12">
        <f>ROUND((T916-S916), 0)</f>
        <v>30</v>
      </c>
      <c r="V916" s="11" t="str">
        <f>IF(E916&gt;=D916, 1, "")</f>
        <v/>
      </c>
      <c r="W916" s="11">
        <f>IF(E916&lt;D916, 1, "")</f>
        <v>1</v>
      </c>
      <c r="X916" s="15">
        <f>S916</f>
        <v>42027.353738425925</v>
      </c>
    </row>
    <row r="917" spans="1:24" ht="48" x14ac:dyDescent="0.2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5">
        <f>E917/D917</f>
        <v>4.0000000000000001E-3</v>
      </c>
      <c r="P917" s="6">
        <f>E917/L917</f>
        <v>50</v>
      </c>
      <c r="Q917" t="str">
        <f>LEFT(N917, SEARCH("/", N917, 1)-1)</f>
        <v>food</v>
      </c>
      <c r="R917" t="str">
        <f>RIGHT(N917, LEN(N917) - SEARCH("/", N917,1))</f>
        <v>food trucks</v>
      </c>
      <c r="S917" s="10">
        <f>(((J917/60)/60)/24)+DATE(1970,1,1)</f>
        <v>42124.893182870372</v>
      </c>
      <c r="T917" s="10">
        <f>(((I917/60)/60)/24)+DATE(1970,1,1)</f>
        <v>42154.893182870372</v>
      </c>
      <c r="U917" s="12">
        <f>ROUND((T917-S917), 0)</f>
        <v>30</v>
      </c>
      <c r="V917" s="11" t="str">
        <f>IF(E917&gt;=D917, 1, "")</f>
        <v/>
      </c>
      <c r="W917" s="11">
        <f>IF(E917&lt;D917, 1, "")</f>
        <v>1</v>
      </c>
      <c r="X917" s="15">
        <f>S917</f>
        <v>42124.893182870372</v>
      </c>
    </row>
    <row r="918" spans="1:24" ht="32" x14ac:dyDescent="0.2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5">
        <f>E918/D918</f>
        <v>1E-3</v>
      </c>
      <c r="P918" s="6">
        <f>E918/L918</f>
        <v>25</v>
      </c>
      <c r="Q918" t="str">
        <f>LEFT(N918, SEARCH("/", N918, 1)-1)</f>
        <v>food</v>
      </c>
      <c r="R918" t="str">
        <f>RIGHT(N918, LEN(N918) - SEARCH("/", N918,1))</f>
        <v>food trucks</v>
      </c>
      <c r="S918" s="10">
        <f>(((J918/60)/60)/24)+DATE(1970,1,1)</f>
        <v>41938.804710648146</v>
      </c>
      <c r="T918" s="10">
        <f>(((I918/60)/60)/24)+DATE(1970,1,1)</f>
        <v>41956.846377314811</v>
      </c>
      <c r="U918" s="12">
        <f>ROUND((T918-S918), 0)</f>
        <v>18</v>
      </c>
      <c r="V918" s="11" t="str">
        <f>IF(E918&gt;=D918, 1, "")</f>
        <v/>
      </c>
      <c r="W918" s="11">
        <f>IF(E918&lt;D918, 1, "")</f>
        <v>1</v>
      </c>
      <c r="X918" s="15">
        <f>S918</f>
        <v>41938.804710648146</v>
      </c>
    </row>
    <row r="919" spans="1:24" ht="16" x14ac:dyDescent="0.2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5">
        <f>E919/D919</f>
        <v>0</v>
      </c>
      <c r="P919" s="6" t="e">
        <f>E919/L919</f>
        <v>#DIV/0!</v>
      </c>
      <c r="Q919" t="str">
        <f>LEFT(N919, SEARCH("/", N919, 1)-1)</f>
        <v>food</v>
      </c>
      <c r="R919" t="str">
        <f>RIGHT(N919, LEN(N919) - SEARCH("/", N919,1))</f>
        <v>food trucks</v>
      </c>
      <c r="S919" s="10">
        <f>(((J919/60)/60)/24)+DATE(1970,1,1)</f>
        <v>41841.682314814818</v>
      </c>
      <c r="T919" s="10">
        <f>(((I919/60)/60)/24)+DATE(1970,1,1)</f>
        <v>41871.682314814818</v>
      </c>
      <c r="U919" s="12">
        <f>ROUND((T919-S919), 0)</f>
        <v>30</v>
      </c>
      <c r="V919" s="11" t="str">
        <f>IF(E919&gt;=D919, 1, "")</f>
        <v/>
      </c>
      <c r="W919" s="11">
        <f>IF(E919&lt;D919, 1, "")</f>
        <v>1</v>
      </c>
      <c r="X919" s="15">
        <f>S919</f>
        <v>41841.682314814818</v>
      </c>
    </row>
    <row r="920" spans="1:24" ht="48" x14ac:dyDescent="0.2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5">
        <f>E920/D920</f>
        <v>2.4000000000000001E-4</v>
      </c>
      <c r="P920" s="6">
        <f>E920/L920</f>
        <v>30</v>
      </c>
      <c r="Q920" t="str">
        <f>LEFT(N920, SEARCH("/", N920, 1)-1)</f>
        <v>food</v>
      </c>
      <c r="R920" t="str">
        <f>RIGHT(N920, LEN(N920) - SEARCH("/", N920,1))</f>
        <v>food trucks</v>
      </c>
      <c r="S920" s="10">
        <f>(((J920/60)/60)/24)+DATE(1970,1,1)</f>
        <v>42184.185844907406</v>
      </c>
      <c r="T920" s="10">
        <f>(((I920/60)/60)/24)+DATE(1970,1,1)</f>
        <v>42219.185844907406</v>
      </c>
      <c r="U920" s="12">
        <f>ROUND((T920-S920), 0)</f>
        <v>35</v>
      </c>
      <c r="V920" s="11" t="str">
        <f>IF(E920&gt;=D920, 1, "")</f>
        <v/>
      </c>
      <c r="W920" s="11">
        <f>IF(E920&lt;D920, 1, "")</f>
        <v>1</v>
      </c>
      <c r="X920" s="15">
        <f>S920</f>
        <v>42184.185844907406</v>
      </c>
    </row>
    <row r="921" spans="1:24" ht="48" x14ac:dyDescent="0.2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5">
        <f>E921/D921</f>
        <v>5.906666666666667E-2</v>
      </c>
      <c r="P921" s="6">
        <f>E921/L921</f>
        <v>46.631578947368418</v>
      </c>
      <c r="Q921" t="str">
        <f>LEFT(N921, SEARCH("/", N921, 1)-1)</f>
        <v>food</v>
      </c>
      <c r="R921" t="str">
        <f>RIGHT(N921, LEN(N921) - SEARCH("/", N921,1))</f>
        <v>food trucks</v>
      </c>
      <c r="S921" s="10">
        <f>(((J921/60)/60)/24)+DATE(1970,1,1)</f>
        <v>42468.84174768519</v>
      </c>
      <c r="T921" s="10">
        <f>(((I921/60)/60)/24)+DATE(1970,1,1)</f>
        <v>42498.84174768519</v>
      </c>
      <c r="U921" s="12">
        <f>ROUND((T921-S921), 0)</f>
        <v>30</v>
      </c>
      <c r="V921" s="11" t="str">
        <f>IF(E921&gt;=D921, 1, "")</f>
        <v/>
      </c>
      <c r="W921" s="11">
        <f>IF(E921&lt;D921, 1, "")</f>
        <v>1</v>
      </c>
      <c r="X921" s="15">
        <f>S921</f>
        <v>42468.84174768519</v>
      </c>
    </row>
    <row r="922" spans="1:24" ht="48" x14ac:dyDescent="0.2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5">
        <f>E922/D922</f>
        <v>2.9250000000000002E-2</v>
      </c>
      <c r="P922" s="6">
        <f>E922/L922</f>
        <v>65</v>
      </c>
      <c r="Q922" t="str">
        <f>LEFT(N922, SEARCH("/", N922, 1)-1)</f>
        <v>food</v>
      </c>
      <c r="R922" t="str">
        <f>RIGHT(N922, LEN(N922) - SEARCH("/", N922,1))</f>
        <v>food trucks</v>
      </c>
      <c r="S922" s="10">
        <f>(((J922/60)/60)/24)+DATE(1970,1,1)</f>
        <v>42170.728460648148</v>
      </c>
      <c r="T922" s="10">
        <f>(((I922/60)/60)/24)+DATE(1970,1,1)</f>
        <v>42200.728460648148</v>
      </c>
      <c r="U922" s="12">
        <f>ROUND((T922-S922), 0)</f>
        <v>30</v>
      </c>
      <c r="V922" s="11" t="str">
        <f>IF(E922&gt;=D922, 1, "")</f>
        <v/>
      </c>
      <c r="W922" s="11">
        <f>IF(E922&lt;D922, 1, "")</f>
        <v>1</v>
      </c>
      <c r="X922" s="15">
        <f>S922</f>
        <v>42170.728460648148</v>
      </c>
    </row>
    <row r="923" spans="1:24" ht="64" x14ac:dyDescent="0.2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5">
        <f>E923/D923</f>
        <v>5.7142857142857142E-5</v>
      </c>
      <c r="P923" s="6">
        <f>E923/L923</f>
        <v>10</v>
      </c>
      <c r="Q923" t="str">
        <f>LEFT(N923, SEARCH("/", N923, 1)-1)</f>
        <v>food</v>
      </c>
      <c r="R923" t="str">
        <f>RIGHT(N923, LEN(N923) - SEARCH("/", N923,1))</f>
        <v>food trucks</v>
      </c>
      <c r="S923" s="10">
        <f>(((J923/60)/60)/24)+DATE(1970,1,1)</f>
        <v>42746.019652777773</v>
      </c>
      <c r="T923" s="10">
        <f>(((I923/60)/60)/24)+DATE(1970,1,1)</f>
        <v>42800.541666666672</v>
      </c>
      <c r="U923" s="12">
        <f>ROUND((T923-S923), 0)</f>
        <v>55</v>
      </c>
      <c r="V923" s="11" t="str">
        <f>IF(E923&gt;=D923, 1, "")</f>
        <v/>
      </c>
      <c r="W923" s="11">
        <f>IF(E923&lt;D923, 1, "")</f>
        <v>1</v>
      </c>
      <c r="X923" s="15">
        <f>S923</f>
        <v>42746.019652777773</v>
      </c>
    </row>
    <row r="924" spans="1:24" ht="48" x14ac:dyDescent="0.2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5">
        <f>E924/D924</f>
        <v>0</v>
      </c>
      <c r="P924" s="6" t="e">
        <f>E924/L924</f>
        <v>#DIV/0!</v>
      </c>
      <c r="Q924" t="str">
        <f>LEFT(N924, SEARCH("/", N924, 1)-1)</f>
        <v>food</v>
      </c>
      <c r="R924" t="str">
        <f>RIGHT(N924, LEN(N924) - SEARCH("/", N924,1))</f>
        <v>food trucks</v>
      </c>
      <c r="S924" s="10">
        <f>(((J924/60)/60)/24)+DATE(1970,1,1)</f>
        <v>41897.660833333335</v>
      </c>
      <c r="T924" s="10">
        <f>(((I924/60)/60)/24)+DATE(1970,1,1)</f>
        <v>41927.660833333335</v>
      </c>
      <c r="U924" s="12">
        <f>ROUND((T924-S924), 0)</f>
        <v>30</v>
      </c>
      <c r="V924" s="11" t="str">
        <f>IF(E924&gt;=D924, 1, "")</f>
        <v/>
      </c>
      <c r="W924" s="11">
        <f>IF(E924&lt;D924, 1, "")</f>
        <v>1</v>
      </c>
      <c r="X924" s="15">
        <f>S924</f>
        <v>41897.660833333335</v>
      </c>
    </row>
    <row r="925" spans="1:24" ht="48" x14ac:dyDescent="0.2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5">
        <f>E925/D925</f>
        <v>6.666666666666667E-5</v>
      </c>
      <c r="P925" s="6">
        <f>E925/L925</f>
        <v>5</v>
      </c>
      <c r="Q925" t="str">
        <f>LEFT(N925, SEARCH("/", N925, 1)-1)</f>
        <v>food</v>
      </c>
      <c r="R925" t="str">
        <f>RIGHT(N925, LEN(N925) - SEARCH("/", N925,1))</f>
        <v>food trucks</v>
      </c>
      <c r="S925" s="10">
        <f>(((J925/60)/60)/24)+DATE(1970,1,1)</f>
        <v>41837.905694444446</v>
      </c>
      <c r="T925" s="10">
        <f>(((I925/60)/60)/24)+DATE(1970,1,1)</f>
        <v>41867.905694444446</v>
      </c>
      <c r="U925" s="12">
        <f>ROUND((T925-S925), 0)</f>
        <v>30</v>
      </c>
      <c r="V925" s="11" t="str">
        <f>IF(E925&gt;=D925, 1, "")</f>
        <v/>
      </c>
      <c r="W925" s="11">
        <f>IF(E925&lt;D925, 1, "")</f>
        <v>1</v>
      </c>
      <c r="X925" s="15">
        <f>S925</f>
        <v>41837.905694444446</v>
      </c>
    </row>
    <row r="926" spans="1:24" ht="48" x14ac:dyDescent="0.2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5">
        <f>E926/D926</f>
        <v>5.3333333333333337E-2</v>
      </c>
      <c r="P926" s="6">
        <f>E926/L926</f>
        <v>640</v>
      </c>
      <c r="Q926" t="str">
        <f>LEFT(N926, SEARCH("/", N926, 1)-1)</f>
        <v>food</v>
      </c>
      <c r="R926" t="str">
        <f>RIGHT(N926, LEN(N926) - SEARCH("/", N926,1))</f>
        <v>food trucks</v>
      </c>
      <c r="S926" s="10">
        <f>(((J926/60)/60)/24)+DATE(1970,1,1)</f>
        <v>42275.720219907409</v>
      </c>
      <c r="T926" s="10">
        <f>(((I926/60)/60)/24)+DATE(1970,1,1)</f>
        <v>42305.720219907409</v>
      </c>
      <c r="U926" s="12">
        <f>ROUND((T926-S926), 0)</f>
        <v>30</v>
      </c>
      <c r="V926" s="11" t="str">
        <f>IF(E926&gt;=D926, 1, "")</f>
        <v/>
      </c>
      <c r="W926" s="11">
        <f>IF(E926&lt;D926, 1, "")</f>
        <v>1</v>
      </c>
      <c r="X926" s="15">
        <f>S926</f>
        <v>42275.720219907409</v>
      </c>
    </row>
    <row r="927" spans="1:24" ht="32" x14ac:dyDescent="0.2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5">
        <f>E927/D927</f>
        <v>0.11749999999999999</v>
      </c>
      <c r="P927" s="6">
        <f>E927/L927</f>
        <v>69.117647058823536</v>
      </c>
      <c r="Q927" t="str">
        <f>LEFT(N927, SEARCH("/", N927, 1)-1)</f>
        <v>food</v>
      </c>
      <c r="R927" t="str">
        <f>RIGHT(N927, LEN(N927) - SEARCH("/", N927,1))</f>
        <v>food trucks</v>
      </c>
      <c r="S927" s="10">
        <f>(((J927/60)/60)/24)+DATE(1970,1,1)</f>
        <v>41781.806875000002</v>
      </c>
      <c r="T927" s="10">
        <f>(((I927/60)/60)/24)+DATE(1970,1,1)</f>
        <v>41818.806875000002</v>
      </c>
      <c r="U927" s="12">
        <f>ROUND((T927-S927), 0)</f>
        <v>37</v>
      </c>
      <c r="V927" s="11" t="str">
        <f>IF(E927&gt;=D927, 1, "")</f>
        <v/>
      </c>
      <c r="W927" s="11">
        <f>IF(E927&lt;D927, 1, "")</f>
        <v>1</v>
      </c>
      <c r="X927" s="15">
        <f>S927</f>
        <v>41781.806875000002</v>
      </c>
    </row>
    <row r="928" spans="1:24" ht="16" x14ac:dyDescent="0.2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5">
        <f>E928/D928</f>
        <v>8.0000000000000007E-5</v>
      </c>
      <c r="P928" s="6">
        <f>E928/L928</f>
        <v>1.3333333333333333</v>
      </c>
      <c r="Q928" t="str">
        <f>LEFT(N928, SEARCH("/", N928, 1)-1)</f>
        <v>food</v>
      </c>
      <c r="R928" t="str">
        <f>RIGHT(N928, LEN(N928) - SEARCH("/", N928,1))</f>
        <v>food trucks</v>
      </c>
      <c r="S928" s="10">
        <f>(((J928/60)/60)/24)+DATE(1970,1,1)</f>
        <v>42034.339363425926</v>
      </c>
      <c r="T928" s="10">
        <f>(((I928/60)/60)/24)+DATE(1970,1,1)</f>
        <v>42064.339363425926</v>
      </c>
      <c r="U928" s="12">
        <f>ROUND((T928-S928), 0)</f>
        <v>30</v>
      </c>
      <c r="V928" s="11" t="str">
        <f>IF(E928&gt;=D928, 1, "")</f>
        <v/>
      </c>
      <c r="W928" s="11">
        <f>IF(E928&lt;D928, 1, "")</f>
        <v>1</v>
      </c>
      <c r="X928" s="15">
        <f>S928</f>
        <v>42034.339363425926</v>
      </c>
    </row>
    <row r="929" spans="1:24" ht="48" x14ac:dyDescent="0.2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5">
        <f>E929/D929</f>
        <v>4.2000000000000003E-2</v>
      </c>
      <c r="P929" s="6">
        <f>E929/L929</f>
        <v>10.5</v>
      </c>
      <c r="Q929" t="str">
        <f>LEFT(N929, SEARCH("/", N929, 1)-1)</f>
        <v>food</v>
      </c>
      <c r="R929" t="str">
        <f>RIGHT(N929, LEN(N929) - SEARCH("/", N929,1))</f>
        <v>food trucks</v>
      </c>
      <c r="S929" s="10">
        <f>(((J929/60)/60)/24)+DATE(1970,1,1)</f>
        <v>42728.827407407407</v>
      </c>
      <c r="T929" s="10">
        <f>(((I929/60)/60)/24)+DATE(1970,1,1)</f>
        <v>42747.695833333331</v>
      </c>
      <c r="U929" s="12">
        <f>ROUND((T929-S929), 0)</f>
        <v>19</v>
      </c>
      <c r="V929" s="11" t="str">
        <f>IF(E929&gt;=D929, 1, "")</f>
        <v/>
      </c>
      <c r="W929" s="11">
        <f>IF(E929&lt;D929, 1, "")</f>
        <v>1</v>
      </c>
      <c r="X929" s="15">
        <f>S929</f>
        <v>42728.827407407407</v>
      </c>
    </row>
    <row r="930" spans="1:24" ht="48" x14ac:dyDescent="0.2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5">
        <f>E930/D930</f>
        <v>0.04</v>
      </c>
      <c r="P930" s="6">
        <f>E930/L930</f>
        <v>33.333333333333336</v>
      </c>
      <c r="Q930" t="str">
        <f>LEFT(N930, SEARCH("/", N930, 1)-1)</f>
        <v>food</v>
      </c>
      <c r="R930" t="str">
        <f>RIGHT(N930, LEN(N930) - SEARCH("/", N930,1))</f>
        <v>food trucks</v>
      </c>
      <c r="S930" s="10">
        <f>(((J930/60)/60)/24)+DATE(1970,1,1)</f>
        <v>42656.86137731481</v>
      </c>
      <c r="T930" s="10">
        <f>(((I930/60)/60)/24)+DATE(1970,1,1)</f>
        <v>42676.165972222225</v>
      </c>
      <c r="U930" s="12">
        <f>ROUND((T930-S930), 0)</f>
        <v>19</v>
      </c>
      <c r="V930" s="11" t="str">
        <f>IF(E930&gt;=D930, 1, "")</f>
        <v/>
      </c>
      <c r="W930" s="11">
        <f>IF(E930&lt;D930, 1, "")</f>
        <v>1</v>
      </c>
      <c r="X930" s="15">
        <f>S930</f>
        <v>42656.86137731481</v>
      </c>
    </row>
    <row r="931" spans="1:24" ht="48" x14ac:dyDescent="0.2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5">
        <f>E931/D931</f>
        <v>1.6620689655172414E-2</v>
      </c>
      <c r="P931" s="6">
        <f>E931/L931</f>
        <v>48.2</v>
      </c>
      <c r="Q931" t="str">
        <f>LEFT(N931, SEARCH("/", N931, 1)-1)</f>
        <v>publishing</v>
      </c>
      <c r="R931" t="str">
        <f>RIGHT(N931, LEN(N931) - SEARCH("/", N931,1))</f>
        <v>translations</v>
      </c>
      <c r="S931" s="10">
        <f>(((J931/60)/60)/24)+DATE(1970,1,1)</f>
        <v>42032.510243055556</v>
      </c>
      <c r="T931" s="10">
        <f>(((I931/60)/60)/24)+DATE(1970,1,1)</f>
        <v>42057.510243055556</v>
      </c>
      <c r="U931" s="12">
        <f>ROUND((T931-S931), 0)</f>
        <v>25</v>
      </c>
      <c r="V931" s="11" t="str">
        <f>IF(E931&gt;=D931, 1, "")</f>
        <v/>
      </c>
      <c r="W931" s="11">
        <f>IF(E931&lt;D931, 1, "")</f>
        <v>1</v>
      </c>
      <c r="X931" s="15">
        <f>S931</f>
        <v>42032.510243055556</v>
      </c>
    </row>
    <row r="932" spans="1:24" ht="32" x14ac:dyDescent="0.2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5">
        <f>E932/D932</f>
        <v>4.1999999999999997E-3</v>
      </c>
      <c r="P932" s="6">
        <f>E932/L932</f>
        <v>6.1764705882352944</v>
      </c>
      <c r="Q932" t="str">
        <f>LEFT(N932, SEARCH("/", N932, 1)-1)</f>
        <v>publishing</v>
      </c>
      <c r="R932" t="str">
        <f>RIGHT(N932, LEN(N932) - SEARCH("/", N932,1))</f>
        <v>translations</v>
      </c>
      <c r="S932" s="10">
        <f>(((J932/60)/60)/24)+DATE(1970,1,1)</f>
        <v>41941.680567129632</v>
      </c>
      <c r="T932" s="10">
        <f>(((I932/60)/60)/24)+DATE(1970,1,1)</f>
        <v>41971.722233796296</v>
      </c>
      <c r="U932" s="12">
        <f>ROUND((T932-S932), 0)</f>
        <v>30</v>
      </c>
      <c r="V932" s="11" t="str">
        <f>IF(E932&gt;=D932, 1, "")</f>
        <v/>
      </c>
      <c r="W932" s="11">
        <f>IF(E932&lt;D932, 1, "")</f>
        <v>1</v>
      </c>
      <c r="X932" s="15">
        <f>S932</f>
        <v>41941.680567129632</v>
      </c>
    </row>
    <row r="933" spans="1:24" ht="16" x14ac:dyDescent="0.2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5">
        <f>E933/D933</f>
        <v>1.25E-3</v>
      </c>
      <c r="P933" s="6">
        <f>E933/L933</f>
        <v>5</v>
      </c>
      <c r="Q933" t="str">
        <f>LEFT(N933, SEARCH("/", N933, 1)-1)</f>
        <v>publishing</v>
      </c>
      <c r="R933" t="str">
        <f>RIGHT(N933, LEN(N933) - SEARCH("/", N933,1))</f>
        <v>translations</v>
      </c>
      <c r="S933" s="10">
        <f>(((J933/60)/60)/24)+DATE(1970,1,1)</f>
        <v>42297.432951388888</v>
      </c>
      <c r="T933" s="10">
        <f>(((I933/60)/60)/24)+DATE(1970,1,1)</f>
        <v>42350.416666666672</v>
      </c>
      <c r="U933" s="12">
        <f>ROUND((T933-S933), 0)</f>
        <v>53</v>
      </c>
      <c r="V933" s="11" t="str">
        <f>IF(E933&gt;=D933, 1, "")</f>
        <v/>
      </c>
      <c r="W933" s="11">
        <f>IF(E933&lt;D933, 1, "")</f>
        <v>1</v>
      </c>
      <c r="X933" s="15">
        <f>S933</f>
        <v>42297.432951388888</v>
      </c>
    </row>
    <row r="934" spans="1:24" ht="48" x14ac:dyDescent="0.2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5">
        <f>E934/D934</f>
        <v>5.0000000000000001E-3</v>
      </c>
      <c r="P934" s="6">
        <f>E934/L934</f>
        <v>7.5</v>
      </c>
      <c r="Q934" t="str">
        <f>LEFT(N934, SEARCH("/", N934, 1)-1)</f>
        <v>publishing</v>
      </c>
      <c r="R934" t="str">
        <f>RIGHT(N934, LEN(N934) - SEARCH("/", N934,1))</f>
        <v>translations</v>
      </c>
      <c r="S934" s="10">
        <f>(((J934/60)/60)/24)+DATE(1970,1,1)</f>
        <v>41838.536782407406</v>
      </c>
      <c r="T934" s="10">
        <f>(((I934/60)/60)/24)+DATE(1970,1,1)</f>
        <v>41863.536782407406</v>
      </c>
      <c r="U934" s="12">
        <f>ROUND((T934-S934), 0)</f>
        <v>25</v>
      </c>
      <c r="V934" s="11" t="str">
        <f>IF(E934&gt;=D934, 1, "")</f>
        <v/>
      </c>
      <c r="W934" s="11">
        <f>IF(E934&lt;D934, 1, "")</f>
        <v>1</v>
      </c>
      <c r="X934" s="15">
        <f>S934</f>
        <v>41838.536782407406</v>
      </c>
    </row>
    <row r="935" spans="1:24" ht="48" x14ac:dyDescent="0.2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5">
        <f>E935/D935</f>
        <v>7.1999999999999995E-2</v>
      </c>
      <c r="P935" s="6">
        <f>E935/L935</f>
        <v>12</v>
      </c>
      <c r="Q935" t="str">
        <f>LEFT(N935, SEARCH("/", N935, 1)-1)</f>
        <v>publishing</v>
      </c>
      <c r="R935" t="str">
        <f>RIGHT(N935, LEN(N935) - SEARCH("/", N935,1))</f>
        <v>translations</v>
      </c>
      <c r="S935" s="10">
        <f>(((J935/60)/60)/24)+DATE(1970,1,1)</f>
        <v>42291.872175925921</v>
      </c>
      <c r="T935" s="10">
        <f>(((I935/60)/60)/24)+DATE(1970,1,1)</f>
        <v>42321.913842592592</v>
      </c>
      <c r="U935" s="12">
        <f>ROUND((T935-S935), 0)</f>
        <v>30</v>
      </c>
      <c r="V935" s="11" t="str">
        <f>IF(E935&gt;=D935, 1, "")</f>
        <v/>
      </c>
      <c r="W935" s="11">
        <f>IF(E935&lt;D935, 1, "")</f>
        <v>1</v>
      </c>
      <c r="X935" s="15">
        <f>S935</f>
        <v>42291.872175925921</v>
      </c>
    </row>
    <row r="936" spans="1:24" ht="48" x14ac:dyDescent="0.2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5">
        <f>E936/D936</f>
        <v>0</v>
      </c>
      <c r="P936" s="6" t="e">
        <f>E936/L936</f>
        <v>#DIV/0!</v>
      </c>
      <c r="Q936" t="str">
        <f>LEFT(N936, SEARCH("/", N936, 1)-1)</f>
        <v>publishing</v>
      </c>
      <c r="R936" t="str">
        <f>RIGHT(N936, LEN(N936) - SEARCH("/", N936,1))</f>
        <v>translations</v>
      </c>
      <c r="S936" s="10">
        <f>(((J936/60)/60)/24)+DATE(1970,1,1)</f>
        <v>41945.133506944447</v>
      </c>
      <c r="T936" s="10">
        <f>(((I936/60)/60)/24)+DATE(1970,1,1)</f>
        <v>42005.175173611111</v>
      </c>
      <c r="U936" s="12">
        <f>ROUND((T936-S936), 0)</f>
        <v>60</v>
      </c>
      <c r="V936" s="11" t="str">
        <f>IF(E936&gt;=D936, 1, "")</f>
        <v/>
      </c>
      <c r="W936" s="11">
        <f>IF(E936&lt;D936, 1, "")</f>
        <v>1</v>
      </c>
      <c r="X936" s="15">
        <f>S936</f>
        <v>41945.133506944447</v>
      </c>
    </row>
    <row r="937" spans="1:24" ht="48" x14ac:dyDescent="0.2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5">
        <f>E937/D937</f>
        <v>1.6666666666666666E-4</v>
      </c>
      <c r="P937" s="6">
        <f>E937/L937</f>
        <v>1</v>
      </c>
      <c r="Q937" t="str">
        <f>LEFT(N937, SEARCH("/", N937, 1)-1)</f>
        <v>publishing</v>
      </c>
      <c r="R937" t="str">
        <f>RIGHT(N937, LEN(N937) - SEARCH("/", N937,1))</f>
        <v>translations</v>
      </c>
      <c r="S937" s="10">
        <f>(((J937/60)/60)/24)+DATE(1970,1,1)</f>
        <v>42479.318518518514</v>
      </c>
      <c r="T937" s="10">
        <f>(((I937/60)/60)/24)+DATE(1970,1,1)</f>
        <v>42524.318518518514</v>
      </c>
      <c r="U937" s="12">
        <f>ROUND((T937-S937), 0)</f>
        <v>45</v>
      </c>
      <c r="V937" s="11" t="str">
        <f>IF(E937&gt;=D937, 1, "")</f>
        <v/>
      </c>
      <c r="W937" s="11">
        <f>IF(E937&lt;D937, 1, "")</f>
        <v>1</v>
      </c>
      <c r="X937" s="15">
        <f>S937</f>
        <v>42479.318518518514</v>
      </c>
    </row>
    <row r="938" spans="1:24" ht="48" x14ac:dyDescent="0.2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5">
        <f>E938/D938</f>
        <v>2.3333333333333335E-3</v>
      </c>
      <c r="P938" s="6">
        <f>E938/L938</f>
        <v>2.3333333333333335</v>
      </c>
      <c r="Q938" t="str">
        <f>LEFT(N938, SEARCH("/", N938, 1)-1)</f>
        <v>publishing</v>
      </c>
      <c r="R938" t="str">
        <f>RIGHT(N938, LEN(N938) - SEARCH("/", N938,1))</f>
        <v>translations</v>
      </c>
      <c r="S938" s="10">
        <f>(((J938/60)/60)/24)+DATE(1970,1,1)</f>
        <v>42013.059027777781</v>
      </c>
      <c r="T938" s="10">
        <f>(((I938/60)/60)/24)+DATE(1970,1,1)</f>
        <v>42041.059027777781</v>
      </c>
      <c r="U938" s="12">
        <f>ROUND((T938-S938), 0)</f>
        <v>28</v>
      </c>
      <c r="V938" s="11" t="str">
        <f>IF(E938&gt;=D938, 1, "")</f>
        <v/>
      </c>
      <c r="W938" s="11">
        <f>IF(E938&lt;D938, 1, "")</f>
        <v>1</v>
      </c>
      <c r="X938" s="15">
        <f>S938</f>
        <v>42013.059027777781</v>
      </c>
    </row>
    <row r="939" spans="1:24" ht="32" x14ac:dyDescent="0.2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5">
        <f>E939/D939</f>
        <v>4.5714285714285714E-2</v>
      </c>
      <c r="P939" s="6">
        <f>E939/L939</f>
        <v>24.615384615384617</v>
      </c>
      <c r="Q939" t="str">
        <f>LEFT(N939, SEARCH("/", N939, 1)-1)</f>
        <v>publishing</v>
      </c>
      <c r="R939" t="str">
        <f>RIGHT(N939, LEN(N939) - SEARCH("/", N939,1))</f>
        <v>translations</v>
      </c>
      <c r="S939" s="10">
        <f>(((J939/60)/60)/24)+DATE(1970,1,1)</f>
        <v>41947.063645833332</v>
      </c>
      <c r="T939" s="10">
        <f>(((I939/60)/60)/24)+DATE(1970,1,1)</f>
        <v>41977.063645833332</v>
      </c>
      <c r="U939" s="12">
        <f>ROUND((T939-S939), 0)</f>
        <v>30</v>
      </c>
      <c r="V939" s="11" t="str">
        <f>IF(E939&gt;=D939, 1, "")</f>
        <v/>
      </c>
      <c r="W939" s="11">
        <f>IF(E939&lt;D939, 1, "")</f>
        <v>1</v>
      </c>
      <c r="X939" s="15">
        <f>S939</f>
        <v>41947.063645833332</v>
      </c>
    </row>
    <row r="940" spans="1:24" ht="48" x14ac:dyDescent="0.2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5">
        <f>E940/D940</f>
        <v>0.05</v>
      </c>
      <c r="P940" s="6">
        <f>E940/L940</f>
        <v>100</v>
      </c>
      <c r="Q940" t="str">
        <f>LEFT(N940, SEARCH("/", N940, 1)-1)</f>
        <v>publishing</v>
      </c>
      <c r="R940" t="str">
        <f>RIGHT(N940, LEN(N940) - SEARCH("/", N940,1))</f>
        <v>translations</v>
      </c>
      <c r="S940" s="10">
        <f>(((J940/60)/60)/24)+DATE(1970,1,1)</f>
        <v>42360.437152777777</v>
      </c>
      <c r="T940" s="10">
        <f>(((I940/60)/60)/24)+DATE(1970,1,1)</f>
        <v>42420.437152777777</v>
      </c>
      <c r="U940" s="12">
        <f>ROUND((T940-S940), 0)</f>
        <v>60</v>
      </c>
      <c r="V940" s="11" t="str">
        <f>IF(E940&gt;=D940, 1, "")</f>
        <v/>
      </c>
      <c r="W940" s="11">
        <f>IF(E940&lt;D940, 1, "")</f>
        <v>1</v>
      </c>
      <c r="X940" s="15">
        <f>S940</f>
        <v>42360.437152777777</v>
      </c>
    </row>
    <row r="941" spans="1:24" ht="48" x14ac:dyDescent="0.2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5">
        <f>E941/D941</f>
        <v>2E-3</v>
      </c>
      <c r="P941" s="6">
        <f>E941/L941</f>
        <v>1</v>
      </c>
      <c r="Q941" t="str">
        <f>LEFT(N941, SEARCH("/", N941, 1)-1)</f>
        <v>publishing</v>
      </c>
      <c r="R941" t="str">
        <f>RIGHT(N941, LEN(N941) - SEARCH("/", N941,1))</f>
        <v>translations</v>
      </c>
      <c r="S941" s="10">
        <f>(((J941/60)/60)/24)+DATE(1970,1,1)</f>
        <v>42708.25309027778</v>
      </c>
      <c r="T941" s="10">
        <f>(((I941/60)/60)/24)+DATE(1970,1,1)</f>
        <v>42738.25309027778</v>
      </c>
      <c r="U941" s="12">
        <f>ROUND((T941-S941), 0)</f>
        <v>30</v>
      </c>
      <c r="V941" s="11" t="str">
        <f>IF(E941&gt;=D941, 1, "")</f>
        <v/>
      </c>
      <c r="W941" s="11">
        <f>IF(E941&lt;D941, 1, "")</f>
        <v>1</v>
      </c>
      <c r="X941" s="15">
        <f>S941</f>
        <v>42708.25309027778</v>
      </c>
    </row>
    <row r="942" spans="1:24" ht="48" x14ac:dyDescent="0.2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5">
        <f>E942/D942</f>
        <v>0.18181818181818182</v>
      </c>
      <c r="P942" s="6">
        <f>E942/L942</f>
        <v>88.888888888888886</v>
      </c>
      <c r="Q942" t="str">
        <f>LEFT(N942, SEARCH("/", N942, 1)-1)</f>
        <v>publishing</v>
      </c>
      <c r="R942" t="str">
        <f>RIGHT(N942, LEN(N942) - SEARCH("/", N942,1))</f>
        <v>translations</v>
      </c>
      <c r="S942" s="10">
        <f>(((J942/60)/60)/24)+DATE(1970,1,1)</f>
        <v>42192.675821759258</v>
      </c>
      <c r="T942" s="10">
        <f>(((I942/60)/60)/24)+DATE(1970,1,1)</f>
        <v>42232.675821759258</v>
      </c>
      <c r="U942" s="12">
        <f>ROUND((T942-S942), 0)</f>
        <v>40</v>
      </c>
      <c r="V942" s="11" t="str">
        <f>IF(E942&gt;=D942, 1, "")</f>
        <v/>
      </c>
      <c r="W942" s="11">
        <f>IF(E942&lt;D942, 1, "")</f>
        <v>1</v>
      </c>
      <c r="X942" s="15">
        <f>S942</f>
        <v>42192.675821759258</v>
      </c>
    </row>
    <row r="943" spans="1:24" ht="48" x14ac:dyDescent="0.2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5">
        <f>E943/D943</f>
        <v>0</v>
      </c>
      <c r="P943" s="6" t="e">
        <f>E943/L943</f>
        <v>#DIV/0!</v>
      </c>
      <c r="Q943" t="str">
        <f>LEFT(N943, SEARCH("/", N943, 1)-1)</f>
        <v>publishing</v>
      </c>
      <c r="R943" t="str">
        <f>RIGHT(N943, LEN(N943) - SEARCH("/", N943,1))</f>
        <v>translations</v>
      </c>
      <c r="S943" s="10">
        <f>(((J943/60)/60)/24)+DATE(1970,1,1)</f>
        <v>42299.926145833335</v>
      </c>
      <c r="T943" s="10">
        <f>(((I943/60)/60)/24)+DATE(1970,1,1)</f>
        <v>42329.967812499999</v>
      </c>
      <c r="U943" s="12">
        <f>ROUND((T943-S943), 0)</f>
        <v>30</v>
      </c>
      <c r="V943" s="11" t="str">
        <f>IF(E943&gt;=D943, 1, "")</f>
        <v/>
      </c>
      <c r="W943" s="11">
        <f>IF(E943&lt;D943, 1, "")</f>
        <v>1</v>
      </c>
      <c r="X943" s="15">
        <f>S943</f>
        <v>42299.926145833335</v>
      </c>
    </row>
    <row r="944" spans="1:24" ht="48" x14ac:dyDescent="0.2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5">
        <f>E944/D944</f>
        <v>1.2222222222222223E-2</v>
      </c>
      <c r="P944" s="6">
        <f>E944/L944</f>
        <v>27.5</v>
      </c>
      <c r="Q944" t="str">
        <f>LEFT(N944, SEARCH("/", N944, 1)-1)</f>
        <v>publishing</v>
      </c>
      <c r="R944" t="str">
        <f>RIGHT(N944, LEN(N944) - SEARCH("/", N944,1))</f>
        <v>translations</v>
      </c>
      <c r="S944" s="10">
        <f>(((J944/60)/60)/24)+DATE(1970,1,1)</f>
        <v>42232.15016203704</v>
      </c>
      <c r="T944" s="10">
        <f>(((I944/60)/60)/24)+DATE(1970,1,1)</f>
        <v>42262.465972222228</v>
      </c>
      <c r="U944" s="12">
        <f>ROUND((T944-S944), 0)</f>
        <v>30</v>
      </c>
      <c r="V944" s="11" t="str">
        <f>IF(E944&gt;=D944, 1, "")</f>
        <v/>
      </c>
      <c r="W944" s="11">
        <f>IF(E944&lt;D944, 1, "")</f>
        <v>1</v>
      </c>
      <c r="X944" s="15">
        <f>S944</f>
        <v>42232.15016203704</v>
      </c>
    </row>
    <row r="945" spans="1:24" ht="64" x14ac:dyDescent="0.2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5">
        <f>E945/D945</f>
        <v>2E-3</v>
      </c>
      <c r="P945" s="6">
        <f>E945/L945</f>
        <v>6</v>
      </c>
      <c r="Q945" t="str">
        <f>LEFT(N945, SEARCH("/", N945, 1)-1)</f>
        <v>publishing</v>
      </c>
      <c r="R945" t="str">
        <f>RIGHT(N945, LEN(N945) - SEARCH("/", N945,1))</f>
        <v>translations</v>
      </c>
      <c r="S945" s="10">
        <f>(((J945/60)/60)/24)+DATE(1970,1,1)</f>
        <v>42395.456412037034</v>
      </c>
      <c r="T945" s="10">
        <f>(((I945/60)/60)/24)+DATE(1970,1,1)</f>
        <v>42425.456412037034</v>
      </c>
      <c r="U945" s="12">
        <f>ROUND((T945-S945), 0)</f>
        <v>30</v>
      </c>
      <c r="V945" s="11" t="str">
        <f>IF(E945&gt;=D945, 1, "")</f>
        <v/>
      </c>
      <c r="W945" s="11">
        <f>IF(E945&lt;D945, 1, "")</f>
        <v>1</v>
      </c>
      <c r="X945" s="15">
        <f>S945</f>
        <v>42395.456412037034</v>
      </c>
    </row>
    <row r="946" spans="1:24" ht="48" x14ac:dyDescent="0.2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5">
        <f>E946/D946</f>
        <v>7.0634920634920634E-2</v>
      </c>
      <c r="P946" s="6">
        <f>E946/L946</f>
        <v>44.5</v>
      </c>
      <c r="Q946" t="str">
        <f>LEFT(N946, SEARCH("/", N946, 1)-1)</f>
        <v>publishing</v>
      </c>
      <c r="R946" t="str">
        <f>RIGHT(N946, LEN(N946) - SEARCH("/", N946,1))</f>
        <v>translations</v>
      </c>
      <c r="S946" s="10">
        <f>(((J946/60)/60)/24)+DATE(1970,1,1)</f>
        <v>42622.456238425926</v>
      </c>
      <c r="T946" s="10">
        <f>(((I946/60)/60)/24)+DATE(1970,1,1)</f>
        <v>42652.456238425926</v>
      </c>
      <c r="U946" s="12">
        <f>ROUND((T946-S946), 0)</f>
        <v>30</v>
      </c>
      <c r="V946" s="11" t="str">
        <f>IF(E946&gt;=D946, 1, "")</f>
        <v/>
      </c>
      <c r="W946" s="11">
        <f>IF(E946&lt;D946, 1, "")</f>
        <v>1</v>
      </c>
      <c r="X946" s="15">
        <f>S946</f>
        <v>42622.456238425926</v>
      </c>
    </row>
    <row r="947" spans="1:24" ht="16" x14ac:dyDescent="0.2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5">
        <f>E947/D947</f>
        <v>2.7272727272727271E-2</v>
      </c>
      <c r="P947" s="6">
        <f>E947/L947</f>
        <v>1</v>
      </c>
      <c r="Q947" t="str">
        <f>LEFT(N947, SEARCH("/", N947, 1)-1)</f>
        <v>publishing</v>
      </c>
      <c r="R947" t="str">
        <f>RIGHT(N947, LEN(N947) - SEARCH("/", N947,1))</f>
        <v>translations</v>
      </c>
      <c r="S947" s="10">
        <f>(((J947/60)/60)/24)+DATE(1970,1,1)</f>
        <v>42524.667662037042</v>
      </c>
      <c r="T947" s="10">
        <f>(((I947/60)/60)/24)+DATE(1970,1,1)</f>
        <v>42549.667662037042</v>
      </c>
      <c r="U947" s="12">
        <f>ROUND((T947-S947), 0)</f>
        <v>25</v>
      </c>
      <c r="V947" s="11" t="str">
        <f>IF(E947&gt;=D947, 1, "")</f>
        <v/>
      </c>
      <c r="W947" s="11">
        <f>IF(E947&lt;D947, 1, "")</f>
        <v>1</v>
      </c>
      <c r="X947" s="15">
        <f>S947</f>
        <v>42524.667662037042</v>
      </c>
    </row>
    <row r="948" spans="1:24" ht="48" x14ac:dyDescent="0.2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5">
        <f>E948/D948</f>
        <v>1E-3</v>
      </c>
      <c r="P948" s="6">
        <f>E948/L948</f>
        <v>100</v>
      </c>
      <c r="Q948" t="str">
        <f>LEFT(N948, SEARCH("/", N948, 1)-1)</f>
        <v>publishing</v>
      </c>
      <c r="R948" t="str">
        <f>RIGHT(N948, LEN(N948) - SEARCH("/", N948,1))</f>
        <v>translations</v>
      </c>
      <c r="S948" s="10">
        <f>(((J948/60)/60)/24)+DATE(1970,1,1)</f>
        <v>42013.915613425925</v>
      </c>
      <c r="T948" s="10">
        <f>(((I948/60)/60)/24)+DATE(1970,1,1)</f>
        <v>42043.915613425925</v>
      </c>
      <c r="U948" s="12">
        <f>ROUND((T948-S948), 0)</f>
        <v>30</v>
      </c>
      <c r="V948" s="11" t="str">
        <f>IF(E948&gt;=D948, 1, "")</f>
        <v/>
      </c>
      <c r="W948" s="11">
        <f>IF(E948&lt;D948, 1, "")</f>
        <v>1</v>
      </c>
      <c r="X948" s="15">
        <f>S948</f>
        <v>42013.915613425925</v>
      </c>
    </row>
    <row r="949" spans="1:24" ht="48" x14ac:dyDescent="0.2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5">
        <f>E949/D949</f>
        <v>1.0399999999999999E-3</v>
      </c>
      <c r="P949" s="6">
        <f>E949/L949</f>
        <v>13</v>
      </c>
      <c r="Q949" t="str">
        <f>LEFT(N949, SEARCH("/", N949, 1)-1)</f>
        <v>publishing</v>
      </c>
      <c r="R949" t="str">
        <f>RIGHT(N949, LEN(N949) - SEARCH("/", N949,1))</f>
        <v>translations</v>
      </c>
      <c r="S949" s="10">
        <f>(((J949/60)/60)/24)+DATE(1970,1,1)</f>
        <v>42604.239629629628</v>
      </c>
      <c r="T949" s="10">
        <f>(((I949/60)/60)/24)+DATE(1970,1,1)</f>
        <v>42634.239629629628</v>
      </c>
      <c r="U949" s="12">
        <f>ROUND((T949-S949), 0)</f>
        <v>30</v>
      </c>
      <c r="V949" s="11" t="str">
        <f>IF(E949&gt;=D949, 1, "")</f>
        <v/>
      </c>
      <c r="W949" s="11">
        <f>IF(E949&lt;D949, 1, "")</f>
        <v>1</v>
      </c>
      <c r="X949" s="15">
        <f>S949</f>
        <v>42604.239629629628</v>
      </c>
    </row>
    <row r="950" spans="1:24" ht="48" x14ac:dyDescent="0.2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5">
        <f>E950/D950</f>
        <v>3.3333333333333335E-3</v>
      </c>
      <c r="P950" s="6">
        <f>E950/L950</f>
        <v>100</v>
      </c>
      <c r="Q950" t="str">
        <f>LEFT(N950, SEARCH("/", N950, 1)-1)</f>
        <v>publishing</v>
      </c>
      <c r="R950" t="str">
        <f>RIGHT(N950, LEN(N950) - SEARCH("/", N950,1))</f>
        <v>translations</v>
      </c>
      <c r="S950" s="10">
        <f>(((J950/60)/60)/24)+DATE(1970,1,1)</f>
        <v>42340.360312500001</v>
      </c>
      <c r="T950" s="10">
        <f>(((I950/60)/60)/24)+DATE(1970,1,1)</f>
        <v>42370.360312500001</v>
      </c>
      <c r="U950" s="12">
        <f>ROUND((T950-S950), 0)</f>
        <v>30</v>
      </c>
      <c r="V950" s="11" t="str">
        <f>IF(E950&gt;=D950, 1, "")</f>
        <v/>
      </c>
      <c r="W950" s="11">
        <f>IF(E950&lt;D950, 1, "")</f>
        <v>1</v>
      </c>
      <c r="X950" s="15">
        <f>S950</f>
        <v>42340.360312500001</v>
      </c>
    </row>
    <row r="951" spans="1:24" ht="48" x14ac:dyDescent="0.2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5">
        <f>E951/D951</f>
        <v>0.2036</v>
      </c>
      <c r="P951" s="6">
        <f>E951/L951</f>
        <v>109.07142857142857</v>
      </c>
      <c r="Q951" t="str">
        <f>LEFT(N951, SEARCH("/", N951, 1)-1)</f>
        <v>publishing</v>
      </c>
      <c r="R951" t="str">
        <f>RIGHT(N951, LEN(N951) - SEARCH("/", N951,1))</f>
        <v>translations</v>
      </c>
      <c r="S951" s="10">
        <f>(((J951/60)/60)/24)+DATE(1970,1,1)</f>
        <v>42676.717615740738</v>
      </c>
      <c r="T951" s="10">
        <f>(((I951/60)/60)/24)+DATE(1970,1,1)</f>
        <v>42689.759282407409</v>
      </c>
      <c r="U951" s="12">
        <f>ROUND((T951-S951), 0)</f>
        <v>13</v>
      </c>
      <c r="V951" s="11" t="str">
        <f>IF(E951&gt;=D951, 1, "")</f>
        <v/>
      </c>
      <c r="W951" s="11">
        <f>IF(E951&lt;D951, 1, "")</f>
        <v>1</v>
      </c>
      <c r="X951" s="15">
        <f>S951</f>
        <v>42676.717615740738</v>
      </c>
    </row>
    <row r="952" spans="1:24" ht="48" x14ac:dyDescent="0.2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5">
        <f>E952/D952</f>
        <v>0</v>
      </c>
      <c r="P952" s="6" t="e">
        <f>E952/L952</f>
        <v>#DIV/0!</v>
      </c>
      <c r="Q952" t="str">
        <f>LEFT(N952, SEARCH("/", N952, 1)-1)</f>
        <v>publishing</v>
      </c>
      <c r="R952" t="str">
        <f>RIGHT(N952, LEN(N952) - SEARCH("/", N952,1))</f>
        <v>translations</v>
      </c>
      <c r="S952" s="10">
        <f>(((J952/60)/60)/24)+DATE(1970,1,1)</f>
        <v>42093.131469907406</v>
      </c>
      <c r="T952" s="10">
        <f>(((I952/60)/60)/24)+DATE(1970,1,1)</f>
        <v>42123.131469907406</v>
      </c>
      <c r="U952" s="12">
        <f>ROUND((T952-S952), 0)</f>
        <v>30</v>
      </c>
      <c r="V952" s="11" t="str">
        <f>IF(E952&gt;=D952, 1, "")</f>
        <v/>
      </c>
      <c r="W952" s="11">
        <f>IF(E952&lt;D952, 1, "")</f>
        <v>1</v>
      </c>
      <c r="X952" s="15">
        <f>S952</f>
        <v>42093.131469907406</v>
      </c>
    </row>
    <row r="953" spans="1:24" ht="48" x14ac:dyDescent="0.2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5">
        <f>E953/D953</f>
        <v>0</v>
      </c>
      <c r="P953" s="6" t="e">
        <f>E953/L953</f>
        <v>#DIV/0!</v>
      </c>
      <c r="Q953" t="str">
        <f>LEFT(N953, SEARCH("/", N953, 1)-1)</f>
        <v>publishing</v>
      </c>
      <c r="R953" t="str">
        <f>RIGHT(N953, LEN(N953) - SEARCH("/", N953,1))</f>
        <v>translations</v>
      </c>
      <c r="S953" s="10">
        <f>(((J953/60)/60)/24)+DATE(1970,1,1)</f>
        <v>42180.390277777777</v>
      </c>
      <c r="T953" s="10">
        <f>(((I953/60)/60)/24)+DATE(1970,1,1)</f>
        <v>42240.390277777777</v>
      </c>
      <c r="U953" s="12">
        <f>ROUND((T953-S953), 0)</f>
        <v>60</v>
      </c>
      <c r="V953" s="11" t="str">
        <f>IF(E953&gt;=D953, 1, "")</f>
        <v/>
      </c>
      <c r="W953" s="11">
        <f>IF(E953&lt;D953, 1, "")</f>
        <v>1</v>
      </c>
      <c r="X953" s="15">
        <f>S953</f>
        <v>42180.390277777777</v>
      </c>
    </row>
    <row r="954" spans="1:24" ht="48" x14ac:dyDescent="0.2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5">
        <f>E954/D954</f>
        <v>8.3799999999999999E-2</v>
      </c>
      <c r="P954" s="6">
        <f>E954/L954</f>
        <v>104.75</v>
      </c>
      <c r="Q954" t="str">
        <f>LEFT(N954, SEARCH("/", N954, 1)-1)</f>
        <v>publishing</v>
      </c>
      <c r="R954" t="str">
        <f>RIGHT(N954, LEN(N954) - SEARCH("/", N954,1))</f>
        <v>translations</v>
      </c>
      <c r="S954" s="10">
        <f>(((J954/60)/60)/24)+DATE(1970,1,1)</f>
        <v>42601.851678240739</v>
      </c>
      <c r="T954" s="10">
        <f>(((I954/60)/60)/24)+DATE(1970,1,1)</f>
        <v>42631.851678240739</v>
      </c>
      <c r="U954" s="12">
        <f>ROUND((T954-S954), 0)</f>
        <v>30</v>
      </c>
      <c r="V954" s="11" t="str">
        <f>IF(E954&gt;=D954, 1, "")</f>
        <v/>
      </c>
      <c r="W954" s="11">
        <f>IF(E954&lt;D954, 1, "")</f>
        <v>1</v>
      </c>
      <c r="X954" s="15">
        <f>S954</f>
        <v>42601.851678240739</v>
      </c>
    </row>
    <row r="955" spans="1:24" ht="48" x14ac:dyDescent="0.2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5">
        <f>E955/D955</f>
        <v>4.4999999999999998E-2</v>
      </c>
      <c r="P955" s="6">
        <f>E955/L955</f>
        <v>15</v>
      </c>
      <c r="Q955" t="str">
        <f>LEFT(N955, SEARCH("/", N955, 1)-1)</f>
        <v>publishing</v>
      </c>
      <c r="R955" t="str">
        <f>RIGHT(N955, LEN(N955) - SEARCH("/", N955,1))</f>
        <v>translations</v>
      </c>
      <c r="S955" s="10">
        <f>(((J955/60)/60)/24)+DATE(1970,1,1)</f>
        <v>42432.379826388889</v>
      </c>
      <c r="T955" s="10">
        <f>(((I955/60)/60)/24)+DATE(1970,1,1)</f>
        <v>42462.338159722218</v>
      </c>
      <c r="U955" s="12">
        <f>ROUND((T955-S955), 0)</f>
        <v>30</v>
      </c>
      <c r="V955" s="11" t="str">
        <f>IF(E955&gt;=D955, 1, "")</f>
        <v/>
      </c>
      <c r="W955" s="11">
        <f>IF(E955&lt;D955, 1, "")</f>
        <v>1</v>
      </c>
      <c r="X955" s="15">
        <f>S955</f>
        <v>42432.379826388889</v>
      </c>
    </row>
    <row r="956" spans="1:24" ht="32" x14ac:dyDescent="0.2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5">
        <f>E956/D956</f>
        <v>0</v>
      </c>
      <c r="P956" s="6" t="e">
        <f>E956/L956</f>
        <v>#DIV/0!</v>
      </c>
      <c r="Q956" t="str">
        <f>LEFT(N956, SEARCH("/", N956, 1)-1)</f>
        <v>publishing</v>
      </c>
      <c r="R956" t="str">
        <f>RIGHT(N956, LEN(N956) - SEARCH("/", N956,1))</f>
        <v>translations</v>
      </c>
      <c r="S956" s="10">
        <f>(((J956/60)/60)/24)+DATE(1970,1,1)</f>
        <v>42074.060671296291</v>
      </c>
      <c r="T956" s="10">
        <f>(((I956/60)/60)/24)+DATE(1970,1,1)</f>
        <v>42104.060671296291</v>
      </c>
      <c r="U956" s="12">
        <f>ROUND((T956-S956), 0)</f>
        <v>30</v>
      </c>
      <c r="V956" s="11" t="str">
        <f>IF(E956&gt;=D956, 1, "")</f>
        <v/>
      </c>
      <c r="W956" s="11">
        <f>IF(E956&lt;D956, 1, "")</f>
        <v>1</v>
      </c>
      <c r="X956" s="15">
        <f>S956</f>
        <v>42074.060671296291</v>
      </c>
    </row>
    <row r="957" spans="1:24" ht="48" x14ac:dyDescent="0.2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5">
        <f>E957/D957</f>
        <v>8.0600000000000005E-2</v>
      </c>
      <c r="P957" s="6">
        <f>E957/L957</f>
        <v>80.599999999999994</v>
      </c>
      <c r="Q957" t="str">
        <f>LEFT(N957, SEARCH("/", N957, 1)-1)</f>
        <v>publishing</v>
      </c>
      <c r="R957" t="str">
        <f>RIGHT(N957, LEN(N957) - SEARCH("/", N957,1))</f>
        <v>translations</v>
      </c>
      <c r="S957" s="10">
        <f>(((J957/60)/60)/24)+DATE(1970,1,1)</f>
        <v>41961.813518518517</v>
      </c>
      <c r="T957" s="10">
        <f>(((I957/60)/60)/24)+DATE(1970,1,1)</f>
        <v>41992.813518518517</v>
      </c>
      <c r="U957" s="12">
        <f>ROUND((T957-S957), 0)</f>
        <v>31</v>
      </c>
      <c r="V957" s="11" t="str">
        <f>IF(E957&gt;=D957, 1, "")</f>
        <v/>
      </c>
      <c r="W957" s="11">
        <f>IF(E957&lt;D957, 1, "")</f>
        <v>1</v>
      </c>
      <c r="X957" s="15">
        <f>S957</f>
        <v>41961.813518518517</v>
      </c>
    </row>
    <row r="958" spans="1:24" ht="48" x14ac:dyDescent="0.2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5">
        <f>E958/D958</f>
        <v>0.31947058823529412</v>
      </c>
      <c r="P958" s="6">
        <f>E958/L958</f>
        <v>115.55319148936171</v>
      </c>
      <c r="Q958" t="str">
        <f>LEFT(N958, SEARCH("/", N958, 1)-1)</f>
        <v>publishing</v>
      </c>
      <c r="R958" t="str">
        <f>RIGHT(N958, LEN(N958) - SEARCH("/", N958,1))</f>
        <v>translations</v>
      </c>
      <c r="S958" s="10">
        <f>(((J958/60)/60)/24)+DATE(1970,1,1)</f>
        <v>42304.210833333331</v>
      </c>
      <c r="T958" s="10">
        <f>(((I958/60)/60)/24)+DATE(1970,1,1)</f>
        <v>42334.252500000002</v>
      </c>
      <c r="U958" s="12">
        <f>ROUND((T958-S958), 0)</f>
        <v>30</v>
      </c>
      <c r="V958" s="11" t="str">
        <f>IF(E958&gt;=D958, 1, "")</f>
        <v/>
      </c>
      <c r="W958" s="11">
        <f>IF(E958&lt;D958, 1, "")</f>
        <v>1</v>
      </c>
      <c r="X958" s="15">
        <f>S958</f>
        <v>42304.210833333331</v>
      </c>
    </row>
    <row r="959" spans="1:24" ht="48" x14ac:dyDescent="0.2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5">
        <f>E959/D959</f>
        <v>0</v>
      </c>
      <c r="P959" s="6" t="e">
        <f>E959/L959</f>
        <v>#DIV/0!</v>
      </c>
      <c r="Q959" t="str">
        <f>LEFT(N959, SEARCH("/", N959, 1)-1)</f>
        <v>publishing</v>
      </c>
      <c r="R959" t="str">
        <f>RIGHT(N959, LEN(N959) - SEARCH("/", N959,1))</f>
        <v>translations</v>
      </c>
      <c r="S959" s="10">
        <f>(((J959/60)/60)/24)+DATE(1970,1,1)</f>
        <v>42175.780416666668</v>
      </c>
      <c r="T959" s="10">
        <f>(((I959/60)/60)/24)+DATE(1970,1,1)</f>
        <v>42205.780416666668</v>
      </c>
      <c r="U959" s="12">
        <f>ROUND((T959-S959), 0)</f>
        <v>30</v>
      </c>
      <c r="V959" s="11" t="str">
        <f>IF(E959&gt;=D959, 1, "")</f>
        <v/>
      </c>
      <c r="W959" s="11">
        <f>IF(E959&lt;D959, 1, "")</f>
        <v>1</v>
      </c>
      <c r="X959" s="15">
        <f>S959</f>
        <v>42175.780416666668</v>
      </c>
    </row>
    <row r="960" spans="1:24" ht="48" x14ac:dyDescent="0.2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5">
        <f>E960/D960</f>
        <v>6.7083333333333328E-2</v>
      </c>
      <c r="P960" s="6">
        <f>E960/L960</f>
        <v>80.5</v>
      </c>
      <c r="Q960" t="str">
        <f>LEFT(N960, SEARCH("/", N960, 1)-1)</f>
        <v>publishing</v>
      </c>
      <c r="R960" t="str">
        <f>RIGHT(N960, LEN(N960) - SEARCH("/", N960,1))</f>
        <v>translations</v>
      </c>
      <c r="S960" s="10">
        <f>(((J960/60)/60)/24)+DATE(1970,1,1)</f>
        <v>42673.625868055555</v>
      </c>
      <c r="T960" s="10">
        <f>(((I960/60)/60)/24)+DATE(1970,1,1)</f>
        <v>42714.458333333328</v>
      </c>
      <c r="U960" s="12">
        <f>ROUND((T960-S960), 0)</f>
        <v>41</v>
      </c>
      <c r="V960" s="11" t="str">
        <f>IF(E960&gt;=D960, 1, "")</f>
        <v/>
      </c>
      <c r="W960" s="11">
        <f>IF(E960&lt;D960, 1, "")</f>
        <v>1</v>
      </c>
      <c r="X960" s="15">
        <f>S960</f>
        <v>42673.625868055555</v>
      </c>
    </row>
    <row r="961" spans="1:24" ht="48" x14ac:dyDescent="0.2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5">
        <f>E961/D961</f>
        <v>9.987804878048781E-2</v>
      </c>
      <c r="P961" s="6">
        <f>E961/L961</f>
        <v>744.5454545454545</v>
      </c>
      <c r="Q961" t="str">
        <f>LEFT(N961, SEARCH("/", N961, 1)-1)</f>
        <v>publishing</v>
      </c>
      <c r="R961" t="str">
        <f>RIGHT(N961, LEN(N961) - SEARCH("/", N961,1))</f>
        <v>translations</v>
      </c>
      <c r="S961" s="10">
        <f>(((J961/60)/60)/24)+DATE(1970,1,1)</f>
        <v>42142.767106481479</v>
      </c>
      <c r="T961" s="10">
        <f>(((I961/60)/60)/24)+DATE(1970,1,1)</f>
        <v>42163.625</v>
      </c>
      <c r="U961" s="12">
        <f>ROUND((T961-S961), 0)</f>
        <v>21</v>
      </c>
      <c r="V961" s="11" t="str">
        <f>IF(E961&gt;=D961, 1, "")</f>
        <v/>
      </c>
      <c r="W961" s="11">
        <f>IF(E961&lt;D961, 1, "")</f>
        <v>1</v>
      </c>
      <c r="X961" s="15">
        <f>S961</f>
        <v>42142.767106481479</v>
      </c>
    </row>
    <row r="962" spans="1:24" ht="32" x14ac:dyDescent="0.2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5">
        <f>E962/D962</f>
        <v>1E-3</v>
      </c>
      <c r="P962" s="6">
        <f>E962/L962</f>
        <v>7.5</v>
      </c>
      <c r="Q962" t="str">
        <f>LEFT(N962, SEARCH("/", N962, 1)-1)</f>
        <v>publishing</v>
      </c>
      <c r="R962" t="str">
        <f>RIGHT(N962, LEN(N962) - SEARCH("/", N962,1))</f>
        <v>translations</v>
      </c>
      <c r="S962" s="10">
        <f>(((J962/60)/60)/24)+DATE(1970,1,1)</f>
        <v>42258.780324074076</v>
      </c>
      <c r="T962" s="10">
        <f>(((I962/60)/60)/24)+DATE(1970,1,1)</f>
        <v>42288.780324074076</v>
      </c>
      <c r="U962" s="12">
        <f>ROUND((T962-S962), 0)</f>
        <v>30</v>
      </c>
      <c r="V962" s="11" t="str">
        <f>IF(E962&gt;=D962, 1, "")</f>
        <v/>
      </c>
      <c r="W962" s="11">
        <f>IF(E962&lt;D962, 1, "")</f>
        <v>1</v>
      </c>
      <c r="X962" s="15">
        <f>S962</f>
        <v>42258.780324074076</v>
      </c>
    </row>
    <row r="963" spans="1:24" ht="48" x14ac:dyDescent="0.2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5">
        <f>E963/D963</f>
        <v>7.7000000000000002E-3</v>
      </c>
      <c r="P963" s="6">
        <f>E963/L963</f>
        <v>38.5</v>
      </c>
      <c r="Q963" t="str">
        <f>LEFT(N963, SEARCH("/", N963, 1)-1)</f>
        <v>publishing</v>
      </c>
      <c r="R963" t="str">
        <f>RIGHT(N963, LEN(N963) - SEARCH("/", N963,1))</f>
        <v>translations</v>
      </c>
      <c r="S963" s="10">
        <f>(((J963/60)/60)/24)+DATE(1970,1,1)</f>
        <v>42391.35019675926</v>
      </c>
      <c r="T963" s="10">
        <f>(((I963/60)/60)/24)+DATE(1970,1,1)</f>
        <v>42421.35019675926</v>
      </c>
      <c r="U963" s="12">
        <f>ROUND((T963-S963), 0)</f>
        <v>30</v>
      </c>
      <c r="V963" s="11" t="str">
        <f>IF(E963&gt;=D963, 1, "")</f>
        <v/>
      </c>
      <c r="W963" s="11">
        <f>IF(E963&lt;D963, 1, "")</f>
        <v>1</v>
      </c>
      <c r="X963" s="15">
        <f>S963</f>
        <v>42391.35019675926</v>
      </c>
    </row>
    <row r="964" spans="1:24" ht="48" x14ac:dyDescent="0.2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5">
        <f>E964/D964</f>
        <v>0.26900000000000002</v>
      </c>
      <c r="P964" s="6">
        <f>E964/L964</f>
        <v>36.68181818181818</v>
      </c>
      <c r="Q964" t="str">
        <f>LEFT(N964, SEARCH("/", N964, 1)-1)</f>
        <v>publishing</v>
      </c>
      <c r="R964" t="str">
        <f>RIGHT(N964, LEN(N964) - SEARCH("/", N964,1))</f>
        <v>translations</v>
      </c>
      <c r="S964" s="10">
        <f>(((J964/60)/60)/24)+DATE(1970,1,1)</f>
        <v>41796.531701388885</v>
      </c>
      <c r="T964" s="10">
        <f>(((I964/60)/60)/24)+DATE(1970,1,1)</f>
        <v>41833.207638888889</v>
      </c>
      <c r="U964" s="12">
        <f>ROUND((T964-S964), 0)</f>
        <v>37</v>
      </c>
      <c r="V964" s="11" t="str">
        <f>IF(E964&gt;=D964, 1, "")</f>
        <v/>
      </c>
      <c r="W964" s="11">
        <f>IF(E964&lt;D964, 1, "")</f>
        <v>1</v>
      </c>
      <c r="X964" s="15">
        <f>S964</f>
        <v>41796.531701388885</v>
      </c>
    </row>
    <row r="965" spans="1:24" ht="48" x14ac:dyDescent="0.2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5">
        <f>E965/D965</f>
        <v>0.03</v>
      </c>
      <c r="P965" s="6">
        <f>E965/L965</f>
        <v>75</v>
      </c>
      <c r="Q965" t="str">
        <f>LEFT(N965, SEARCH("/", N965, 1)-1)</f>
        <v>publishing</v>
      </c>
      <c r="R965" t="str">
        <f>RIGHT(N965, LEN(N965) - SEARCH("/", N965,1))</f>
        <v>translations</v>
      </c>
      <c r="S965" s="10">
        <f>(((J965/60)/60)/24)+DATE(1970,1,1)</f>
        <v>42457.871516203704</v>
      </c>
      <c r="T965" s="10">
        <f>(((I965/60)/60)/24)+DATE(1970,1,1)</f>
        <v>42487.579861111109</v>
      </c>
      <c r="U965" s="12">
        <f>ROUND((T965-S965), 0)</f>
        <v>30</v>
      </c>
      <c r="V965" s="11" t="str">
        <f>IF(E965&gt;=D965, 1, "")</f>
        <v/>
      </c>
      <c r="W965" s="11">
        <f>IF(E965&lt;D965, 1, "")</f>
        <v>1</v>
      </c>
      <c r="X965" s="15">
        <f>S965</f>
        <v>42457.871516203704</v>
      </c>
    </row>
    <row r="966" spans="1:24" ht="48" x14ac:dyDescent="0.2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5">
        <f>E966/D966</f>
        <v>6.6055045871559637E-2</v>
      </c>
      <c r="P966" s="6">
        <f>E966/L966</f>
        <v>30</v>
      </c>
      <c r="Q966" t="str">
        <f>LEFT(N966, SEARCH("/", N966, 1)-1)</f>
        <v>publishing</v>
      </c>
      <c r="R966" t="str">
        <f>RIGHT(N966, LEN(N966) - SEARCH("/", N966,1))</f>
        <v>translations</v>
      </c>
      <c r="S966" s="10">
        <f>(((J966/60)/60)/24)+DATE(1970,1,1)</f>
        <v>42040.829872685179</v>
      </c>
      <c r="T966" s="10">
        <f>(((I966/60)/60)/24)+DATE(1970,1,1)</f>
        <v>42070.829872685179</v>
      </c>
      <c r="U966" s="12">
        <f>ROUND((T966-S966), 0)</f>
        <v>30</v>
      </c>
      <c r="V966" s="11" t="str">
        <f>IF(E966&gt;=D966, 1, "")</f>
        <v/>
      </c>
      <c r="W966" s="11">
        <f>IF(E966&lt;D966, 1, "")</f>
        <v>1</v>
      </c>
      <c r="X966" s="15">
        <f>S966</f>
        <v>42040.829872685179</v>
      </c>
    </row>
    <row r="967" spans="1:24" ht="48" x14ac:dyDescent="0.2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5">
        <f>E967/D967</f>
        <v>7.6923076923076926E-5</v>
      </c>
      <c r="P967" s="6">
        <f>E967/L967</f>
        <v>1</v>
      </c>
      <c r="Q967" t="str">
        <f>LEFT(N967, SEARCH("/", N967, 1)-1)</f>
        <v>publishing</v>
      </c>
      <c r="R967" t="str">
        <f>RIGHT(N967, LEN(N967) - SEARCH("/", N967,1))</f>
        <v>translations</v>
      </c>
      <c r="S967" s="10">
        <f>(((J967/60)/60)/24)+DATE(1970,1,1)</f>
        <v>42486.748414351852</v>
      </c>
      <c r="T967" s="10">
        <f>(((I967/60)/60)/24)+DATE(1970,1,1)</f>
        <v>42516.748414351852</v>
      </c>
      <c r="U967" s="12">
        <f>ROUND((T967-S967), 0)</f>
        <v>30</v>
      </c>
      <c r="V967" s="11" t="str">
        <f>IF(E967&gt;=D967, 1, "")</f>
        <v/>
      </c>
      <c r="W967" s="11">
        <f>IF(E967&lt;D967, 1, "")</f>
        <v>1</v>
      </c>
      <c r="X967" s="15">
        <f>S967</f>
        <v>42486.748414351852</v>
      </c>
    </row>
    <row r="968" spans="1:24" ht="48" x14ac:dyDescent="0.2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5">
        <f>E968/D968</f>
        <v>1.1222222222222222E-2</v>
      </c>
      <c r="P968" s="6">
        <f>E968/L968</f>
        <v>673.33333333333337</v>
      </c>
      <c r="Q968" t="str">
        <f>LEFT(N968, SEARCH("/", N968, 1)-1)</f>
        <v>publishing</v>
      </c>
      <c r="R968" t="str">
        <f>RIGHT(N968, LEN(N968) - SEARCH("/", N968,1))</f>
        <v>translations</v>
      </c>
      <c r="S968" s="10">
        <f>(((J968/60)/60)/24)+DATE(1970,1,1)</f>
        <v>42198.765844907408</v>
      </c>
      <c r="T968" s="10">
        <f>(((I968/60)/60)/24)+DATE(1970,1,1)</f>
        <v>42258.765844907408</v>
      </c>
      <c r="U968" s="12">
        <f>ROUND((T968-S968), 0)</f>
        <v>60</v>
      </c>
      <c r="V968" s="11" t="str">
        <f>IF(E968&gt;=D968, 1, "")</f>
        <v/>
      </c>
      <c r="W968" s="11">
        <f>IF(E968&lt;D968, 1, "")</f>
        <v>1</v>
      </c>
      <c r="X968" s="15">
        <f>S968</f>
        <v>42198.765844907408</v>
      </c>
    </row>
    <row r="969" spans="1:24" ht="48" x14ac:dyDescent="0.2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5">
        <f>E969/D969</f>
        <v>0</v>
      </c>
      <c r="P969" s="6" t="e">
        <f>E969/L969</f>
        <v>#DIV/0!</v>
      </c>
      <c r="Q969" t="str">
        <f>LEFT(N969, SEARCH("/", N969, 1)-1)</f>
        <v>publishing</v>
      </c>
      <c r="R969" t="str">
        <f>RIGHT(N969, LEN(N969) - SEARCH("/", N969,1))</f>
        <v>translations</v>
      </c>
      <c r="S969" s="10">
        <f>(((J969/60)/60)/24)+DATE(1970,1,1)</f>
        <v>42485.64534722222</v>
      </c>
      <c r="T969" s="10">
        <f>(((I969/60)/60)/24)+DATE(1970,1,1)</f>
        <v>42515.64534722222</v>
      </c>
      <c r="U969" s="12">
        <f>ROUND((T969-S969), 0)</f>
        <v>30</v>
      </c>
      <c r="V969" s="11" t="str">
        <f>IF(E969&gt;=D969, 1, "")</f>
        <v/>
      </c>
      <c r="W969" s="11">
        <f>IF(E969&lt;D969, 1, "")</f>
        <v>1</v>
      </c>
      <c r="X969" s="15">
        <f>S969</f>
        <v>42485.64534722222</v>
      </c>
    </row>
    <row r="970" spans="1:24" ht="48" x14ac:dyDescent="0.2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5">
        <f>E970/D970</f>
        <v>0</v>
      </c>
      <c r="P970" s="6" t="e">
        <f>E970/L970</f>
        <v>#DIV/0!</v>
      </c>
      <c r="Q970" t="str">
        <f>LEFT(N970, SEARCH("/", N970, 1)-1)</f>
        <v>publishing</v>
      </c>
      <c r="R970" t="str">
        <f>RIGHT(N970, LEN(N970) - SEARCH("/", N970,1))</f>
        <v>translations</v>
      </c>
      <c r="S970" s="10">
        <f>(((J970/60)/60)/24)+DATE(1970,1,1)</f>
        <v>42707.926030092596</v>
      </c>
      <c r="T970" s="10">
        <f>(((I970/60)/60)/24)+DATE(1970,1,1)</f>
        <v>42737.926030092596</v>
      </c>
      <c r="U970" s="12">
        <f>ROUND((T970-S970), 0)</f>
        <v>30</v>
      </c>
      <c r="V970" s="11" t="str">
        <f>IF(E970&gt;=D970, 1, "")</f>
        <v/>
      </c>
      <c r="W970" s="11">
        <f>IF(E970&lt;D970, 1, "")</f>
        <v>1</v>
      </c>
      <c r="X970" s="15">
        <f>S970</f>
        <v>42707.926030092596</v>
      </c>
    </row>
    <row r="971" spans="1:24" ht="32" x14ac:dyDescent="0.2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5">
        <f>E971/D971</f>
        <v>0</v>
      </c>
      <c r="P971" s="6" t="e">
        <f>E971/L971</f>
        <v>#DIV/0!</v>
      </c>
      <c r="Q971" t="str">
        <f>LEFT(N971, SEARCH("/", N971, 1)-1)</f>
        <v>publishing</v>
      </c>
      <c r="R971" t="str">
        <f>RIGHT(N971, LEN(N971) - SEARCH("/", N971,1))</f>
        <v>translations</v>
      </c>
      <c r="S971" s="10">
        <f>(((J971/60)/60)/24)+DATE(1970,1,1)</f>
        <v>42199.873402777783</v>
      </c>
      <c r="T971" s="10">
        <f>(((I971/60)/60)/24)+DATE(1970,1,1)</f>
        <v>42259.873402777783</v>
      </c>
      <c r="U971" s="12">
        <f>ROUND((T971-S971), 0)</f>
        <v>60</v>
      </c>
      <c r="V971" s="11" t="str">
        <f>IF(E971&gt;=D971, 1, "")</f>
        <v/>
      </c>
      <c r="W971" s="11">
        <f>IF(E971&lt;D971, 1, "")</f>
        <v>1</v>
      </c>
      <c r="X971" s="15">
        <f>S971</f>
        <v>42199.873402777783</v>
      </c>
    </row>
    <row r="972" spans="1:24" ht="48" x14ac:dyDescent="0.2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5">
        <f>E972/D972</f>
        <v>0</v>
      </c>
      <c r="P972" s="6" t="e">
        <f>E972/L972</f>
        <v>#DIV/0!</v>
      </c>
      <c r="Q972" t="str">
        <f>LEFT(N972, SEARCH("/", N972, 1)-1)</f>
        <v>publishing</v>
      </c>
      <c r="R972" t="str">
        <f>RIGHT(N972, LEN(N972) - SEARCH("/", N972,1))</f>
        <v>translations</v>
      </c>
      <c r="S972" s="10">
        <f>(((J972/60)/60)/24)+DATE(1970,1,1)</f>
        <v>42139.542303240742</v>
      </c>
      <c r="T972" s="10">
        <f>(((I972/60)/60)/24)+DATE(1970,1,1)</f>
        <v>42169.542303240742</v>
      </c>
      <c r="U972" s="12">
        <f>ROUND((T972-S972), 0)</f>
        <v>30</v>
      </c>
      <c r="V972" s="11" t="str">
        <f>IF(E972&gt;=D972, 1, "")</f>
        <v/>
      </c>
      <c r="W972" s="11">
        <f>IF(E972&lt;D972, 1, "")</f>
        <v>1</v>
      </c>
      <c r="X972" s="15">
        <f>S972</f>
        <v>42139.542303240742</v>
      </c>
    </row>
    <row r="973" spans="1:24" ht="48" x14ac:dyDescent="0.2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5">
        <f>E973/D973</f>
        <v>0</v>
      </c>
      <c r="P973" s="6" t="e">
        <f>E973/L973</f>
        <v>#DIV/0!</v>
      </c>
      <c r="Q973" t="str">
        <f>LEFT(N973, SEARCH("/", N973, 1)-1)</f>
        <v>publishing</v>
      </c>
      <c r="R973" t="str">
        <f>RIGHT(N973, LEN(N973) - SEARCH("/", N973,1))</f>
        <v>translations</v>
      </c>
      <c r="S973" s="10">
        <f>(((J973/60)/60)/24)+DATE(1970,1,1)</f>
        <v>42461.447662037041</v>
      </c>
      <c r="T973" s="10">
        <f>(((I973/60)/60)/24)+DATE(1970,1,1)</f>
        <v>42481.447662037041</v>
      </c>
      <c r="U973" s="12">
        <f>ROUND((T973-S973), 0)</f>
        <v>20</v>
      </c>
      <c r="V973" s="11" t="str">
        <f>IF(E973&gt;=D973, 1, "")</f>
        <v/>
      </c>
      <c r="W973" s="11">
        <f>IF(E973&lt;D973, 1, "")</f>
        <v>1</v>
      </c>
      <c r="X973" s="15">
        <f>S973</f>
        <v>42461.447662037041</v>
      </c>
    </row>
    <row r="974" spans="1:24" ht="32" x14ac:dyDescent="0.2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5">
        <f>E974/D974</f>
        <v>1.4999999999999999E-4</v>
      </c>
      <c r="P974" s="6">
        <f>E974/L974</f>
        <v>25</v>
      </c>
      <c r="Q974" t="str">
        <f>LEFT(N974, SEARCH("/", N974, 1)-1)</f>
        <v>publishing</v>
      </c>
      <c r="R974" t="str">
        <f>RIGHT(N974, LEN(N974) - SEARCH("/", N974,1))</f>
        <v>translations</v>
      </c>
      <c r="S974" s="10">
        <f>(((J974/60)/60)/24)+DATE(1970,1,1)</f>
        <v>42529.730717592596</v>
      </c>
      <c r="T974" s="10">
        <f>(((I974/60)/60)/24)+DATE(1970,1,1)</f>
        <v>42559.730717592596</v>
      </c>
      <c r="U974" s="12">
        <f>ROUND((T974-S974), 0)</f>
        <v>30</v>
      </c>
      <c r="V974" s="11" t="str">
        <f>IF(E974&gt;=D974, 1, "")</f>
        <v/>
      </c>
      <c r="W974" s="11">
        <f>IF(E974&lt;D974, 1, "")</f>
        <v>1</v>
      </c>
      <c r="X974" s="15">
        <f>S974</f>
        <v>42529.730717592596</v>
      </c>
    </row>
    <row r="975" spans="1:24" ht="48" x14ac:dyDescent="0.2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5">
        <f>E975/D975</f>
        <v>0</v>
      </c>
      <c r="P975" s="6" t="e">
        <f>E975/L975</f>
        <v>#DIV/0!</v>
      </c>
      <c r="Q975" t="str">
        <f>LEFT(N975, SEARCH("/", N975, 1)-1)</f>
        <v>publishing</v>
      </c>
      <c r="R975" t="str">
        <f>RIGHT(N975, LEN(N975) - SEARCH("/", N975,1))</f>
        <v>translations</v>
      </c>
      <c r="S975" s="10">
        <f>(((J975/60)/60)/24)+DATE(1970,1,1)</f>
        <v>42115.936550925922</v>
      </c>
      <c r="T975" s="10">
        <f>(((I975/60)/60)/24)+DATE(1970,1,1)</f>
        <v>42146.225694444445</v>
      </c>
      <c r="U975" s="12">
        <f>ROUND((T975-S975), 0)</f>
        <v>30</v>
      </c>
      <c r="V975" s="11" t="str">
        <f>IF(E975&gt;=D975, 1, "")</f>
        <v/>
      </c>
      <c r="W975" s="11">
        <f>IF(E975&lt;D975, 1, "")</f>
        <v>1</v>
      </c>
      <c r="X975" s="15">
        <f>S975</f>
        <v>42115.936550925922</v>
      </c>
    </row>
    <row r="976" spans="1:24" ht="48" x14ac:dyDescent="0.2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5">
        <f>E976/D976</f>
        <v>0</v>
      </c>
      <c r="P976" s="6" t="e">
        <f>E976/L976</f>
        <v>#DIV/0!</v>
      </c>
      <c r="Q976" t="str">
        <f>LEFT(N976, SEARCH("/", N976, 1)-1)</f>
        <v>publishing</v>
      </c>
      <c r="R976" t="str">
        <f>RIGHT(N976, LEN(N976) - SEARCH("/", N976,1))</f>
        <v>translations</v>
      </c>
      <c r="S976" s="10">
        <f>(((J976/60)/60)/24)+DATE(1970,1,1)</f>
        <v>42086.811400462961</v>
      </c>
      <c r="T976" s="10">
        <f>(((I976/60)/60)/24)+DATE(1970,1,1)</f>
        <v>42134.811400462961</v>
      </c>
      <c r="U976" s="12">
        <f>ROUND((T976-S976), 0)</f>
        <v>48</v>
      </c>
      <c r="V976" s="11" t="str">
        <f>IF(E976&gt;=D976, 1, "")</f>
        <v/>
      </c>
      <c r="W976" s="11">
        <f>IF(E976&lt;D976, 1, "")</f>
        <v>1</v>
      </c>
      <c r="X976" s="15">
        <f>S976</f>
        <v>42086.811400462961</v>
      </c>
    </row>
    <row r="977" spans="1:24" ht="48" x14ac:dyDescent="0.2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5">
        <f>E977/D977</f>
        <v>1.0000000000000001E-5</v>
      </c>
      <c r="P977" s="6">
        <f>E977/L977</f>
        <v>1</v>
      </c>
      <c r="Q977" t="str">
        <f>LEFT(N977, SEARCH("/", N977, 1)-1)</f>
        <v>publishing</v>
      </c>
      <c r="R977" t="str">
        <f>RIGHT(N977, LEN(N977) - SEARCH("/", N977,1))</f>
        <v>translations</v>
      </c>
      <c r="S977" s="10">
        <f>(((J977/60)/60)/24)+DATE(1970,1,1)</f>
        <v>42390.171261574069</v>
      </c>
      <c r="T977" s="10">
        <f>(((I977/60)/60)/24)+DATE(1970,1,1)</f>
        <v>42420.171261574069</v>
      </c>
      <c r="U977" s="12">
        <f>ROUND((T977-S977), 0)</f>
        <v>30</v>
      </c>
      <c r="V977" s="11" t="str">
        <f>IF(E977&gt;=D977, 1, "")</f>
        <v/>
      </c>
      <c r="W977" s="11">
        <f>IF(E977&lt;D977, 1, "")</f>
        <v>1</v>
      </c>
      <c r="X977" s="15">
        <f>S977</f>
        <v>42390.171261574069</v>
      </c>
    </row>
    <row r="978" spans="1:24" ht="48" x14ac:dyDescent="0.2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5">
        <f>E978/D978</f>
        <v>2.1000000000000001E-2</v>
      </c>
      <c r="P978" s="6">
        <f>E978/L978</f>
        <v>17.5</v>
      </c>
      <c r="Q978" t="str">
        <f>LEFT(N978, SEARCH("/", N978, 1)-1)</f>
        <v>publishing</v>
      </c>
      <c r="R978" t="str">
        <f>RIGHT(N978, LEN(N978) - SEARCH("/", N978,1))</f>
        <v>fiction</v>
      </c>
      <c r="S978" s="10">
        <f>(((J978/60)/60)/24)+DATE(1970,1,1)</f>
        <v>41550.922974537039</v>
      </c>
      <c r="T978" s="10">
        <f>(((I978/60)/60)/24)+DATE(1970,1,1)</f>
        <v>41580.922974537039</v>
      </c>
      <c r="U978" s="12">
        <f>ROUND((T978-S978), 0)</f>
        <v>30</v>
      </c>
      <c r="V978" s="11" t="str">
        <f>IF(E978&gt;=D978, 1, "")</f>
        <v/>
      </c>
      <c r="W978" s="11">
        <f>IF(E978&lt;D978, 1, "")</f>
        <v>1</v>
      </c>
      <c r="X978" s="15">
        <f>S978</f>
        <v>41550.922974537039</v>
      </c>
    </row>
    <row r="979" spans="1:24" ht="48" x14ac:dyDescent="0.2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5">
        <f>E979/D979</f>
        <v>1E-3</v>
      </c>
      <c r="P979" s="6">
        <f>E979/L979</f>
        <v>5</v>
      </c>
      <c r="Q979" t="str">
        <f>LEFT(N979, SEARCH("/", N979, 1)-1)</f>
        <v>publishing</v>
      </c>
      <c r="R979" t="str">
        <f>RIGHT(N979, LEN(N979) - SEARCH("/", N979,1))</f>
        <v>fiction</v>
      </c>
      <c r="S979" s="10">
        <f>(((J979/60)/60)/24)+DATE(1970,1,1)</f>
        <v>41136.85805555556</v>
      </c>
      <c r="T979" s="10">
        <f>(((I979/60)/60)/24)+DATE(1970,1,1)</f>
        <v>41159.32708333333</v>
      </c>
      <c r="U979" s="12">
        <f>ROUND((T979-S979), 0)</f>
        <v>22</v>
      </c>
      <c r="V979" s="11" t="str">
        <f>IF(E979&gt;=D979, 1, "")</f>
        <v/>
      </c>
      <c r="W979" s="11">
        <f>IF(E979&lt;D979, 1, "")</f>
        <v>1</v>
      </c>
      <c r="X979" s="15">
        <f>S979</f>
        <v>41136.85805555556</v>
      </c>
    </row>
    <row r="980" spans="1:24" ht="48" x14ac:dyDescent="0.2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5">
        <f>E980/D980</f>
        <v>7.1428571428571426E-3</v>
      </c>
      <c r="P980" s="6">
        <f>E980/L980</f>
        <v>25</v>
      </c>
      <c r="Q980" t="str">
        <f>LEFT(N980, SEARCH("/", N980, 1)-1)</f>
        <v>publishing</v>
      </c>
      <c r="R980" t="str">
        <f>RIGHT(N980, LEN(N980) - SEARCH("/", N980,1))</f>
        <v>fiction</v>
      </c>
      <c r="S980" s="10">
        <f>(((J980/60)/60)/24)+DATE(1970,1,1)</f>
        <v>42548.192997685182</v>
      </c>
      <c r="T980" s="10">
        <f>(((I980/60)/60)/24)+DATE(1970,1,1)</f>
        <v>42573.192997685182</v>
      </c>
      <c r="U980" s="12">
        <f>ROUND((T980-S980), 0)</f>
        <v>25</v>
      </c>
      <c r="V980" s="11" t="str">
        <f>IF(E980&gt;=D980, 1, "")</f>
        <v/>
      </c>
      <c r="W980" s="11">
        <f>IF(E980&lt;D980, 1, "")</f>
        <v>1</v>
      </c>
      <c r="X980" s="15">
        <f>S980</f>
        <v>42548.192997685182</v>
      </c>
    </row>
    <row r="981" spans="1:24" ht="16" x14ac:dyDescent="0.2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5">
        <f>E981/D981</f>
        <v>0</v>
      </c>
      <c r="P981" s="6" t="e">
        <f>E981/L981</f>
        <v>#DIV/0!</v>
      </c>
      <c r="Q981" t="str">
        <f>LEFT(N981, SEARCH("/", N981, 1)-1)</f>
        <v>publishing</v>
      </c>
      <c r="R981" t="str">
        <f>RIGHT(N981, LEN(N981) - SEARCH("/", N981,1))</f>
        <v>fiction</v>
      </c>
      <c r="S981" s="10">
        <f>(((J981/60)/60)/24)+DATE(1970,1,1)</f>
        <v>41053.200960648144</v>
      </c>
      <c r="T981" s="10">
        <f>(((I981/60)/60)/24)+DATE(1970,1,1)</f>
        <v>41111.618750000001</v>
      </c>
      <c r="U981" s="12">
        <f>ROUND((T981-S981), 0)</f>
        <v>58</v>
      </c>
      <c r="V981" s="11" t="str">
        <f>IF(E981&gt;=D981, 1, "")</f>
        <v/>
      </c>
      <c r="W981" s="11">
        <f>IF(E981&lt;D981, 1, "")</f>
        <v>1</v>
      </c>
      <c r="X981" s="15">
        <f>S981</f>
        <v>41053.200960648144</v>
      </c>
    </row>
    <row r="982" spans="1:24" ht="48" x14ac:dyDescent="0.2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5">
        <f>E982/D982</f>
        <v>2.2388059701492536E-2</v>
      </c>
      <c r="P982" s="6">
        <f>E982/L982</f>
        <v>50</v>
      </c>
      <c r="Q982" t="str">
        <f>LEFT(N982, SEARCH("/", N982, 1)-1)</f>
        <v>publishing</v>
      </c>
      <c r="R982" t="str">
        <f>RIGHT(N982, LEN(N982) - SEARCH("/", N982,1))</f>
        <v>fiction</v>
      </c>
      <c r="S982" s="10">
        <f>(((J982/60)/60)/24)+DATE(1970,1,1)</f>
        <v>42130.795983796299</v>
      </c>
      <c r="T982" s="10">
        <f>(((I982/60)/60)/24)+DATE(1970,1,1)</f>
        <v>42175.795983796299</v>
      </c>
      <c r="U982" s="12">
        <f>ROUND((T982-S982), 0)</f>
        <v>45</v>
      </c>
      <c r="V982" s="11" t="str">
        <f>IF(E982&gt;=D982, 1, "")</f>
        <v/>
      </c>
      <c r="W982" s="11">
        <f>IF(E982&lt;D982, 1, "")</f>
        <v>1</v>
      </c>
      <c r="X982" s="15">
        <f>S982</f>
        <v>42130.795983796299</v>
      </c>
    </row>
    <row r="983" spans="1:24" ht="48" x14ac:dyDescent="0.2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5">
        <f>E983/D983</f>
        <v>2.3999999999999998E-3</v>
      </c>
      <c r="P983" s="6">
        <f>E983/L983</f>
        <v>16</v>
      </c>
      <c r="Q983" t="str">
        <f>LEFT(N983, SEARCH("/", N983, 1)-1)</f>
        <v>publishing</v>
      </c>
      <c r="R983" t="str">
        <f>RIGHT(N983, LEN(N983) - SEARCH("/", N983,1))</f>
        <v>fiction</v>
      </c>
      <c r="S983" s="10">
        <f>(((J983/60)/60)/24)+DATE(1970,1,1)</f>
        <v>42032.168530092589</v>
      </c>
      <c r="T983" s="10">
        <f>(((I983/60)/60)/24)+DATE(1970,1,1)</f>
        <v>42062.168530092589</v>
      </c>
      <c r="U983" s="12">
        <f>ROUND((T983-S983), 0)</f>
        <v>30</v>
      </c>
      <c r="V983" s="11" t="str">
        <f>IF(E983&gt;=D983, 1, "")</f>
        <v/>
      </c>
      <c r="W983" s="11">
        <f>IF(E983&lt;D983, 1, "")</f>
        <v>1</v>
      </c>
      <c r="X983" s="15">
        <f>S983</f>
        <v>42032.168530092589</v>
      </c>
    </row>
    <row r="984" spans="1:24" ht="48" x14ac:dyDescent="0.2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5">
        <f>E984/D984</f>
        <v>0</v>
      </c>
      <c r="P984" s="6" t="e">
        <f>E984/L984</f>
        <v>#DIV/0!</v>
      </c>
      <c r="Q984" t="str">
        <f>LEFT(N984, SEARCH("/", N984, 1)-1)</f>
        <v>publishing</v>
      </c>
      <c r="R984" t="str">
        <f>RIGHT(N984, LEN(N984) - SEARCH("/", N984,1))</f>
        <v>fiction</v>
      </c>
      <c r="S984" s="10">
        <f>(((J984/60)/60)/24)+DATE(1970,1,1)</f>
        <v>42554.917488425926</v>
      </c>
      <c r="T984" s="10">
        <f>(((I984/60)/60)/24)+DATE(1970,1,1)</f>
        <v>42584.917488425926</v>
      </c>
      <c r="U984" s="12">
        <f>ROUND((T984-S984), 0)</f>
        <v>30</v>
      </c>
      <c r="V984" s="11" t="str">
        <f>IF(E984&gt;=D984, 1, "")</f>
        <v/>
      </c>
      <c r="W984" s="11">
        <f>IF(E984&lt;D984, 1, "")</f>
        <v>1</v>
      </c>
      <c r="X984" s="15">
        <f>S984</f>
        <v>42554.917488425926</v>
      </c>
    </row>
    <row r="985" spans="1:24" ht="48" x14ac:dyDescent="0.2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5">
        <f>E985/D985</f>
        <v>2.4E-2</v>
      </c>
      <c r="P985" s="6">
        <f>E985/L985</f>
        <v>60</v>
      </c>
      <c r="Q985" t="str">
        <f>LEFT(N985, SEARCH("/", N985, 1)-1)</f>
        <v>publishing</v>
      </c>
      <c r="R985" t="str">
        <f>RIGHT(N985, LEN(N985) - SEARCH("/", N985,1))</f>
        <v>fiction</v>
      </c>
      <c r="S985" s="10">
        <f>(((J985/60)/60)/24)+DATE(1970,1,1)</f>
        <v>41614.563194444447</v>
      </c>
      <c r="T985" s="10">
        <f>(((I985/60)/60)/24)+DATE(1970,1,1)</f>
        <v>41644.563194444447</v>
      </c>
      <c r="U985" s="12">
        <f>ROUND((T985-S985), 0)</f>
        <v>30</v>
      </c>
      <c r="V985" s="11" t="str">
        <f>IF(E985&gt;=D985, 1, "")</f>
        <v/>
      </c>
      <c r="W985" s="11">
        <f>IF(E985&lt;D985, 1, "")</f>
        <v>1</v>
      </c>
      <c r="X985" s="15">
        <f>S985</f>
        <v>41614.563194444447</v>
      </c>
    </row>
    <row r="986" spans="1:24" ht="48" x14ac:dyDescent="0.2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5">
        <f>E986/D986</f>
        <v>0</v>
      </c>
      <c r="P986" s="6" t="e">
        <f>E986/L986</f>
        <v>#DIV/0!</v>
      </c>
      <c r="Q986" t="str">
        <f>LEFT(N986, SEARCH("/", N986, 1)-1)</f>
        <v>publishing</v>
      </c>
      <c r="R986" t="str">
        <f>RIGHT(N986, LEN(N986) - SEARCH("/", N986,1))</f>
        <v>fiction</v>
      </c>
      <c r="S986" s="10">
        <f>(((J986/60)/60)/24)+DATE(1970,1,1)</f>
        <v>41198.611712962964</v>
      </c>
      <c r="T986" s="10">
        <f>(((I986/60)/60)/24)+DATE(1970,1,1)</f>
        <v>41228.653379629628</v>
      </c>
      <c r="U986" s="12">
        <f>ROUND((T986-S986), 0)</f>
        <v>30</v>
      </c>
      <c r="V986" s="11" t="str">
        <f>IF(E986&gt;=D986, 1, "")</f>
        <v/>
      </c>
      <c r="W986" s="11">
        <f>IF(E986&lt;D986, 1, "")</f>
        <v>1</v>
      </c>
      <c r="X986" s="15">
        <f>S986</f>
        <v>41198.611712962964</v>
      </c>
    </row>
    <row r="987" spans="1:24" ht="48" x14ac:dyDescent="0.2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5">
        <f>E987/D987</f>
        <v>0.30862068965517242</v>
      </c>
      <c r="P987" s="6">
        <f>E987/L987</f>
        <v>47.10526315789474</v>
      </c>
      <c r="Q987" t="str">
        <f>LEFT(N987, SEARCH("/", N987, 1)-1)</f>
        <v>publishing</v>
      </c>
      <c r="R987" t="str">
        <f>RIGHT(N987, LEN(N987) - SEARCH("/", N987,1))</f>
        <v>fiction</v>
      </c>
      <c r="S987" s="10">
        <f>(((J987/60)/60)/24)+DATE(1970,1,1)</f>
        <v>41520.561041666668</v>
      </c>
      <c r="T987" s="10">
        <f>(((I987/60)/60)/24)+DATE(1970,1,1)</f>
        <v>41549.561041666668</v>
      </c>
      <c r="U987" s="12">
        <f>ROUND((T987-S987), 0)</f>
        <v>29</v>
      </c>
      <c r="V987" s="11" t="str">
        <f>IF(E987&gt;=D987, 1, "")</f>
        <v/>
      </c>
      <c r="W987" s="11">
        <f>IF(E987&lt;D987, 1, "")</f>
        <v>1</v>
      </c>
      <c r="X987" s="15">
        <f>S987</f>
        <v>41520.561041666668</v>
      </c>
    </row>
    <row r="988" spans="1:24" ht="32" x14ac:dyDescent="0.2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5">
        <f>E988/D988</f>
        <v>8.3333333333333329E-2</v>
      </c>
      <c r="P988" s="6">
        <f>E988/L988</f>
        <v>100</v>
      </c>
      <c r="Q988" t="str">
        <f>LEFT(N988, SEARCH("/", N988, 1)-1)</f>
        <v>publishing</v>
      </c>
      <c r="R988" t="str">
        <f>RIGHT(N988, LEN(N988) - SEARCH("/", N988,1))</f>
        <v>fiction</v>
      </c>
      <c r="S988" s="10">
        <f>(((J988/60)/60)/24)+DATE(1970,1,1)</f>
        <v>41991.713460648149</v>
      </c>
      <c r="T988" s="10">
        <f>(((I988/60)/60)/24)+DATE(1970,1,1)</f>
        <v>42050.651388888888</v>
      </c>
      <c r="U988" s="12">
        <f>ROUND((T988-S988), 0)</f>
        <v>59</v>
      </c>
      <c r="V988" s="11" t="str">
        <f>IF(E988&gt;=D988, 1, "")</f>
        <v/>
      </c>
      <c r="W988" s="11">
        <f>IF(E988&lt;D988, 1, "")</f>
        <v>1</v>
      </c>
      <c r="X988" s="15">
        <f>S988</f>
        <v>41991.713460648149</v>
      </c>
    </row>
    <row r="989" spans="1:24" ht="48" x14ac:dyDescent="0.2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5">
        <f>E989/D989</f>
        <v>7.4999999999999997E-3</v>
      </c>
      <c r="P989" s="6">
        <f>E989/L989</f>
        <v>15</v>
      </c>
      <c r="Q989" t="str">
        <f>LEFT(N989, SEARCH("/", N989, 1)-1)</f>
        <v>publishing</v>
      </c>
      <c r="R989" t="str">
        <f>RIGHT(N989, LEN(N989) - SEARCH("/", N989,1))</f>
        <v>fiction</v>
      </c>
      <c r="S989" s="10">
        <f>(((J989/60)/60)/24)+DATE(1970,1,1)</f>
        <v>40682.884791666671</v>
      </c>
      <c r="T989" s="10">
        <f>(((I989/60)/60)/24)+DATE(1970,1,1)</f>
        <v>40712.884791666671</v>
      </c>
      <c r="U989" s="12">
        <f>ROUND((T989-S989), 0)</f>
        <v>30</v>
      </c>
      <c r="V989" s="11" t="str">
        <f>IF(E989&gt;=D989, 1, "")</f>
        <v/>
      </c>
      <c r="W989" s="11">
        <f>IF(E989&lt;D989, 1, "")</f>
        <v>1</v>
      </c>
      <c r="X989" s="15">
        <f>S989</f>
        <v>40682.884791666671</v>
      </c>
    </row>
    <row r="990" spans="1:24" ht="32" x14ac:dyDescent="0.2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5">
        <f>E990/D990</f>
        <v>0</v>
      </c>
      <c r="P990" s="6" t="e">
        <f>E990/L990</f>
        <v>#DIV/0!</v>
      </c>
      <c r="Q990" t="str">
        <f>LEFT(N990, SEARCH("/", N990, 1)-1)</f>
        <v>publishing</v>
      </c>
      <c r="R990" t="str">
        <f>RIGHT(N990, LEN(N990) - SEARCH("/", N990,1))</f>
        <v>fiction</v>
      </c>
      <c r="S990" s="10">
        <f>(((J990/60)/60)/24)+DATE(1970,1,1)</f>
        <v>41411.866608796299</v>
      </c>
      <c r="T990" s="10">
        <f>(((I990/60)/60)/24)+DATE(1970,1,1)</f>
        <v>41441.866608796299</v>
      </c>
      <c r="U990" s="12">
        <f>ROUND((T990-S990), 0)</f>
        <v>30</v>
      </c>
      <c r="V990" s="11" t="str">
        <f>IF(E990&gt;=D990, 1, "")</f>
        <v/>
      </c>
      <c r="W990" s="11">
        <f>IF(E990&lt;D990, 1, "")</f>
        <v>1</v>
      </c>
      <c r="X990" s="15">
        <f>S990</f>
        <v>41411.866608796299</v>
      </c>
    </row>
    <row r="991" spans="1:24" ht="48" x14ac:dyDescent="0.2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5">
        <f>E991/D991</f>
        <v>8.8999999999999996E-2</v>
      </c>
      <c r="P991" s="6">
        <f>E991/L991</f>
        <v>40.454545454545453</v>
      </c>
      <c r="Q991" t="str">
        <f>LEFT(N991, SEARCH("/", N991, 1)-1)</f>
        <v>publishing</v>
      </c>
      <c r="R991" t="str">
        <f>RIGHT(N991, LEN(N991) - SEARCH("/", N991,1))</f>
        <v>fiction</v>
      </c>
      <c r="S991" s="10">
        <f>(((J991/60)/60)/24)+DATE(1970,1,1)</f>
        <v>42067.722372685181</v>
      </c>
      <c r="T991" s="10">
        <f>(((I991/60)/60)/24)+DATE(1970,1,1)</f>
        <v>42097.651388888888</v>
      </c>
      <c r="U991" s="12">
        <f>ROUND((T991-S991), 0)</f>
        <v>30</v>
      </c>
      <c r="V991" s="11" t="str">
        <f>IF(E991&gt;=D991, 1, "")</f>
        <v/>
      </c>
      <c r="W991" s="11">
        <f>IF(E991&lt;D991, 1, "")</f>
        <v>1</v>
      </c>
      <c r="X991" s="15">
        <f>S991</f>
        <v>42067.722372685181</v>
      </c>
    </row>
    <row r="992" spans="1:24" ht="32" x14ac:dyDescent="0.2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5">
        <f>E992/D992</f>
        <v>0</v>
      </c>
      <c r="P992" s="6" t="e">
        <f>E992/L992</f>
        <v>#DIV/0!</v>
      </c>
      <c r="Q992" t="str">
        <f>LEFT(N992, SEARCH("/", N992, 1)-1)</f>
        <v>publishing</v>
      </c>
      <c r="R992" t="str">
        <f>RIGHT(N992, LEN(N992) - SEARCH("/", N992,1))</f>
        <v>fiction</v>
      </c>
      <c r="S992" s="10">
        <f>(((J992/60)/60)/24)+DATE(1970,1,1)</f>
        <v>40752.789710648147</v>
      </c>
      <c r="T992" s="10">
        <f>(((I992/60)/60)/24)+DATE(1970,1,1)</f>
        <v>40782.789710648147</v>
      </c>
      <c r="U992" s="12">
        <f>ROUND((T992-S992), 0)</f>
        <v>30</v>
      </c>
      <c r="V992" s="11" t="str">
        <f>IF(E992&gt;=D992, 1, "")</f>
        <v/>
      </c>
      <c r="W992" s="11">
        <f>IF(E992&lt;D992, 1, "")</f>
        <v>1</v>
      </c>
      <c r="X992" s="15">
        <f>S992</f>
        <v>40752.789710648147</v>
      </c>
    </row>
    <row r="993" spans="1:24" ht="48" x14ac:dyDescent="0.2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5">
        <f>E993/D993</f>
        <v>0</v>
      </c>
      <c r="P993" s="6" t="e">
        <f>E993/L993</f>
        <v>#DIV/0!</v>
      </c>
      <c r="Q993" t="str">
        <f>LEFT(N993, SEARCH("/", N993, 1)-1)</f>
        <v>publishing</v>
      </c>
      <c r="R993" t="str">
        <f>RIGHT(N993, LEN(N993) - SEARCH("/", N993,1))</f>
        <v>fiction</v>
      </c>
      <c r="S993" s="10">
        <f>(((J993/60)/60)/24)+DATE(1970,1,1)</f>
        <v>41838.475219907406</v>
      </c>
      <c r="T993" s="10">
        <f>(((I993/60)/60)/24)+DATE(1970,1,1)</f>
        <v>41898.475219907406</v>
      </c>
      <c r="U993" s="12">
        <f>ROUND((T993-S993), 0)</f>
        <v>60</v>
      </c>
      <c r="V993" s="11" t="str">
        <f>IF(E993&gt;=D993, 1, "")</f>
        <v/>
      </c>
      <c r="W993" s="11">
        <f>IF(E993&lt;D993, 1, "")</f>
        <v>1</v>
      </c>
      <c r="X993" s="15">
        <f>S993</f>
        <v>41838.475219907406</v>
      </c>
    </row>
    <row r="994" spans="1:24" ht="48" x14ac:dyDescent="0.2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5">
        <f>E994/D994</f>
        <v>6.666666666666667E-5</v>
      </c>
      <c r="P994" s="6">
        <f>E994/L994</f>
        <v>1</v>
      </c>
      <c r="Q994" t="str">
        <f>LEFT(N994, SEARCH("/", N994, 1)-1)</f>
        <v>publishing</v>
      </c>
      <c r="R994" t="str">
        <f>RIGHT(N994, LEN(N994) - SEARCH("/", N994,1))</f>
        <v>fiction</v>
      </c>
      <c r="S994" s="10">
        <f>(((J994/60)/60)/24)+DATE(1970,1,1)</f>
        <v>41444.64261574074</v>
      </c>
      <c r="T994" s="10">
        <f>(((I994/60)/60)/24)+DATE(1970,1,1)</f>
        <v>41486.821527777778</v>
      </c>
      <c r="U994" s="12">
        <f>ROUND((T994-S994), 0)</f>
        <v>42</v>
      </c>
      <c r="V994" s="11" t="str">
        <f>IF(E994&gt;=D994, 1, "")</f>
        <v/>
      </c>
      <c r="W994" s="11">
        <f>IF(E994&lt;D994, 1, "")</f>
        <v>1</v>
      </c>
      <c r="X994" s="15">
        <f>S994</f>
        <v>41444.64261574074</v>
      </c>
    </row>
    <row r="995" spans="1:24" ht="48" x14ac:dyDescent="0.2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5">
        <f>E995/D995</f>
        <v>1.9E-2</v>
      </c>
      <c r="P995" s="6">
        <f>E995/L995</f>
        <v>19</v>
      </c>
      <c r="Q995" t="str">
        <f>LEFT(N995, SEARCH("/", N995, 1)-1)</f>
        <v>publishing</v>
      </c>
      <c r="R995" t="str">
        <f>RIGHT(N995, LEN(N995) - SEARCH("/", N995,1))</f>
        <v>fiction</v>
      </c>
      <c r="S995" s="10">
        <f>(((J995/60)/60)/24)+DATE(1970,1,1)</f>
        <v>41840.983541666668</v>
      </c>
      <c r="T995" s="10">
        <f>(((I995/60)/60)/24)+DATE(1970,1,1)</f>
        <v>41885.983541666668</v>
      </c>
      <c r="U995" s="12">
        <f>ROUND((T995-S995), 0)</f>
        <v>45</v>
      </c>
      <c r="V995" s="11" t="str">
        <f>IF(E995&gt;=D995, 1, "")</f>
        <v/>
      </c>
      <c r="W995" s="11">
        <f>IF(E995&lt;D995, 1, "")</f>
        <v>1</v>
      </c>
      <c r="X995" s="15">
        <f>S995</f>
        <v>41840.983541666668</v>
      </c>
    </row>
    <row r="996" spans="1:24" ht="48" x14ac:dyDescent="0.2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5">
        <f>E996/D996</f>
        <v>2.5000000000000001E-3</v>
      </c>
      <c r="P996" s="6">
        <f>E996/L996</f>
        <v>5</v>
      </c>
      <c r="Q996" t="str">
        <f>LEFT(N996, SEARCH("/", N996, 1)-1)</f>
        <v>publishing</v>
      </c>
      <c r="R996" t="str">
        <f>RIGHT(N996, LEN(N996) - SEARCH("/", N996,1))</f>
        <v>fiction</v>
      </c>
      <c r="S996" s="10">
        <f>(((J996/60)/60)/24)+DATE(1970,1,1)</f>
        <v>42527.007326388892</v>
      </c>
      <c r="T996" s="10">
        <f>(((I996/60)/60)/24)+DATE(1970,1,1)</f>
        <v>42587.007326388892</v>
      </c>
      <c r="U996" s="12">
        <f>ROUND((T996-S996), 0)</f>
        <v>60</v>
      </c>
      <c r="V996" s="11" t="str">
        <f>IF(E996&gt;=D996, 1, "")</f>
        <v/>
      </c>
      <c r="W996" s="11">
        <f>IF(E996&lt;D996, 1, "")</f>
        <v>1</v>
      </c>
      <c r="X996" s="15">
        <f>S996</f>
        <v>42527.007326388892</v>
      </c>
    </row>
    <row r="997" spans="1:24" ht="48" x14ac:dyDescent="0.2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5">
        <f>E997/D997</f>
        <v>0.25035714285714283</v>
      </c>
      <c r="P997" s="6">
        <f>E997/L997</f>
        <v>46.733333333333334</v>
      </c>
      <c r="Q997" t="str">
        <f>LEFT(N997, SEARCH("/", N997, 1)-1)</f>
        <v>publishing</v>
      </c>
      <c r="R997" t="str">
        <f>RIGHT(N997, LEN(N997) - SEARCH("/", N997,1))</f>
        <v>fiction</v>
      </c>
      <c r="S997" s="10">
        <f>(((J997/60)/60)/24)+DATE(1970,1,1)</f>
        <v>41365.904594907406</v>
      </c>
      <c r="T997" s="10">
        <f>(((I997/60)/60)/24)+DATE(1970,1,1)</f>
        <v>41395.904594907406</v>
      </c>
      <c r="U997" s="12">
        <f>ROUND((T997-S997), 0)</f>
        <v>30</v>
      </c>
      <c r="V997" s="11" t="str">
        <f>IF(E997&gt;=D997, 1, "")</f>
        <v/>
      </c>
      <c r="W997" s="11">
        <f>IF(E997&lt;D997, 1, "")</f>
        <v>1</v>
      </c>
      <c r="X997" s="15">
        <f>S997</f>
        <v>41365.904594907406</v>
      </c>
    </row>
    <row r="998" spans="1:24" ht="48" x14ac:dyDescent="0.2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5">
        <f>E998/D998</f>
        <v>3.3333333333333332E-4</v>
      </c>
      <c r="P998" s="6">
        <f>E998/L998</f>
        <v>3</v>
      </c>
      <c r="Q998" t="str">
        <f>LEFT(N998, SEARCH("/", N998, 1)-1)</f>
        <v>photography</v>
      </c>
      <c r="R998" t="str">
        <f>RIGHT(N998, LEN(N998) - SEARCH("/", N998,1))</f>
        <v>nature</v>
      </c>
      <c r="S998" s="10">
        <f>(((J998/60)/60)/24)+DATE(1970,1,1)</f>
        <v>41974.712245370371</v>
      </c>
      <c r="T998" s="10">
        <f>(((I998/60)/60)/24)+DATE(1970,1,1)</f>
        <v>42004.712245370371</v>
      </c>
      <c r="U998" s="12">
        <f>ROUND((T998-S998), 0)</f>
        <v>30</v>
      </c>
      <c r="V998" s="11" t="str">
        <f>IF(E998&gt;=D998, 1, "")</f>
        <v/>
      </c>
      <c r="W998" s="11">
        <f>IF(E998&lt;D998, 1, "")</f>
        <v>1</v>
      </c>
      <c r="X998" s="15">
        <f>S998</f>
        <v>41974.712245370371</v>
      </c>
    </row>
    <row r="999" spans="1:24" ht="48" x14ac:dyDescent="0.2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5">
        <f>E999/D999</f>
        <v>0.04</v>
      </c>
      <c r="P999" s="6">
        <f>E999/L999</f>
        <v>20</v>
      </c>
      <c r="Q999" t="str">
        <f>LEFT(N999, SEARCH("/", N999, 1)-1)</f>
        <v>photography</v>
      </c>
      <c r="R999" t="str">
        <f>RIGHT(N999, LEN(N999) - SEARCH("/", N999,1))</f>
        <v>nature</v>
      </c>
      <c r="S999" s="10">
        <f>(((J999/60)/60)/24)+DATE(1970,1,1)</f>
        <v>42170.996527777781</v>
      </c>
      <c r="T999" s="10">
        <f>(((I999/60)/60)/24)+DATE(1970,1,1)</f>
        <v>42185.996527777781</v>
      </c>
      <c r="U999" s="12">
        <f>ROUND((T999-S999), 0)</f>
        <v>15</v>
      </c>
      <c r="V999" s="11" t="str">
        <f>IF(E999&gt;=D999, 1, "")</f>
        <v/>
      </c>
      <c r="W999" s="11">
        <f>IF(E999&lt;D999, 1, "")</f>
        <v>1</v>
      </c>
      <c r="X999" s="15">
        <f>S999</f>
        <v>42170.996527777781</v>
      </c>
    </row>
    <row r="1000" spans="1:24" ht="48" x14ac:dyDescent="0.2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5">
        <f>E1000/D1000</f>
        <v>4.4444444444444444E-3</v>
      </c>
      <c r="P1000" s="6">
        <f>E1000/L1000</f>
        <v>10</v>
      </c>
      <c r="Q1000" t="str">
        <f>LEFT(N1000, SEARCH("/", N1000, 1)-1)</f>
        <v>photography</v>
      </c>
      <c r="R1000" t="str">
        <f>RIGHT(N1000, LEN(N1000) - SEARCH("/", N1000,1))</f>
        <v>nature</v>
      </c>
      <c r="S1000" s="10">
        <f>(((J1000/60)/60)/24)+DATE(1970,1,1)</f>
        <v>41935.509652777779</v>
      </c>
      <c r="T1000" s="10">
        <f>(((I1000/60)/60)/24)+DATE(1970,1,1)</f>
        <v>41965.551319444443</v>
      </c>
      <c r="U1000" s="12">
        <f>ROUND((T1000-S1000), 0)</f>
        <v>30</v>
      </c>
      <c r="V1000" s="11" t="str">
        <f>IF(E1000&gt;=D1000, 1, "")</f>
        <v/>
      </c>
      <c r="W1000" s="11">
        <f>IF(E1000&lt;D1000, 1, "")</f>
        <v>1</v>
      </c>
      <c r="X1000" s="15">
        <f>S1000</f>
        <v>41935.509652777779</v>
      </c>
    </row>
    <row r="1001" spans="1:24" ht="48" x14ac:dyDescent="0.2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5">
        <f>E1001/D1001</f>
        <v>0</v>
      </c>
      <c r="P1001" s="6" t="e">
        <f>E1001/L1001</f>
        <v>#DIV/0!</v>
      </c>
      <c r="Q1001" t="str">
        <f>LEFT(N1001, SEARCH("/", N1001, 1)-1)</f>
        <v>photography</v>
      </c>
      <c r="R1001" t="str">
        <f>RIGHT(N1001, LEN(N1001) - SEARCH("/", N1001,1))</f>
        <v>nature</v>
      </c>
      <c r="S1001" s="10">
        <f>(((J1001/60)/60)/24)+DATE(1970,1,1)</f>
        <v>42053.051203703704</v>
      </c>
      <c r="T1001" s="10">
        <f>(((I1001/60)/60)/24)+DATE(1970,1,1)</f>
        <v>42095.012499999997</v>
      </c>
      <c r="U1001" s="12">
        <f>ROUND((T1001-S1001), 0)</f>
        <v>42</v>
      </c>
      <c r="V1001" s="11" t="str">
        <f>IF(E1001&gt;=D1001, 1, "")</f>
        <v/>
      </c>
      <c r="W1001" s="11">
        <f>IF(E1001&lt;D1001, 1, "")</f>
        <v>1</v>
      </c>
      <c r="X1001" s="15">
        <f>S1001</f>
        <v>42053.051203703704</v>
      </c>
    </row>
    <row r="1002" spans="1:24" ht="48" x14ac:dyDescent="0.2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5">
        <f>E1002/D1002</f>
        <v>3.3333333333333332E-4</v>
      </c>
      <c r="P1002" s="6">
        <f>E1002/L1002</f>
        <v>1</v>
      </c>
      <c r="Q1002" t="str">
        <f>LEFT(N1002, SEARCH("/", N1002, 1)-1)</f>
        <v>photography</v>
      </c>
      <c r="R1002" t="str">
        <f>RIGHT(N1002, LEN(N1002) - SEARCH("/", N1002,1))</f>
        <v>nature</v>
      </c>
      <c r="S1002" s="10">
        <f>(((J1002/60)/60)/24)+DATE(1970,1,1)</f>
        <v>42031.884652777779</v>
      </c>
      <c r="T1002" s="10">
        <f>(((I1002/60)/60)/24)+DATE(1970,1,1)</f>
        <v>42065.886111111111</v>
      </c>
      <c r="U1002" s="12">
        <f>ROUND((T1002-S1002), 0)</f>
        <v>34</v>
      </c>
      <c r="V1002" s="11" t="str">
        <f>IF(E1002&gt;=D1002, 1, "")</f>
        <v/>
      </c>
      <c r="W1002" s="11">
        <f>IF(E1002&lt;D1002, 1, "")</f>
        <v>1</v>
      </c>
      <c r="X1002" s="15">
        <f>S1002</f>
        <v>42031.884652777779</v>
      </c>
    </row>
    <row r="1003" spans="1:24" ht="48" x14ac:dyDescent="0.2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5">
        <f>E1003/D1003</f>
        <v>0.28899999999999998</v>
      </c>
      <c r="P1003" s="6">
        <f>E1003/L1003</f>
        <v>26.272727272727273</v>
      </c>
      <c r="Q1003" t="str">
        <f>LEFT(N1003, SEARCH("/", N1003, 1)-1)</f>
        <v>photography</v>
      </c>
      <c r="R1003" t="str">
        <f>RIGHT(N1003, LEN(N1003) - SEARCH("/", N1003,1))</f>
        <v>nature</v>
      </c>
      <c r="S1003" s="10">
        <f>(((J1003/60)/60)/24)+DATE(1970,1,1)</f>
        <v>41839.212951388887</v>
      </c>
      <c r="T1003" s="10">
        <f>(((I1003/60)/60)/24)+DATE(1970,1,1)</f>
        <v>41899.212951388887</v>
      </c>
      <c r="U1003" s="12">
        <f>ROUND((T1003-S1003), 0)</f>
        <v>60</v>
      </c>
      <c r="V1003" s="11" t="str">
        <f>IF(E1003&gt;=D1003, 1, "")</f>
        <v/>
      </c>
      <c r="W1003" s="11">
        <f>IF(E1003&lt;D1003, 1, "")</f>
        <v>1</v>
      </c>
      <c r="X1003" s="15">
        <f>S1003</f>
        <v>41839.212951388887</v>
      </c>
    </row>
    <row r="1004" spans="1:24" ht="48" x14ac:dyDescent="0.2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5">
        <f>E1004/D1004</f>
        <v>0</v>
      </c>
      <c r="P1004" s="6" t="e">
        <f>E1004/L1004</f>
        <v>#DIV/0!</v>
      </c>
      <c r="Q1004" t="str">
        <f>LEFT(N1004, SEARCH("/", N1004, 1)-1)</f>
        <v>photography</v>
      </c>
      <c r="R1004" t="str">
        <f>RIGHT(N1004, LEN(N1004) - SEARCH("/", N1004,1))</f>
        <v>nature</v>
      </c>
      <c r="S1004" s="10">
        <f>(((J1004/60)/60)/24)+DATE(1970,1,1)</f>
        <v>42782.426875000005</v>
      </c>
      <c r="T1004" s="10">
        <f>(((I1004/60)/60)/24)+DATE(1970,1,1)</f>
        <v>42789.426875000005</v>
      </c>
      <c r="U1004" s="12">
        <f>ROUND((T1004-S1004), 0)</f>
        <v>7</v>
      </c>
      <c r="V1004" s="11" t="str">
        <f>IF(E1004&gt;=D1004, 1, "")</f>
        <v/>
      </c>
      <c r="W1004" s="11">
        <f>IF(E1004&lt;D1004, 1, "")</f>
        <v>1</v>
      </c>
      <c r="X1004" s="15">
        <f>S1004</f>
        <v>42782.426875000005</v>
      </c>
    </row>
    <row r="1005" spans="1:24" ht="32" x14ac:dyDescent="0.2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5">
        <f>E1005/D1005</f>
        <v>8.5714285714285715E-2</v>
      </c>
      <c r="P1005" s="6">
        <f>E1005/L1005</f>
        <v>60</v>
      </c>
      <c r="Q1005" t="str">
        <f>LEFT(N1005, SEARCH("/", N1005, 1)-1)</f>
        <v>photography</v>
      </c>
      <c r="R1005" t="str">
        <f>RIGHT(N1005, LEN(N1005) - SEARCH("/", N1005,1))</f>
        <v>nature</v>
      </c>
      <c r="S1005" s="10">
        <f>(((J1005/60)/60)/24)+DATE(1970,1,1)</f>
        <v>42286.88217592593</v>
      </c>
      <c r="T1005" s="10">
        <f>(((I1005/60)/60)/24)+DATE(1970,1,1)</f>
        <v>42316.923842592587</v>
      </c>
      <c r="U1005" s="12">
        <f>ROUND((T1005-S1005), 0)</f>
        <v>30</v>
      </c>
      <c r="V1005" s="11" t="str">
        <f>IF(E1005&gt;=D1005, 1, "")</f>
        <v/>
      </c>
      <c r="W1005" s="11">
        <f>IF(E1005&lt;D1005, 1, "")</f>
        <v>1</v>
      </c>
      <c r="X1005" s="15">
        <f>S1005</f>
        <v>42286.88217592593</v>
      </c>
    </row>
    <row r="1006" spans="1:24" ht="48" x14ac:dyDescent="0.2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5">
        <f>E1006/D1006</f>
        <v>0.34</v>
      </c>
      <c r="P1006" s="6">
        <f>E1006/L1006</f>
        <v>28.333333333333332</v>
      </c>
      <c r="Q1006" t="str">
        <f>LEFT(N1006, SEARCH("/", N1006, 1)-1)</f>
        <v>photography</v>
      </c>
      <c r="R1006" t="str">
        <f>RIGHT(N1006, LEN(N1006) - SEARCH("/", N1006,1))</f>
        <v>nature</v>
      </c>
      <c r="S1006" s="10">
        <f>(((J1006/60)/60)/24)+DATE(1970,1,1)</f>
        <v>42281.136099537034</v>
      </c>
      <c r="T1006" s="10">
        <f>(((I1006/60)/60)/24)+DATE(1970,1,1)</f>
        <v>42311.177766203706</v>
      </c>
      <c r="U1006" s="12">
        <f>ROUND((T1006-S1006), 0)</f>
        <v>30</v>
      </c>
      <c r="V1006" s="11" t="str">
        <f>IF(E1006&gt;=D1006, 1, "")</f>
        <v/>
      </c>
      <c r="W1006" s="11">
        <f>IF(E1006&lt;D1006, 1, "")</f>
        <v>1</v>
      </c>
      <c r="X1006" s="15">
        <f>S1006</f>
        <v>42281.136099537034</v>
      </c>
    </row>
    <row r="1007" spans="1:24" ht="48" x14ac:dyDescent="0.2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5">
        <f>E1007/D1007</f>
        <v>0.13466666666666666</v>
      </c>
      <c r="P1007" s="6">
        <f>E1007/L1007</f>
        <v>14.428571428571429</v>
      </c>
      <c r="Q1007" t="str">
        <f>LEFT(N1007, SEARCH("/", N1007, 1)-1)</f>
        <v>photography</v>
      </c>
      <c r="R1007" t="str">
        <f>RIGHT(N1007, LEN(N1007) - SEARCH("/", N1007,1))</f>
        <v>nature</v>
      </c>
      <c r="S1007" s="10">
        <f>(((J1007/60)/60)/24)+DATE(1970,1,1)</f>
        <v>42472.449467592596</v>
      </c>
      <c r="T1007" s="10">
        <f>(((I1007/60)/60)/24)+DATE(1970,1,1)</f>
        <v>42502.449467592596</v>
      </c>
      <c r="U1007" s="12">
        <f>ROUND((T1007-S1007), 0)</f>
        <v>30</v>
      </c>
      <c r="V1007" s="11" t="str">
        <f>IF(E1007&gt;=D1007, 1, "")</f>
        <v/>
      </c>
      <c r="W1007" s="11">
        <f>IF(E1007&lt;D1007, 1, "")</f>
        <v>1</v>
      </c>
      <c r="X1007" s="15">
        <f>S1007</f>
        <v>42472.449467592596</v>
      </c>
    </row>
    <row r="1008" spans="1:24" ht="48" x14ac:dyDescent="0.2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5">
        <f>E1008/D1008</f>
        <v>0</v>
      </c>
      <c r="P1008" s="6" t="e">
        <f>E1008/L1008</f>
        <v>#DIV/0!</v>
      </c>
      <c r="Q1008" t="str">
        <f>LEFT(N1008, SEARCH("/", N1008, 1)-1)</f>
        <v>photography</v>
      </c>
      <c r="R1008" t="str">
        <f>RIGHT(N1008, LEN(N1008) - SEARCH("/", N1008,1))</f>
        <v>nature</v>
      </c>
      <c r="S1008" s="10">
        <f>(((J1008/60)/60)/24)+DATE(1970,1,1)</f>
        <v>42121.824525462958</v>
      </c>
      <c r="T1008" s="10">
        <f>(((I1008/60)/60)/24)+DATE(1970,1,1)</f>
        <v>42151.824525462958</v>
      </c>
      <c r="U1008" s="12">
        <f>ROUND((T1008-S1008), 0)</f>
        <v>30</v>
      </c>
      <c r="V1008" s="11" t="str">
        <f>IF(E1008&gt;=D1008, 1, "")</f>
        <v/>
      </c>
      <c r="W1008" s="11">
        <f>IF(E1008&lt;D1008, 1, "")</f>
        <v>1</v>
      </c>
      <c r="X1008" s="15">
        <f>S1008</f>
        <v>42121.824525462958</v>
      </c>
    </row>
    <row r="1009" spans="1:24" ht="48" x14ac:dyDescent="0.2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5">
        <f>E1009/D1009</f>
        <v>0.49186046511627907</v>
      </c>
      <c r="P1009" s="6">
        <f>E1009/L1009</f>
        <v>132.1875</v>
      </c>
      <c r="Q1009" t="str">
        <f>LEFT(N1009, SEARCH("/", N1009, 1)-1)</f>
        <v>photography</v>
      </c>
      <c r="R1009" t="str">
        <f>RIGHT(N1009, LEN(N1009) - SEARCH("/", N1009,1))</f>
        <v>nature</v>
      </c>
      <c r="S1009" s="10">
        <f>(((J1009/60)/60)/24)+DATE(1970,1,1)</f>
        <v>41892.688750000001</v>
      </c>
      <c r="T1009" s="10">
        <f>(((I1009/60)/60)/24)+DATE(1970,1,1)</f>
        <v>41913.165972222225</v>
      </c>
      <c r="U1009" s="12">
        <f>ROUND((T1009-S1009), 0)</f>
        <v>20</v>
      </c>
      <c r="V1009" s="11" t="str">
        <f>IF(E1009&gt;=D1009, 1, "")</f>
        <v/>
      </c>
      <c r="W1009" s="11">
        <f>IF(E1009&lt;D1009, 1, "")</f>
        <v>1</v>
      </c>
      <c r="X1009" s="15">
        <f>S1009</f>
        <v>41892.688750000001</v>
      </c>
    </row>
    <row r="1010" spans="1:24" ht="48" x14ac:dyDescent="0.2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5">
        <f>E1010/D1010</f>
        <v>0</v>
      </c>
      <c r="P1010" s="6" t="e">
        <f>E1010/L1010</f>
        <v>#DIV/0!</v>
      </c>
      <c r="Q1010" t="str">
        <f>LEFT(N1010, SEARCH("/", N1010, 1)-1)</f>
        <v>photography</v>
      </c>
      <c r="R1010" t="str">
        <f>RIGHT(N1010, LEN(N1010) - SEARCH("/", N1010,1))</f>
        <v>nature</v>
      </c>
      <c r="S1010" s="10">
        <f>(((J1010/60)/60)/24)+DATE(1970,1,1)</f>
        <v>42219.282951388886</v>
      </c>
      <c r="T1010" s="10">
        <f>(((I1010/60)/60)/24)+DATE(1970,1,1)</f>
        <v>42249.282951388886</v>
      </c>
      <c r="U1010" s="12">
        <f>ROUND((T1010-S1010), 0)</f>
        <v>30</v>
      </c>
      <c r="V1010" s="11" t="str">
        <f>IF(E1010&gt;=D1010, 1, "")</f>
        <v/>
      </c>
      <c r="W1010" s="11">
        <f>IF(E1010&lt;D1010, 1, "")</f>
        <v>1</v>
      </c>
      <c r="X1010" s="15">
        <f>S1010</f>
        <v>42219.282951388886</v>
      </c>
    </row>
    <row r="1011" spans="1:24" ht="48" x14ac:dyDescent="0.2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5">
        <f>E1011/D1011</f>
        <v>0</v>
      </c>
      <c r="P1011" s="6" t="e">
        <f>E1011/L1011</f>
        <v>#DIV/0!</v>
      </c>
      <c r="Q1011" t="str">
        <f>LEFT(N1011, SEARCH("/", N1011, 1)-1)</f>
        <v>photography</v>
      </c>
      <c r="R1011" t="str">
        <f>RIGHT(N1011, LEN(N1011) - SEARCH("/", N1011,1))</f>
        <v>nature</v>
      </c>
      <c r="S1011" s="10">
        <f>(((J1011/60)/60)/24)+DATE(1970,1,1)</f>
        <v>42188.252199074079</v>
      </c>
      <c r="T1011" s="10">
        <f>(((I1011/60)/60)/24)+DATE(1970,1,1)</f>
        <v>42218.252199074079</v>
      </c>
      <c r="U1011" s="12">
        <f>ROUND((T1011-S1011), 0)</f>
        <v>30</v>
      </c>
      <c r="V1011" s="11" t="str">
        <f>IF(E1011&gt;=D1011, 1, "")</f>
        <v/>
      </c>
      <c r="W1011" s="11">
        <f>IF(E1011&lt;D1011, 1, "")</f>
        <v>1</v>
      </c>
      <c r="X1011" s="15">
        <f>S1011</f>
        <v>42188.252199074079</v>
      </c>
    </row>
    <row r="1012" spans="1:24" ht="48" x14ac:dyDescent="0.2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5">
        <f>E1012/D1012</f>
        <v>0</v>
      </c>
      <c r="P1012" s="6" t="e">
        <f>E1012/L1012</f>
        <v>#DIV/0!</v>
      </c>
      <c r="Q1012" t="str">
        <f>LEFT(N1012, SEARCH("/", N1012, 1)-1)</f>
        <v>photography</v>
      </c>
      <c r="R1012" t="str">
        <f>RIGHT(N1012, LEN(N1012) - SEARCH("/", N1012,1))</f>
        <v>nature</v>
      </c>
      <c r="S1012" s="10">
        <f>(((J1012/60)/60)/24)+DATE(1970,1,1)</f>
        <v>42241.613796296297</v>
      </c>
      <c r="T1012" s="10">
        <f>(((I1012/60)/60)/24)+DATE(1970,1,1)</f>
        <v>42264.708333333328</v>
      </c>
      <c r="U1012" s="12">
        <f>ROUND((T1012-S1012), 0)</f>
        <v>23</v>
      </c>
      <c r="V1012" s="11" t="str">
        <f>IF(E1012&gt;=D1012, 1, "")</f>
        <v/>
      </c>
      <c r="W1012" s="11">
        <f>IF(E1012&lt;D1012, 1, "")</f>
        <v>1</v>
      </c>
      <c r="X1012" s="15">
        <f>S1012</f>
        <v>42241.613796296297</v>
      </c>
    </row>
    <row r="1013" spans="1:24" ht="48" x14ac:dyDescent="0.2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5">
        <f>E1013/D1013</f>
        <v>0.45133333333333331</v>
      </c>
      <c r="P1013" s="6">
        <f>E1013/L1013</f>
        <v>56.416666666666664</v>
      </c>
      <c r="Q1013" t="str">
        <f>LEFT(N1013, SEARCH("/", N1013, 1)-1)</f>
        <v>photography</v>
      </c>
      <c r="R1013" t="str">
        <f>RIGHT(N1013, LEN(N1013) - SEARCH("/", N1013,1))</f>
        <v>nature</v>
      </c>
      <c r="S1013" s="10">
        <f>(((J1013/60)/60)/24)+DATE(1970,1,1)</f>
        <v>42525.153055555551</v>
      </c>
      <c r="T1013" s="10">
        <f>(((I1013/60)/60)/24)+DATE(1970,1,1)</f>
        <v>42555.153055555551</v>
      </c>
      <c r="U1013" s="12">
        <f>ROUND((T1013-S1013), 0)</f>
        <v>30</v>
      </c>
      <c r="V1013" s="11" t="str">
        <f>IF(E1013&gt;=D1013, 1, "")</f>
        <v/>
      </c>
      <c r="W1013" s="11">
        <f>IF(E1013&lt;D1013, 1, "")</f>
        <v>1</v>
      </c>
      <c r="X1013" s="15">
        <f>S1013</f>
        <v>42525.153055555551</v>
      </c>
    </row>
    <row r="1014" spans="1:24" ht="48" x14ac:dyDescent="0.2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5">
        <f>E1014/D1014</f>
        <v>0.04</v>
      </c>
      <c r="P1014" s="6">
        <f>E1014/L1014</f>
        <v>100</v>
      </c>
      <c r="Q1014" t="str">
        <f>LEFT(N1014, SEARCH("/", N1014, 1)-1)</f>
        <v>photography</v>
      </c>
      <c r="R1014" t="str">
        <f>RIGHT(N1014, LEN(N1014) - SEARCH("/", N1014,1))</f>
        <v>nature</v>
      </c>
      <c r="S1014" s="10">
        <f>(((J1014/60)/60)/24)+DATE(1970,1,1)</f>
        <v>41871.65315972222</v>
      </c>
      <c r="T1014" s="10">
        <f>(((I1014/60)/60)/24)+DATE(1970,1,1)</f>
        <v>41902.65315972222</v>
      </c>
      <c r="U1014" s="12">
        <f>ROUND((T1014-S1014), 0)</f>
        <v>31</v>
      </c>
      <c r="V1014" s="11" t="str">
        <f>IF(E1014&gt;=D1014, 1, "")</f>
        <v/>
      </c>
      <c r="W1014" s="11">
        <f>IF(E1014&lt;D1014, 1, "")</f>
        <v>1</v>
      </c>
      <c r="X1014" s="15">
        <f>S1014</f>
        <v>41871.65315972222</v>
      </c>
    </row>
    <row r="1015" spans="1:24" ht="32" x14ac:dyDescent="0.2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5">
        <f>E1015/D1015</f>
        <v>4.6666666666666669E-2</v>
      </c>
      <c r="P1015" s="6">
        <f>E1015/L1015</f>
        <v>11.666666666666666</v>
      </c>
      <c r="Q1015" t="str">
        <f>LEFT(N1015, SEARCH("/", N1015, 1)-1)</f>
        <v>photography</v>
      </c>
      <c r="R1015" t="str">
        <f>RIGHT(N1015, LEN(N1015) - SEARCH("/", N1015,1))</f>
        <v>nature</v>
      </c>
      <c r="S1015" s="10">
        <f>(((J1015/60)/60)/24)+DATE(1970,1,1)</f>
        <v>42185.397673611107</v>
      </c>
      <c r="T1015" s="10">
        <f>(((I1015/60)/60)/24)+DATE(1970,1,1)</f>
        <v>42244.508333333331</v>
      </c>
      <c r="U1015" s="12">
        <f>ROUND((T1015-S1015), 0)</f>
        <v>59</v>
      </c>
      <c r="V1015" s="11" t="str">
        <f>IF(E1015&gt;=D1015, 1, "")</f>
        <v/>
      </c>
      <c r="W1015" s="11">
        <f>IF(E1015&lt;D1015, 1, "")</f>
        <v>1</v>
      </c>
      <c r="X1015" s="15">
        <f>S1015</f>
        <v>42185.397673611107</v>
      </c>
    </row>
    <row r="1016" spans="1:24" ht="32" x14ac:dyDescent="0.2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5">
        <f>E1016/D1016</f>
        <v>3.3333333333333335E-3</v>
      </c>
      <c r="P1016" s="6">
        <f>E1016/L1016</f>
        <v>50</v>
      </c>
      <c r="Q1016" t="str">
        <f>LEFT(N1016, SEARCH("/", N1016, 1)-1)</f>
        <v>photography</v>
      </c>
      <c r="R1016" t="str">
        <f>RIGHT(N1016, LEN(N1016) - SEARCH("/", N1016,1))</f>
        <v>nature</v>
      </c>
      <c r="S1016" s="10">
        <f>(((J1016/60)/60)/24)+DATE(1970,1,1)</f>
        <v>42108.05322916666</v>
      </c>
      <c r="T1016" s="10">
        <f>(((I1016/60)/60)/24)+DATE(1970,1,1)</f>
        <v>42123.05322916666</v>
      </c>
      <c r="U1016" s="12">
        <f>ROUND((T1016-S1016), 0)</f>
        <v>15</v>
      </c>
      <c r="V1016" s="11" t="str">
        <f>IF(E1016&gt;=D1016, 1, "")</f>
        <v/>
      </c>
      <c r="W1016" s="11">
        <f>IF(E1016&lt;D1016, 1, "")</f>
        <v>1</v>
      </c>
      <c r="X1016" s="15">
        <f>S1016</f>
        <v>42108.05322916666</v>
      </c>
    </row>
    <row r="1017" spans="1:24" ht="48" x14ac:dyDescent="0.2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5">
        <f>E1017/D1017</f>
        <v>3.7600000000000001E-2</v>
      </c>
      <c r="P1017" s="6">
        <f>E1017/L1017</f>
        <v>23.5</v>
      </c>
      <c r="Q1017" t="str">
        <f>LEFT(N1017, SEARCH("/", N1017, 1)-1)</f>
        <v>photography</v>
      </c>
      <c r="R1017" t="str">
        <f>RIGHT(N1017, LEN(N1017) - SEARCH("/", N1017,1))</f>
        <v>nature</v>
      </c>
      <c r="S1017" s="10">
        <f>(((J1017/60)/60)/24)+DATE(1970,1,1)</f>
        <v>41936.020752314813</v>
      </c>
      <c r="T1017" s="10">
        <f>(((I1017/60)/60)/24)+DATE(1970,1,1)</f>
        <v>41956.062418981484</v>
      </c>
      <c r="U1017" s="12">
        <f>ROUND((T1017-S1017), 0)</f>
        <v>20</v>
      </c>
      <c r="V1017" s="11" t="str">
        <f>IF(E1017&gt;=D1017, 1, "")</f>
        <v/>
      </c>
      <c r="W1017" s="11">
        <f>IF(E1017&lt;D1017, 1, "")</f>
        <v>1</v>
      </c>
      <c r="X1017" s="15">
        <f>S1017</f>
        <v>41936.020752314813</v>
      </c>
    </row>
    <row r="1018" spans="1:24" ht="48" x14ac:dyDescent="0.2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5">
        <f>E1018/D1018</f>
        <v>5.0000000000000001E-3</v>
      </c>
      <c r="P1018" s="6">
        <f>E1018/L1018</f>
        <v>5</v>
      </c>
      <c r="Q1018" t="str">
        <f>LEFT(N1018, SEARCH("/", N1018, 1)-1)</f>
        <v>photography</v>
      </c>
      <c r="R1018" t="str">
        <f>RIGHT(N1018, LEN(N1018) - SEARCH("/", N1018,1))</f>
        <v>places</v>
      </c>
      <c r="S1018" s="10">
        <f>(((J1018/60)/60)/24)+DATE(1970,1,1)</f>
        <v>42325.448958333334</v>
      </c>
      <c r="T1018" s="10">
        <f>(((I1018/60)/60)/24)+DATE(1970,1,1)</f>
        <v>42357.448958333334</v>
      </c>
      <c r="U1018" s="12">
        <f>ROUND((T1018-S1018), 0)</f>
        <v>32</v>
      </c>
      <c r="V1018" s="11" t="str">
        <f>IF(E1018&gt;=D1018, 1, "")</f>
        <v/>
      </c>
      <c r="W1018" s="11">
        <f>IF(E1018&lt;D1018, 1, "")</f>
        <v>1</v>
      </c>
      <c r="X1018" s="15">
        <f>S1018</f>
        <v>42325.448958333334</v>
      </c>
    </row>
    <row r="1019" spans="1:24" ht="32" x14ac:dyDescent="0.2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5">
        <f>E1019/D1019</f>
        <v>9.2999999999999999E-2</v>
      </c>
      <c r="P1019" s="6">
        <f>E1019/L1019</f>
        <v>31</v>
      </c>
      <c r="Q1019" t="str">
        <f>LEFT(N1019, SEARCH("/", N1019, 1)-1)</f>
        <v>photography</v>
      </c>
      <c r="R1019" t="str">
        <f>RIGHT(N1019, LEN(N1019) - SEARCH("/", N1019,1))</f>
        <v>places</v>
      </c>
      <c r="S1019" s="10">
        <f>(((J1019/60)/60)/24)+DATE(1970,1,1)</f>
        <v>42246.789965277778</v>
      </c>
      <c r="T1019" s="10">
        <f>(((I1019/60)/60)/24)+DATE(1970,1,1)</f>
        <v>42303.888888888891</v>
      </c>
      <c r="U1019" s="12">
        <f>ROUND((T1019-S1019), 0)</f>
        <v>57</v>
      </c>
      <c r="V1019" s="11" t="str">
        <f>IF(E1019&gt;=D1019, 1, "")</f>
        <v/>
      </c>
      <c r="W1019" s="11">
        <f>IF(E1019&lt;D1019, 1, "")</f>
        <v>1</v>
      </c>
      <c r="X1019" s="15">
        <f>S1019</f>
        <v>42246.789965277778</v>
      </c>
    </row>
    <row r="1020" spans="1:24" ht="48" x14ac:dyDescent="0.2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5">
        <f>E1020/D1020</f>
        <v>7.5000000000000002E-4</v>
      </c>
      <c r="P1020" s="6">
        <f>E1020/L1020</f>
        <v>15</v>
      </c>
      <c r="Q1020" t="str">
        <f>LEFT(N1020, SEARCH("/", N1020, 1)-1)</f>
        <v>photography</v>
      </c>
      <c r="R1020" t="str">
        <f>RIGHT(N1020, LEN(N1020) - SEARCH("/", N1020,1))</f>
        <v>places</v>
      </c>
      <c r="S1020" s="10">
        <f>(((J1020/60)/60)/24)+DATE(1970,1,1)</f>
        <v>41877.904988425929</v>
      </c>
      <c r="T1020" s="10">
        <f>(((I1020/60)/60)/24)+DATE(1970,1,1)</f>
        <v>41907.904988425929</v>
      </c>
      <c r="U1020" s="12">
        <f>ROUND((T1020-S1020), 0)</f>
        <v>30</v>
      </c>
      <c r="V1020" s="11" t="str">
        <f>IF(E1020&gt;=D1020, 1, "")</f>
        <v/>
      </c>
      <c r="W1020" s="11">
        <f>IF(E1020&lt;D1020, 1, "")</f>
        <v>1</v>
      </c>
      <c r="X1020" s="15">
        <f>S1020</f>
        <v>41877.904988425929</v>
      </c>
    </row>
    <row r="1021" spans="1:24" ht="48" x14ac:dyDescent="0.2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5">
        <f>E1021/D1021</f>
        <v>0</v>
      </c>
      <c r="P1021" s="6" t="e">
        <f>E1021/L1021</f>
        <v>#DIV/0!</v>
      </c>
      <c r="Q1021" t="str">
        <f>LEFT(N1021, SEARCH("/", N1021, 1)-1)</f>
        <v>photography</v>
      </c>
      <c r="R1021" t="str">
        <f>RIGHT(N1021, LEN(N1021) - SEARCH("/", N1021,1))</f>
        <v>places</v>
      </c>
      <c r="S1021" s="10">
        <f>(((J1021/60)/60)/24)+DATE(1970,1,1)</f>
        <v>41779.649317129632</v>
      </c>
      <c r="T1021" s="10">
        <f>(((I1021/60)/60)/24)+DATE(1970,1,1)</f>
        <v>41789.649317129632</v>
      </c>
      <c r="U1021" s="12">
        <f>ROUND((T1021-S1021), 0)</f>
        <v>10</v>
      </c>
      <c r="V1021" s="11" t="str">
        <f>IF(E1021&gt;=D1021, 1, "")</f>
        <v/>
      </c>
      <c r="W1021" s="11">
        <f>IF(E1021&lt;D1021, 1, "")</f>
        <v>1</v>
      </c>
      <c r="X1021" s="15">
        <f>S1021</f>
        <v>41779.649317129632</v>
      </c>
    </row>
    <row r="1022" spans="1:24" ht="48" x14ac:dyDescent="0.2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5">
        <f>E1022/D1022</f>
        <v>0.79</v>
      </c>
      <c r="P1022" s="6">
        <f>E1022/L1022</f>
        <v>131.66666666666666</v>
      </c>
      <c r="Q1022" t="str">
        <f>LEFT(N1022, SEARCH("/", N1022, 1)-1)</f>
        <v>photography</v>
      </c>
      <c r="R1022" t="str">
        <f>RIGHT(N1022, LEN(N1022) - SEARCH("/", N1022,1))</f>
        <v>places</v>
      </c>
      <c r="S1022" s="10">
        <f>(((J1022/60)/60)/24)+DATE(1970,1,1)</f>
        <v>42707.895462962959</v>
      </c>
      <c r="T1022" s="10">
        <f>(((I1022/60)/60)/24)+DATE(1970,1,1)</f>
        <v>42729.458333333328</v>
      </c>
      <c r="U1022" s="12">
        <f>ROUND((T1022-S1022), 0)</f>
        <v>22</v>
      </c>
      <c r="V1022" s="11" t="str">
        <f>IF(E1022&gt;=D1022, 1, "")</f>
        <v/>
      </c>
      <c r="W1022" s="11">
        <f>IF(E1022&lt;D1022, 1, "")</f>
        <v>1</v>
      </c>
      <c r="X1022" s="15">
        <f>S1022</f>
        <v>42707.895462962959</v>
      </c>
    </row>
    <row r="1023" spans="1:24" ht="32" x14ac:dyDescent="0.2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5">
        <f>E1023/D1023</f>
        <v>0</v>
      </c>
      <c r="P1023" s="6" t="e">
        <f>E1023/L1023</f>
        <v>#DIV/0!</v>
      </c>
      <c r="Q1023" t="str">
        <f>LEFT(N1023, SEARCH("/", N1023, 1)-1)</f>
        <v>photography</v>
      </c>
      <c r="R1023" t="str">
        <f>RIGHT(N1023, LEN(N1023) - SEARCH("/", N1023,1))</f>
        <v>places</v>
      </c>
      <c r="S1023" s="10">
        <f>(((J1023/60)/60)/24)+DATE(1970,1,1)</f>
        <v>42069.104421296302</v>
      </c>
      <c r="T1023" s="10">
        <f>(((I1023/60)/60)/24)+DATE(1970,1,1)</f>
        <v>42099.062754629631</v>
      </c>
      <c r="U1023" s="12">
        <f>ROUND((T1023-S1023), 0)</f>
        <v>30</v>
      </c>
      <c r="V1023" s="11" t="str">
        <f>IF(E1023&gt;=D1023, 1, "")</f>
        <v/>
      </c>
      <c r="W1023" s="11">
        <f>IF(E1023&lt;D1023, 1, "")</f>
        <v>1</v>
      </c>
      <c r="X1023" s="15">
        <f>S1023</f>
        <v>42069.104421296302</v>
      </c>
    </row>
    <row r="1024" spans="1:24" ht="48" x14ac:dyDescent="0.2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5">
        <f>E1024/D1024</f>
        <v>1.3333333333333334E-4</v>
      </c>
      <c r="P1024" s="6">
        <f>E1024/L1024</f>
        <v>1</v>
      </c>
      <c r="Q1024" t="str">
        <f>LEFT(N1024, SEARCH("/", N1024, 1)-1)</f>
        <v>photography</v>
      </c>
      <c r="R1024" t="str">
        <f>RIGHT(N1024, LEN(N1024) - SEARCH("/", N1024,1))</f>
        <v>places</v>
      </c>
      <c r="S1024" s="10">
        <f>(((J1024/60)/60)/24)+DATE(1970,1,1)</f>
        <v>41956.950983796298</v>
      </c>
      <c r="T1024" s="10">
        <f>(((I1024/60)/60)/24)+DATE(1970,1,1)</f>
        <v>41986.950983796298</v>
      </c>
      <c r="U1024" s="12">
        <f>ROUND((T1024-S1024), 0)</f>
        <v>30</v>
      </c>
      <c r="V1024" s="11" t="str">
        <f>IF(E1024&gt;=D1024, 1, "")</f>
        <v/>
      </c>
      <c r="W1024" s="11">
        <f>IF(E1024&lt;D1024, 1, "")</f>
        <v>1</v>
      </c>
      <c r="X1024" s="15">
        <f>S1024</f>
        <v>41956.950983796298</v>
      </c>
    </row>
    <row r="1025" spans="1:24" ht="32" x14ac:dyDescent="0.2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5">
        <f>E1025/D1025</f>
        <v>0</v>
      </c>
      <c r="P1025" s="6" t="e">
        <f>E1025/L1025</f>
        <v>#DIV/0!</v>
      </c>
      <c r="Q1025" t="str">
        <f>LEFT(N1025, SEARCH("/", N1025, 1)-1)</f>
        <v>photography</v>
      </c>
      <c r="R1025" t="str">
        <f>RIGHT(N1025, LEN(N1025) - SEARCH("/", N1025,1))</f>
        <v>places</v>
      </c>
      <c r="S1025" s="10">
        <f>(((J1025/60)/60)/24)+DATE(1970,1,1)</f>
        <v>42005.24998842593</v>
      </c>
      <c r="T1025" s="10">
        <f>(((I1025/60)/60)/24)+DATE(1970,1,1)</f>
        <v>42035.841666666667</v>
      </c>
      <c r="U1025" s="12">
        <f>ROUND((T1025-S1025), 0)</f>
        <v>31</v>
      </c>
      <c r="V1025" s="11" t="str">
        <f>IF(E1025&gt;=D1025, 1, "")</f>
        <v/>
      </c>
      <c r="W1025" s="11">
        <f>IF(E1025&lt;D1025, 1, "")</f>
        <v>1</v>
      </c>
      <c r="X1025" s="15">
        <f>S1025</f>
        <v>42005.24998842593</v>
      </c>
    </row>
    <row r="1026" spans="1:24" ht="48" x14ac:dyDescent="0.2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5">
        <f>E1026/D1026</f>
        <v>0</v>
      </c>
      <c r="P1026" s="6" t="e">
        <f>E1026/L1026</f>
        <v>#DIV/0!</v>
      </c>
      <c r="Q1026" t="str">
        <f>LEFT(N1026, SEARCH("/", N1026, 1)-1)</f>
        <v>photography</v>
      </c>
      <c r="R1026" t="str">
        <f>RIGHT(N1026, LEN(N1026) - SEARCH("/", N1026,1))</f>
        <v>places</v>
      </c>
      <c r="S1026" s="10">
        <f>(((J1026/60)/60)/24)+DATE(1970,1,1)</f>
        <v>42256.984791666662</v>
      </c>
      <c r="T1026" s="10">
        <f>(((I1026/60)/60)/24)+DATE(1970,1,1)</f>
        <v>42286.984791666662</v>
      </c>
      <c r="U1026" s="12">
        <f>ROUND((T1026-S1026), 0)</f>
        <v>30</v>
      </c>
      <c r="V1026" s="11" t="str">
        <f>IF(E1026&gt;=D1026, 1, "")</f>
        <v/>
      </c>
      <c r="W1026" s="11">
        <f>IF(E1026&lt;D1026, 1, "")</f>
        <v>1</v>
      </c>
      <c r="X1026" s="15">
        <f>S1026</f>
        <v>42256.984791666662</v>
      </c>
    </row>
    <row r="1027" spans="1:24" ht="16" x14ac:dyDescent="0.2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5">
        <f>E1027/D1027</f>
        <v>1.7000000000000001E-2</v>
      </c>
      <c r="P1027" s="6">
        <f>E1027/L1027</f>
        <v>510</v>
      </c>
      <c r="Q1027" t="str">
        <f>LEFT(N1027, SEARCH("/", N1027, 1)-1)</f>
        <v>photography</v>
      </c>
      <c r="R1027" t="str">
        <f>RIGHT(N1027, LEN(N1027) - SEARCH("/", N1027,1))</f>
        <v>places</v>
      </c>
      <c r="S1027" s="10">
        <f>(((J1027/60)/60)/24)+DATE(1970,1,1)</f>
        <v>42240.857222222221</v>
      </c>
      <c r="T1027" s="10">
        <f>(((I1027/60)/60)/24)+DATE(1970,1,1)</f>
        <v>42270.857222222221</v>
      </c>
      <c r="U1027" s="12">
        <f>ROUND((T1027-S1027), 0)</f>
        <v>30</v>
      </c>
      <c r="V1027" s="11" t="str">
        <f>IF(E1027&gt;=D1027, 1, "")</f>
        <v/>
      </c>
      <c r="W1027" s="11">
        <f>IF(E1027&lt;D1027, 1, "")</f>
        <v>1</v>
      </c>
      <c r="X1027" s="15">
        <f>S1027</f>
        <v>42240.857222222221</v>
      </c>
    </row>
    <row r="1028" spans="1:24" ht="48" x14ac:dyDescent="0.2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5">
        <f>E1028/D1028</f>
        <v>0.29228571428571426</v>
      </c>
      <c r="P1028" s="6">
        <f>E1028/L1028</f>
        <v>44.478260869565219</v>
      </c>
      <c r="Q1028" t="str">
        <f>LEFT(N1028, SEARCH("/", N1028, 1)-1)</f>
        <v>photography</v>
      </c>
      <c r="R1028" t="str">
        <f>RIGHT(N1028, LEN(N1028) - SEARCH("/", N1028,1))</f>
        <v>places</v>
      </c>
      <c r="S1028" s="10">
        <f>(((J1028/60)/60)/24)+DATE(1970,1,1)</f>
        <v>42433.726168981477</v>
      </c>
      <c r="T1028" s="10">
        <f>(((I1028/60)/60)/24)+DATE(1970,1,1)</f>
        <v>42463.68450231482</v>
      </c>
      <c r="U1028" s="12">
        <f>ROUND((T1028-S1028), 0)</f>
        <v>30</v>
      </c>
      <c r="V1028" s="11" t="str">
        <f>IF(E1028&gt;=D1028, 1, "")</f>
        <v/>
      </c>
      <c r="W1028" s="11">
        <f>IF(E1028&lt;D1028, 1, "")</f>
        <v>1</v>
      </c>
      <c r="X1028" s="15">
        <f>S1028</f>
        <v>42433.726168981477</v>
      </c>
    </row>
    <row r="1029" spans="1:24" ht="32" x14ac:dyDescent="0.2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5">
        <f>E1029/D1029</f>
        <v>0</v>
      </c>
      <c r="P1029" s="6" t="e">
        <f>E1029/L1029</f>
        <v>#DIV/0!</v>
      </c>
      <c r="Q1029" t="str">
        <f>LEFT(N1029, SEARCH("/", N1029, 1)-1)</f>
        <v>photography</v>
      </c>
      <c r="R1029" t="str">
        <f>RIGHT(N1029, LEN(N1029) - SEARCH("/", N1029,1))</f>
        <v>places</v>
      </c>
      <c r="S1029" s="10">
        <f>(((J1029/60)/60)/24)+DATE(1970,1,1)</f>
        <v>42046.072743055556</v>
      </c>
      <c r="T1029" s="10">
        <f>(((I1029/60)/60)/24)+DATE(1970,1,1)</f>
        <v>42091.031076388885</v>
      </c>
      <c r="U1029" s="12">
        <f>ROUND((T1029-S1029), 0)</f>
        <v>45</v>
      </c>
      <c r="V1029" s="11" t="str">
        <f>IF(E1029&gt;=D1029, 1, "")</f>
        <v/>
      </c>
      <c r="W1029" s="11">
        <f>IF(E1029&lt;D1029, 1, "")</f>
        <v>1</v>
      </c>
      <c r="X1029" s="15">
        <f>S1029</f>
        <v>42046.072743055556</v>
      </c>
    </row>
    <row r="1030" spans="1:24" ht="32" x14ac:dyDescent="0.2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5">
        <f>E1030/D1030</f>
        <v>1.3636363636363637E-4</v>
      </c>
      <c r="P1030" s="6">
        <f>E1030/L1030</f>
        <v>1</v>
      </c>
      <c r="Q1030" t="str">
        <f>LEFT(N1030, SEARCH("/", N1030, 1)-1)</f>
        <v>photography</v>
      </c>
      <c r="R1030" t="str">
        <f>RIGHT(N1030, LEN(N1030) - SEARCH("/", N1030,1))</f>
        <v>places</v>
      </c>
      <c r="S1030" s="10">
        <f>(((J1030/60)/60)/24)+DATE(1970,1,1)</f>
        <v>42033.845543981486</v>
      </c>
      <c r="T1030" s="10">
        <f>(((I1030/60)/60)/24)+DATE(1970,1,1)</f>
        <v>42063.845543981486</v>
      </c>
      <c r="U1030" s="12">
        <f>ROUND((T1030-S1030), 0)</f>
        <v>30</v>
      </c>
      <c r="V1030" s="11" t="str">
        <f>IF(E1030&gt;=D1030, 1, "")</f>
        <v/>
      </c>
      <c r="W1030" s="11">
        <f>IF(E1030&lt;D1030, 1, "")</f>
        <v>1</v>
      </c>
      <c r="X1030" s="15">
        <f>S1030</f>
        <v>42033.845543981486</v>
      </c>
    </row>
    <row r="1031" spans="1:24" ht="32" x14ac:dyDescent="0.2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5">
        <f>E1031/D1031</f>
        <v>0.20499999999999999</v>
      </c>
      <c r="P1031" s="6">
        <f>E1031/L1031</f>
        <v>20.5</v>
      </c>
      <c r="Q1031" t="str">
        <f>LEFT(N1031, SEARCH("/", N1031, 1)-1)</f>
        <v>photography</v>
      </c>
      <c r="R1031" t="str">
        <f>RIGHT(N1031, LEN(N1031) - SEARCH("/", N1031,1))</f>
        <v>places</v>
      </c>
      <c r="S1031" s="10">
        <f>(((J1031/60)/60)/24)+DATE(1970,1,1)</f>
        <v>42445.712754629625</v>
      </c>
      <c r="T1031" s="10">
        <f>(((I1031/60)/60)/24)+DATE(1970,1,1)</f>
        <v>42505.681249999994</v>
      </c>
      <c r="U1031" s="12">
        <f>ROUND((T1031-S1031), 0)</f>
        <v>60</v>
      </c>
      <c r="V1031" s="11" t="str">
        <f>IF(E1031&gt;=D1031, 1, "")</f>
        <v/>
      </c>
      <c r="W1031" s="11">
        <f>IF(E1031&lt;D1031, 1, "")</f>
        <v>1</v>
      </c>
      <c r="X1031" s="15">
        <f>S1031</f>
        <v>42445.712754629625</v>
      </c>
    </row>
    <row r="1032" spans="1:24" ht="48" x14ac:dyDescent="0.2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5">
        <f>E1032/D1032</f>
        <v>2.8E-3</v>
      </c>
      <c r="P1032" s="6">
        <f>E1032/L1032</f>
        <v>40</v>
      </c>
      <c r="Q1032" t="str">
        <f>LEFT(N1032, SEARCH("/", N1032, 1)-1)</f>
        <v>photography</v>
      </c>
      <c r="R1032" t="str">
        <f>RIGHT(N1032, LEN(N1032) - SEARCH("/", N1032,1))</f>
        <v>places</v>
      </c>
      <c r="S1032" s="10">
        <f>(((J1032/60)/60)/24)+DATE(1970,1,1)</f>
        <v>41780.050092592595</v>
      </c>
      <c r="T1032" s="10">
        <f>(((I1032/60)/60)/24)+DATE(1970,1,1)</f>
        <v>41808.842361111114</v>
      </c>
      <c r="U1032" s="12">
        <f>ROUND((T1032-S1032), 0)</f>
        <v>29</v>
      </c>
      <c r="V1032" s="11" t="str">
        <f>IF(E1032&gt;=D1032, 1, "")</f>
        <v/>
      </c>
      <c r="W1032" s="11">
        <f>IF(E1032&lt;D1032, 1, "")</f>
        <v>1</v>
      </c>
      <c r="X1032" s="15">
        <f>S1032</f>
        <v>41780.050092592595</v>
      </c>
    </row>
    <row r="1033" spans="1:24" ht="32" x14ac:dyDescent="0.2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5">
        <f>E1033/D1033</f>
        <v>2.3076923076923078E-2</v>
      </c>
      <c r="P1033" s="6">
        <f>E1033/L1033</f>
        <v>25</v>
      </c>
      <c r="Q1033" t="str">
        <f>LEFT(N1033, SEARCH("/", N1033, 1)-1)</f>
        <v>photography</v>
      </c>
      <c r="R1033" t="str">
        <f>RIGHT(N1033, LEN(N1033) - SEARCH("/", N1033,1))</f>
        <v>places</v>
      </c>
      <c r="S1033" s="10">
        <f>(((J1033/60)/60)/24)+DATE(1970,1,1)</f>
        <v>41941.430196759262</v>
      </c>
      <c r="T1033" s="10">
        <f>(((I1033/60)/60)/24)+DATE(1970,1,1)</f>
        <v>41986.471863425926</v>
      </c>
      <c r="U1033" s="12">
        <f>ROUND((T1033-S1033), 0)</f>
        <v>45</v>
      </c>
      <c r="V1033" s="11" t="str">
        <f>IF(E1033&gt;=D1033, 1, "")</f>
        <v/>
      </c>
      <c r="W1033" s="11">
        <f>IF(E1033&lt;D1033, 1, "")</f>
        <v>1</v>
      </c>
      <c r="X1033" s="15">
        <f>S1033</f>
        <v>41941.430196759262</v>
      </c>
    </row>
    <row r="1034" spans="1:24" ht="48" x14ac:dyDescent="0.2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5">
        <f>E1034/D1034</f>
        <v>0</v>
      </c>
      <c r="P1034" s="6" t="e">
        <f>E1034/L1034</f>
        <v>#DIV/0!</v>
      </c>
      <c r="Q1034" t="str">
        <f>LEFT(N1034, SEARCH("/", N1034, 1)-1)</f>
        <v>photography</v>
      </c>
      <c r="R1034" t="str">
        <f>RIGHT(N1034, LEN(N1034) - SEARCH("/", N1034,1))</f>
        <v>places</v>
      </c>
      <c r="S1034" s="10">
        <f>(((J1034/60)/60)/24)+DATE(1970,1,1)</f>
        <v>42603.354131944448</v>
      </c>
      <c r="T1034" s="10">
        <f>(((I1034/60)/60)/24)+DATE(1970,1,1)</f>
        <v>42633.354131944448</v>
      </c>
      <c r="U1034" s="12">
        <f>ROUND((T1034-S1034), 0)</f>
        <v>30</v>
      </c>
      <c r="V1034" s="11" t="str">
        <f>IF(E1034&gt;=D1034, 1, "")</f>
        <v/>
      </c>
      <c r="W1034" s="11">
        <f>IF(E1034&lt;D1034, 1, "")</f>
        <v>1</v>
      </c>
      <c r="X1034" s="15">
        <f>S1034</f>
        <v>42603.354131944448</v>
      </c>
    </row>
    <row r="1035" spans="1:24" ht="48" x14ac:dyDescent="0.2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5">
        <f>E1035/D1035</f>
        <v>1.25E-3</v>
      </c>
      <c r="P1035" s="6">
        <f>E1035/L1035</f>
        <v>1</v>
      </c>
      <c r="Q1035" t="str">
        <f>LEFT(N1035, SEARCH("/", N1035, 1)-1)</f>
        <v>photography</v>
      </c>
      <c r="R1035" t="str">
        <f>RIGHT(N1035, LEN(N1035) - SEARCH("/", N1035,1))</f>
        <v>places</v>
      </c>
      <c r="S1035" s="10">
        <f>(((J1035/60)/60)/24)+DATE(1970,1,1)</f>
        <v>42151.667337962965</v>
      </c>
      <c r="T1035" s="10">
        <f>(((I1035/60)/60)/24)+DATE(1970,1,1)</f>
        <v>42211.667337962965</v>
      </c>
      <c r="U1035" s="12">
        <f>ROUND((T1035-S1035), 0)</f>
        <v>60</v>
      </c>
      <c r="V1035" s="11" t="str">
        <f>IF(E1035&gt;=D1035, 1, "")</f>
        <v/>
      </c>
      <c r="W1035" s="11">
        <f>IF(E1035&lt;D1035, 1, "")</f>
        <v>1</v>
      </c>
      <c r="X1035" s="15">
        <f>S1035</f>
        <v>42151.667337962965</v>
      </c>
    </row>
    <row r="1036" spans="1:24" ht="48" x14ac:dyDescent="0.2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5">
        <f>E1036/D1036</f>
        <v>0</v>
      </c>
      <c r="P1036" s="6" t="e">
        <f>E1036/L1036</f>
        <v>#DIV/0!</v>
      </c>
      <c r="Q1036" t="str">
        <f>LEFT(N1036, SEARCH("/", N1036, 1)-1)</f>
        <v>photography</v>
      </c>
      <c r="R1036" t="str">
        <f>RIGHT(N1036, LEN(N1036) - SEARCH("/", N1036,1))</f>
        <v>places</v>
      </c>
      <c r="S1036" s="10">
        <f>(((J1036/60)/60)/24)+DATE(1970,1,1)</f>
        <v>42438.53907407407</v>
      </c>
      <c r="T1036" s="10">
        <f>(((I1036/60)/60)/24)+DATE(1970,1,1)</f>
        <v>42468.497407407413</v>
      </c>
      <c r="U1036" s="12">
        <f>ROUND((T1036-S1036), 0)</f>
        <v>30</v>
      </c>
      <c r="V1036" s="11" t="str">
        <f>IF(E1036&gt;=D1036, 1, "")</f>
        <v/>
      </c>
      <c r="W1036" s="11">
        <f>IF(E1036&lt;D1036, 1, "")</f>
        <v>1</v>
      </c>
      <c r="X1036" s="15">
        <f>S1036</f>
        <v>42438.53907407407</v>
      </c>
    </row>
    <row r="1037" spans="1:24" ht="48" x14ac:dyDescent="0.2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5">
        <f>E1037/D1037</f>
        <v>7.3400000000000007E-2</v>
      </c>
      <c r="P1037" s="6">
        <f>E1037/L1037</f>
        <v>40.777777777777779</v>
      </c>
      <c r="Q1037" t="str">
        <f>LEFT(N1037, SEARCH("/", N1037, 1)-1)</f>
        <v>photography</v>
      </c>
      <c r="R1037" t="str">
        <f>RIGHT(N1037, LEN(N1037) - SEARCH("/", N1037,1))</f>
        <v>places</v>
      </c>
      <c r="S1037" s="10">
        <f>(((J1037/60)/60)/24)+DATE(1970,1,1)</f>
        <v>41791.057314814818</v>
      </c>
      <c r="T1037" s="10">
        <f>(((I1037/60)/60)/24)+DATE(1970,1,1)</f>
        <v>41835.21597222222</v>
      </c>
      <c r="U1037" s="12">
        <f>ROUND((T1037-S1037), 0)</f>
        <v>44</v>
      </c>
      <c r="V1037" s="11" t="str">
        <f>IF(E1037&gt;=D1037, 1, "")</f>
        <v/>
      </c>
      <c r="W1037" s="11">
        <f>IF(E1037&lt;D1037, 1, "")</f>
        <v>1</v>
      </c>
      <c r="X1037" s="15">
        <f>S1037</f>
        <v>41791.057314814818</v>
      </c>
    </row>
    <row r="1038" spans="1:24" ht="48" x14ac:dyDescent="0.2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5">
        <f>E1038/D1038</f>
        <v>1.9801980198019802E-3</v>
      </c>
      <c r="P1038" s="6">
        <f>E1038/L1038</f>
        <v>5</v>
      </c>
      <c r="Q1038" t="str">
        <f>LEFT(N1038, SEARCH("/", N1038, 1)-1)</f>
        <v>music</v>
      </c>
      <c r="R1038" t="str">
        <f>RIGHT(N1038, LEN(N1038) - SEARCH("/", N1038,1))</f>
        <v>faith</v>
      </c>
      <c r="S1038" s="10">
        <f>(((J1038/60)/60)/24)+DATE(1970,1,1)</f>
        <v>41989.664409722223</v>
      </c>
      <c r="T1038" s="10">
        <f>(((I1038/60)/60)/24)+DATE(1970,1,1)</f>
        <v>42019.664409722223</v>
      </c>
      <c r="U1038" s="12">
        <f>ROUND((T1038-S1038), 0)</f>
        <v>30</v>
      </c>
      <c r="V1038" s="11" t="str">
        <f>IF(E1038&gt;=D1038, 1, "")</f>
        <v/>
      </c>
      <c r="W1038" s="11">
        <f>IF(E1038&lt;D1038, 1, "")</f>
        <v>1</v>
      </c>
      <c r="X1038" s="15">
        <f>S1038</f>
        <v>41989.664409722223</v>
      </c>
    </row>
    <row r="1039" spans="1:24" ht="16" x14ac:dyDescent="0.2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5">
        <f>E1039/D1039</f>
        <v>6.0606060606060605E-5</v>
      </c>
      <c r="P1039" s="6">
        <f>E1039/L1039</f>
        <v>1</v>
      </c>
      <c r="Q1039" t="str">
        <f>LEFT(N1039, SEARCH("/", N1039, 1)-1)</f>
        <v>music</v>
      </c>
      <c r="R1039" t="str">
        <f>RIGHT(N1039, LEN(N1039) - SEARCH("/", N1039,1))</f>
        <v>faith</v>
      </c>
      <c r="S1039" s="10">
        <f>(((J1039/60)/60)/24)+DATE(1970,1,1)</f>
        <v>42063.869791666672</v>
      </c>
      <c r="T1039" s="10">
        <f>(((I1039/60)/60)/24)+DATE(1970,1,1)</f>
        <v>42093.828125</v>
      </c>
      <c r="U1039" s="12">
        <f>ROUND((T1039-S1039), 0)</f>
        <v>30</v>
      </c>
      <c r="V1039" s="11" t="str">
        <f>IF(E1039&gt;=D1039, 1, "")</f>
        <v/>
      </c>
      <c r="W1039" s="11">
        <f>IF(E1039&lt;D1039, 1, "")</f>
        <v>1</v>
      </c>
      <c r="X1039" s="15">
        <f>S1039</f>
        <v>42063.869791666672</v>
      </c>
    </row>
    <row r="1040" spans="1:24" ht="48" x14ac:dyDescent="0.2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5">
        <f>E1040/D1040</f>
        <v>1.0200000000000001E-2</v>
      </c>
      <c r="P1040" s="6">
        <f>E1040/L1040</f>
        <v>25.5</v>
      </c>
      <c r="Q1040" t="str">
        <f>LEFT(N1040, SEARCH("/", N1040, 1)-1)</f>
        <v>music</v>
      </c>
      <c r="R1040" t="str">
        <f>RIGHT(N1040, LEN(N1040) - SEARCH("/", N1040,1))</f>
        <v>faith</v>
      </c>
      <c r="S1040" s="10">
        <f>(((J1040/60)/60)/24)+DATE(1970,1,1)</f>
        <v>42187.281678240746</v>
      </c>
      <c r="T1040" s="10">
        <f>(((I1040/60)/60)/24)+DATE(1970,1,1)</f>
        <v>42247.281678240746</v>
      </c>
      <c r="U1040" s="12">
        <f>ROUND((T1040-S1040), 0)</f>
        <v>60</v>
      </c>
      <c r="V1040" s="11" t="str">
        <f>IF(E1040&gt;=D1040, 1, "")</f>
        <v/>
      </c>
      <c r="W1040" s="11">
        <f>IF(E1040&lt;D1040, 1, "")</f>
        <v>1</v>
      </c>
      <c r="X1040" s="15">
        <f>S1040</f>
        <v>42187.281678240746</v>
      </c>
    </row>
    <row r="1041" spans="1:24" ht="32" x14ac:dyDescent="0.2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5">
        <f>E1041/D1041</f>
        <v>0.65100000000000002</v>
      </c>
      <c r="P1041" s="6">
        <f>E1041/L1041</f>
        <v>118.36363636363636</v>
      </c>
      <c r="Q1041" t="str">
        <f>LEFT(N1041, SEARCH("/", N1041, 1)-1)</f>
        <v>music</v>
      </c>
      <c r="R1041" t="str">
        <f>RIGHT(N1041, LEN(N1041) - SEARCH("/", N1041,1))</f>
        <v>faith</v>
      </c>
      <c r="S1041" s="10">
        <f>(((J1041/60)/60)/24)+DATE(1970,1,1)</f>
        <v>42021.139733796299</v>
      </c>
      <c r="T1041" s="10">
        <f>(((I1041/60)/60)/24)+DATE(1970,1,1)</f>
        <v>42051.139733796299</v>
      </c>
      <c r="U1041" s="12">
        <f>ROUND((T1041-S1041), 0)</f>
        <v>30</v>
      </c>
      <c r="V1041" s="11" t="str">
        <f>IF(E1041&gt;=D1041, 1, "")</f>
        <v/>
      </c>
      <c r="W1041" s="11">
        <f>IF(E1041&lt;D1041, 1, "")</f>
        <v>1</v>
      </c>
      <c r="X1041" s="15">
        <f>S1041</f>
        <v>42021.139733796299</v>
      </c>
    </row>
    <row r="1042" spans="1:24" ht="48" x14ac:dyDescent="0.2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5">
        <f>E1042/D1042</f>
        <v>0</v>
      </c>
      <c r="P1042" s="6" t="e">
        <f>E1042/L1042</f>
        <v>#DIV/0!</v>
      </c>
      <c r="Q1042" t="str">
        <f>LEFT(N1042, SEARCH("/", N1042, 1)-1)</f>
        <v>music</v>
      </c>
      <c r="R1042" t="str">
        <f>RIGHT(N1042, LEN(N1042) - SEARCH("/", N1042,1))</f>
        <v>faith</v>
      </c>
      <c r="S1042" s="10">
        <f>(((J1042/60)/60)/24)+DATE(1970,1,1)</f>
        <v>42245.016736111109</v>
      </c>
      <c r="T1042" s="10">
        <f>(((I1042/60)/60)/24)+DATE(1970,1,1)</f>
        <v>42256.666666666672</v>
      </c>
      <c r="U1042" s="12">
        <f>ROUND((T1042-S1042), 0)</f>
        <v>12</v>
      </c>
      <c r="V1042" s="11" t="str">
        <f>IF(E1042&gt;=D1042, 1, "")</f>
        <v/>
      </c>
      <c r="W1042" s="11">
        <f>IF(E1042&lt;D1042, 1, "")</f>
        <v>1</v>
      </c>
      <c r="X1042" s="15">
        <f>S1042</f>
        <v>42245.016736111109</v>
      </c>
    </row>
    <row r="1043" spans="1:24" ht="48" x14ac:dyDescent="0.2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5">
        <f>E1043/D1043</f>
        <v>0</v>
      </c>
      <c r="P1043" s="6" t="e">
        <f>E1043/L1043</f>
        <v>#DIV/0!</v>
      </c>
      <c r="Q1043" t="str">
        <f>LEFT(N1043, SEARCH("/", N1043, 1)-1)</f>
        <v>music</v>
      </c>
      <c r="R1043" t="str">
        <f>RIGHT(N1043, LEN(N1043) - SEARCH("/", N1043,1))</f>
        <v>faith</v>
      </c>
      <c r="S1043" s="10">
        <f>(((J1043/60)/60)/24)+DATE(1970,1,1)</f>
        <v>42179.306388888886</v>
      </c>
      <c r="T1043" s="10">
        <f>(((I1043/60)/60)/24)+DATE(1970,1,1)</f>
        <v>42239.306388888886</v>
      </c>
      <c r="U1043" s="12">
        <f>ROUND((T1043-S1043), 0)</f>
        <v>60</v>
      </c>
      <c r="V1043" s="11" t="str">
        <f>IF(E1043&gt;=D1043, 1, "")</f>
        <v/>
      </c>
      <c r="W1043" s="11">
        <f>IF(E1043&lt;D1043, 1, "")</f>
        <v>1</v>
      </c>
      <c r="X1043" s="15">
        <f>S1043</f>
        <v>42179.306388888886</v>
      </c>
    </row>
    <row r="1044" spans="1:24" ht="48" x14ac:dyDescent="0.2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5">
        <f>E1044/D1044</f>
        <v>9.74E-2</v>
      </c>
      <c r="P1044" s="6">
        <f>E1044/L1044</f>
        <v>54.111111111111114</v>
      </c>
      <c r="Q1044" t="str">
        <f>LEFT(N1044, SEARCH("/", N1044, 1)-1)</f>
        <v>music</v>
      </c>
      <c r="R1044" t="str">
        <f>RIGHT(N1044, LEN(N1044) - SEARCH("/", N1044,1))</f>
        <v>faith</v>
      </c>
      <c r="S1044" s="10">
        <f>(((J1044/60)/60)/24)+DATE(1970,1,1)</f>
        <v>42427.721006944441</v>
      </c>
      <c r="T1044" s="10">
        <f>(((I1044/60)/60)/24)+DATE(1970,1,1)</f>
        <v>42457.679340277777</v>
      </c>
      <c r="U1044" s="12">
        <f>ROUND((T1044-S1044), 0)</f>
        <v>30</v>
      </c>
      <c r="V1044" s="11" t="str">
        <f>IF(E1044&gt;=D1044, 1, "")</f>
        <v/>
      </c>
      <c r="W1044" s="11">
        <f>IF(E1044&lt;D1044, 1, "")</f>
        <v>1</v>
      </c>
      <c r="X1044" s="15">
        <f>S1044</f>
        <v>42427.721006944441</v>
      </c>
    </row>
    <row r="1045" spans="1:24" ht="48" x14ac:dyDescent="0.2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5">
        <f>E1045/D1045</f>
        <v>0</v>
      </c>
      <c r="P1045" s="6" t="e">
        <f>E1045/L1045</f>
        <v>#DIV/0!</v>
      </c>
      <c r="Q1045" t="str">
        <f>LEFT(N1045, SEARCH("/", N1045, 1)-1)</f>
        <v>music</v>
      </c>
      <c r="R1045" t="str">
        <f>RIGHT(N1045, LEN(N1045) - SEARCH("/", N1045,1))</f>
        <v>faith</v>
      </c>
      <c r="S1045" s="10">
        <f>(((J1045/60)/60)/24)+DATE(1970,1,1)</f>
        <v>42451.866967592592</v>
      </c>
      <c r="T1045" s="10">
        <f>(((I1045/60)/60)/24)+DATE(1970,1,1)</f>
        <v>42491.866967592592</v>
      </c>
      <c r="U1045" s="12">
        <f>ROUND((T1045-S1045), 0)</f>
        <v>40</v>
      </c>
      <c r="V1045" s="11" t="str">
        <f>IF(E1045&gt;=D1045, 1, "")</f>
        <v/>
      </c>
      <c r="W1045" s="11">
        <f>IF(E1045&lt;D1045, 1, "")</f>
        <v>1</v>
      </c>
      <c r="X1045" s="15">
        <f>S1045</f>
        <v>42451.866967592592</v>
      </c>
    </row>
    <row r="1046" spans="1:24" ht="48" x14ac:dyDescent="0.2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5">
        <f>E1046/D1046</f>
        <v>4.8571428571428571E-2</v>
      </c>
      <c r="P1046" s="6">
        <f>E1046/L1046</f>
        <v>21.25</v>
      </c>
      <c r="Q1046" t="str">
        <f>LEFT(N1046, SEARCH("/", N1046, 1)-1)</f>
        <v>music</v>
      </c>
      <c r="R1046" t="str">
        <f>RIGHT(N1046, LEN(N1046) - SEARCH("/", N1046,1))</f>
        <v>faith</v>
      </c>
      <c r="S1046" s="10">
        <f>(((J1046/60)/60)/24)+DATE(1970,1,1)</f>
        <v>41841.56381944444</v>
      </c>
      <c r="T1046" s="10">
        <f>(((I1046/60)/60)/24)+DATE(1970,1,1)</f>
        <v>41882.818749999999</v>
      </c>
      <c r="U1046" s="12">
        <f>ROUND((T1046-S1046), 0)</f>
        <v>41</v>
      </c>
      <c r="V1046" s="11" t="str">
        <f>IF(E1046&gt;=D1046, 1, "")</f>
        <v/>
      </c>
      <c r="W1046" s="11">
        <f>IF(E1046&lt;D1046, 1, "")</f>
        <v>1</v>
      </c>
      <c r="X1046" s="15">
        <f>S1046</f>
        <v>41841.56381944444</v>
      </c>
    </row>
    <row r="1047" spans="1:24" ht="32" x14ac:dyDescent="0.2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5">
        <f>E1047/D1047</f>
        <v>6.7999999999999996E-3</v>
      </c>
      <c r="P1047" s="6">
        <f>E1047/L1047</f>
        <v>34</v>
      </c>
      <c r="Q1047" t="str">
        <f>LEFT(N1047, SEARCH("/", N1047, 1)-1)</f>
        <v>music</v>
      </c>
      <c r="R1047" t="str">
        <f>RIGHT(N1047, LEN(N1047) - SEARCH("/", N1047,1))</f>
        <v>faith</v>
      </c>
      <c r="S1047" s="10">
        <f>(((J1047/60)/60)/24)+DATE(1970,1,1)</f>
        <v>42341.59129629629</v>
      </c>
      <c r="T1047" s="10">
        <f>(((I1047/60)/60)/24)+DATE(1970,1,1)</f>
        <v>42387.541666666672</v>
      </c>
      <c r="U1047" s="12">
        <f>ROUND((T1047-S1047), 0)</f>
        <v>46</v>
      </c>
      <c r="V1047" s="11" t="str">
        <f>IF(E1047&gt;=D1047, 1, "")</f>
        <v/>
      </c>
      <c r="W1047" s="11">
        <f>IF(E1047&lt;D1047, 1, "")</f>
        <v>1</v>
      </c>
      <c r="X1047" s="15">
        <f>S1047</f>
        <v>42341.59129629629</v>
      </c>
    </row>
    <row r="1048" spans="1:24" ht="48" x14ac:dyDescent="0.2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5">
        <f>E1048/D1048</f>
        <v>0.105</v>
      </c>
      <c r="P1048" s="6">
        <f>E1048/L1048</f>
        <v>525</v>
      </c>
      <c r="Q1048" t="str">
        <f>LEFT(N1048, SEARCH("/", N1048, 1)-1)</f>
        <v>music</v>
      </c>
      <c r="R1048" t="str">
        <f>RIGHT(N1048, LEN(N1048) - SEARCH("/", N1048,1))</f>
        <v>faith</v>
      </c>
      <c r="S1048" s="10">
        <f>(((J1048/60)/60)/24)+DATE(1970,1,1)</f>
        <v>41852.646226851852</v>
      </c>
      <c r="T1048" s="10">
        <f>(((I1048/60)/60)/24)+DATE(1970,1,1)</f>
        <v>41883.646226851852</v>
      </c>
      <c r="U1048" s="12">
        <f>ROUND((T1048-S1048), 0)</f>
        <v>31</v>
      </c>
      <c r="V1048" s="11" t="str">
        <f>IF(E1048&gt;=D1048, 1, "")</f>
        <v/>
      </c>
      <c r="W1048" s="11">
        <f>IF(E1048&lt;D1048, 1, "")</f>
        <v>1</v>
      </c>
      <c r="X1048" s="15">
        <f>S1048</f>
        <v>41852.646226851852</v>
      </c>
    </row>
    <row r="1049" spans="1:24" ht="48" x14ac:dyDescent="0.2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5">
        <f>E1049/D1049</f>
        <v>0</v>
      </c>
      <c r="P1049" s="6" t="e">
        <f>E1049/L1049</f>
        <v>#DIV/0!</v>
      </c>
      <c r="Q1049" t="str">
        <f>LEFT(N1049, SEARCH("/", N1049, 1)-1)</f>
        <v>music</v>
      </c>
      <c r="R1049" t="str">
        <f>RIGHT(N1049, LEN(N1049) - SEARCH("/", N1049,1))</f>
        <v>faith</v>
      </c>
      <c r="S1049" s="10">
        <f>(((J1049/60)/60)/24)+DATE(1970,1,1)</f>
        <v>42125.913807870369</v>
      </c>
      <c r="T1049" s="10">
        <f>(((I1049/60)/60)/24)+DATE(1970,1,1)</f>
        <v>42185.913807870369</v>
      </c>
      <c r="U1049" s="12">
        <f>ROUND((T1049-S1049), 0)</f>
        <v>60</v>
      </c>
      <c r="V1049" s="11" t="str">
        <f>IF(E1049&gt;=D1049, 1, "")</f>
        <v/>
      </c>
      <c r="W1049" s="11">
        <f>IF(E1049&lt;D1049, 1, "")</f>
        <v>1</v>
      </c>
      <c r="X1049" s="15">
        <f>S1049</f>
        <v>42125.913807870369</v>
      </c>
    </row>
    <row r="1050" spans="1:24" ht="48" x14ac:dyDescent="0.2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5">
        <f>E1050/D1050</f>
        <v>1.6666666666666666E-2</v>
      </c>
      <c r="P1050" s="6">
        <f>E1050/L1050</f>
        <v>50</v>
      </c>
      <c r="Q1050" t="str">
        <f>LEFT(N1050, SEARCH("/", N1050, 1)-1)</f>
        <v>music</v>
      </c>
      <c r="R1050" t="str">
        <f>RIGHT(N1050, LEN(N1050) - SEARCH("/", N1050,1))</f>
        <v>faith</v>
      </c>
      <c r="S1050" s="10">
        <f>(((J1050/60)/60)/24)+DATE(1970,1,1)</f>
        <v>41887.801064814819</v>
      </c>
      <c r="T1050" s="10">
        <f>(((I1050/60)/60)/24)+DATE(1970,1,1)</f>
        <v>41917.801064814819</v>
      </c>
      <c r="U1050" s="12">
        <f>ROUND((T1050-S1050), 0)</f>
        <v>30</v>
      </c>
      <c r="V1050" s="11" t="str">
        <f>IF(E1050&gt;=D1050, 1, "")</f>
        <v/>
      </c>
      <c r="W1050" s="11">
        <f>IF(E1050&lt;D1050, 1, "")</f>
        <v>1</v>
      </c>
      <c r="X1050" s="15">
        <f>S1050</f>
        <v>41887.801064814819</v>
      </c>
    </row>
    <row r="1051" spans="1:24" ht="48" x14ac:dyDescent="0.2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5">
        <f>E1051/D1051</f>
        <v>7.868E-2</v>
      </c>
      <c r="P1051" s="6">
        <f>E1051/L1051</f>
        <v>115.70588235294117</v>
      </c>
      <c r="Q1051" t="str">
        <f>LEFT(N1051, SEARCH("/", N1051, 1)-1)</f>
        <v>music</v>
      </c>
      <c r="R1051" t="str">
        <f>RIGHT(N1051, LEN(N1051) - SEARCH("/", N1051,1))</f>
        <v>faith</v>
      </c>
      <c r="S1051" s="10">
        <f>(((J1051/60)/60)/24)+DATE(1970,1,1)</f>
        <v>42095.918530092589</v>
      </c>
      <c r="T1051" s="10">
        <f>(((I1051/60)/60)/24)+DATE(1970,1,1)</f>
        <v>42125.918530092589</v>
      </c>
      <c r="U1051" s="12">
        <f>ROUND((T1051-S1051), 0)</f>
        <v>30</v>
      </c>
      <c r="V1051" s="11" t="str">
        <f>IF(E1051&gt;=D1051, 1, "")</f>
        <v/>
      </c>
      <c r="W1051" s="11">
        <f>IF(E1051&lt;D1051, 1, "")</f>
        <v>1</v>
      </c>
      <c r="X1051" s="15">
        <f>S1051</f>
        <v>42095.918530092589</v>
      </c>
    </row>
    <row r="1052" spans="1:24" ht="48" x14ac:dyDescent="0.2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5">
        <f>E1052/D1052</f>
        <v>2.2000000000000001E-3</v>
      </c>
      <c r="P1052" s="6">
        <f>E1052/L1052</f>
        <v>5.5</v>
      </c>
      <c r="Q1052" t="str">
        <f>LEFT(N1052, SEARCH("/", N1052, 1)-1)</f>
        <v>music</v>
      </c>
      <c r="R1052" t="str">
        <f>RIGHT(N1052, LEN(N1052) - SEARCH("/", N1052,1))</f>
        <v>faith</v>
      </c>
      <c r="S1052" s="10">
        <f>(((J1052/60)/60)/24)+DATE(1970,1,1)</f>
        <v>42064.217418981483</v>
      </c>
      <c r="T1052" s="10">
        <f>(((I1052/60)/60)/24)+DATE(1970,1,1)</f>
        <v>42094.140277777777</v>
      </c>
      <c r="U1052" s="12">
        <f>ROUND((T1052-S1052), 0)</f>
        <v>30</v>
      </c>
      <c r="V1052" s="11" t="str">
        <f>IF(E1052&gt;=D1052, 1, "")</f>
        <v/>
      </c>
      <c r="W1052" s="11">
        <f>IF(E1052&lt;D1052, 1, "")</f>
        <v>1</v>
      </c>
      <c r="X1052" s="15">
        <f>S1052</f>
        <v>42064.217418981483</v>
      </c>
    </row>
    <row r="1053" spans="1:24" ht="48" x14ac:dyDescent="0.2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5">
        <f>E1053/D1053</f>
        <v>7.4999999999999997E-2</v>
      </c>
      <c r="P1053" s="6">
        <f>E1053/L1053</f>
        <v>50</v>
      </c>
      <c r="Q1053" t="str">
        <f>LEFT(N1053, SEARCH("/", N1053, 1)-1)</f>
        <v>music</v>
      </c>
      <c r="R1053" t="str">
        <f>RIGHT(N1053, LEN(N1053) - SEARCH("/", N1053,1))</f>
        <v>faith</v>
      </c>
      <c r="S1053" s="10">
        <f>(((J1053/60)/60)/24)+DATE(1970,1,1)</f>
        <v>42673.577534722222</v>
      </c>
      <c r="T1053" s="10">
        <f>(((I1053/60)/60)/24)+DATE(1970,1,1)</f>
        <v>42713.619201388887</v>
      </c>
      <c r="U1053" s="12">
        <f>ROUND((T1053-S1053), 0)</f>
        <v>40</v>
      </c>
      <c r="V1053" s="11" t="str">
        <f>IF(E1053&gt;=D1053, 1, "")</f>
        <v/>
      </c>
      <c r="W1053" s="11">
        <f>IF(E1053&lt;D1053, 1, "")</f>
        <v>1</v>
      </c>
      <c r="X1053" s="15">
        <f>S1053</f>
        <v>42673.577534722222</v>
      </c>
    </row>
    <row r="1054" spans="1:24" ht="48" x14ac:dyDescent="0.2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5">
        <f>E1054/D1054</f>
        <v>0.42725880551301687</v>
      </c>
      <c r="P1054" s="6">
        <f>E1054/L1054</f>
        <v>34.024390243902438</v>
      </c>
      <c r="Q1054" t="str">
        <f>LEFT(N1054, SEARCH("/", N1054, 1)-1)</f>
        <v>music</v>
      </c>
      <c r="R1054" t="str">
        <f>RIGHT(N1054, LEN(N1054) - SEARCH("/", N1054,1))</f>
        <v>faith</v>
      </c>
      <c r="S1054" s="10">
        <f>(((J1054/60)/60)/24)+DATE(1970,1,1)</f>
        <v>42460.98192129629</v>
      </c>
      <c r="T1054" s="10">
        <f>(((I1054/60)/60)/24)+DATE(1970,1,1)</f>
        <v>42481.166666666672</v>
      </c>
      <c r="U1054" s="12">
        <f>ROUND((T1054-S1054), 0)</f>
        <v>20</v>
      </c>
      <c r="V1054" s="11" t="str">
        <f>IF(E1054&gt;=D1054, 1, "")</f>
        <v/>
      </c>
      <c r="W1054" s="11">
        <f>IF(E1054&lt;D1054, 1, "")</f>
        <v>1</v>
      </c>
      <c r="X1054" s="15">
        <f>S1054</f>
        <v>42460.98192129629</v>
      </c>
    </row>
    <row r="1055" spans="1:24" ht="16" x14ac:dyDescent="0.2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5">
        <f>E1055/D1055</f>
        <v>2.142857142857143E-3</v>
      </c>
      <c r="P1055" s="6">
        <f>E1055/L1055</f>
        <v>37.5</v>
      </c>
      <c r="Q1055" t="str">
        <f>LEFT(N1055, SEARCH("/", N1055, 1)-1)</f>
        <v>music</v>
      </c>
      <c r="R1055" t="str">
        <f>RIGHT(N1055, LEN(N1055) - SEARCH("/", N1055,1))</f>
        <v>faith</v>
      </c>
      <c r="S1055" s="10">
        <f>(((J1055/60)/60)/24)+DATE(1970,1,1)</f>
        <v>42460.610520833332</v>
      </c>
      <c r="T1055" s="10">
        <f>(((I1055/60)/60)/24)+DATE(1970,1,1)</f>
        <v>42504.207638888889</v>
      </c>
      <c r="U1055" s="12">
        <f>ROUND((T1055-S1055), 0)</f>
        <v>44</v>
      </c>
      <c r="V1055" s="11" t="str">
        <f>IF(E1055&gt;=D1055, 1, "")</f>
        <v/>
      </c>
      <c r="W1055" s="11">
        <f>IF(E1055&lt;D1055, 1, "")</f>
        <v>1</v>
      </c>
      <c r="X1055" s="15">
        <f>S1055</f>
        <v>42460.610520833332</v>
      </c>
    </row>
    <row r="1056" spans="1:24" ht="48" x14ac:dyDescent="0.2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5">
        <f>E1056/D1056</f>
        <v>8.7500000000000008E-3</v>
      </c>
      <c r="P1056" s="6">
        <f>E1056/L1056</f>
        <v>11.666666666666666</v>
      </c>
      <c r="Q1056" t="str">
        <f>LEFT(N1056, SEARCH("/", N1056, 1)-1)</f>
        <v>music</v>
      </c>
      <c r="R1056" t="str">
        <f>RIGHT(N1056, LEN(N1056) - SEARCH("/", N1056,1))</f>
        <v>faith</v>
      </c>
      <c r="S1056" s="10">
        <f>(((J1056/60)/60)/24)+DATE(1970,1,1)</f>
        <v>41869.534618055557</v>
      </c>
      <c r="T1056" s="10">
        <f>(((I1056/60)/60)/24)+DATE(1970,1,1)</f>
        <v>41899.534618055557</v>
      </c>
      <c r="U1056" s="12">
        <f>ROUND((T1056-S1056), 0)</f>
        <v>30</v>
      </c>
      <c r="V1056" s="11" t="str">
        <f>IF(E1056&gt;=D1056, 1, "")</f>
        <v/>
      </c>
      <c r="W1056" s="11">
        <f>IF(E1056&lt;D1056, 1, "")</f>
        <v>1</v>
      </c>
      <c r="X1056" s="15">
        <f>S1056</f>
        <v>41869.534618055557</v>
      </c>
    </row>
    <row r="1057" spans="1:24" ht="48" x14ac:dyDescent="0.2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5">
        <f>E1057/D1057</f>
        <v>5.6250000000000001E-2</v>
      </c>
      <c r="P1057" s="6">
        <f>E1057/L1057</f>
        <v>28.125</v>
      </c>
      <c r="Q1057" t="str">
        <f>LEFT(N1057, SEARCH("/", N1057, 1)-1)</f>
        <v>music</v>
      </c>
      <c r="R1057" t="str">
        <f>RIGHT(N1057, LEN(N1057) - SEARCH("/", N1057,1))</f>
        <v>faith</v>
      </c>
      <c r="S1057" s="10">
        <f>(((J1057/60)/60)/24)+DATE(1970,1,1)</f>
        <v>41922.783229166671</v>
      </c>
      <c r="T1057" s="10">
        <f>(((I1057/60)/60)/24)+DATE(1970,1,1)</f>
        <v>41952.824895833335</v>
      </c>
      <c r="U1057" s="12">
        <f>ROUND((T1057-S1057), 0)</f>
        <v>30</v>
      </c>
      <c r="V1057" s="11" t="str">
        <f>IF(E1057&gt;=D1057, 1, "")</f>
        <v/>
      </c>
      <c r="W1057" s="11">
        <f>IF(E1057&lt;D1057, 1, "")</f>
        <v>1</v>
      </c>
      <c r="X1057" s="15">
        <f>S1057</f>
        <v>41922.783229166671</v>
      </c>
    </row>
    <row r="1058" spans="1:24" ht="48" x14ac:dyDescent="0.2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5">
        <f>E1058/D1058</f>
        <v>0</v>
      </c>
      <c r="P1058" s="6" t="e">
        <f>E1058/L1058</f>
        <v>#DIV/0!</v>
      </c>
      <c r="Q1058" t="str">
        <f>LEFT(N1058, SEARCH("/", N1058, 1)-1)</f>
        <v>music</v>
      </c>
      <c r="R1058" t="str">
        <f>RIGHT(N1058, LEN(N1058) - SEARCH("/", N1058,1))</f>
        <v>faith</v>
      </c>
      <c r="S1058" s="10">
        <f>(((J1058/60)/60)/24)+DATE(1970,1,1)</f>
        <v>42319.461377314816</v>
      </c>
      <c r="T1058" s="10">
        <f>(((I1058/60)/60)/24)+DATE(1970,1,1)</f>
        <v>42349.461377314816</v>
      </c>
      <c r="U1058" s="12">
        <f>ROUND((T1058-S1058), 0)</f>
        <v>30</v>
      </c>
      <c r="V1058" s="11" t="str">
        <f>IF(E1058&gt;=D1058, 1, "")</f>
        <v/>
      </c>
      <c r="W1058" s="11">
        <f>IF(E1058&lt;D1058, 1, "")</f>
        <v>1</v>
      </c>
      <c r="X1058" s="15">
        <f>S1058</f>
        <v>42319.461377314816</v>
      </c>
    </row>
    <row r="1059" spans="1:24" ht="48" x14ac:dyDescent="0.2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5">
        <f>E1059/D1059</f>
        <v>3.4722222222222224E-4</v>
      </c>
      <c r="P1059" s="6">
        <f>E1059/L1059</f>
        <v>1</v>
      </c>
      <c r="Q1059" t="str">
        <f>LEFT(N1059, SEARCH("/", N1059, 1)-1)</f>
        <v>music</v>
      </c>
      <c r="R1059" t="str">
        <f>RIGHT(N1059, LEN(N1059) - SEARCH("/", N1059,1))</f>
        <v>faith</v>
      </c>
      <c r="S1059" s="10">
        <f>(((J1059/60)/60)/24)+DATE(1970,1,1)</f>
        <v>42425.960983796293</v>
      </c>
      <c r="T1059" s="10">
        <f>(((I1059/60)/60)/24)+DATE(1970,1,1)</f>
        <v>42463.006944444445</v>
      </c>
      <c r="U1059" s="12">
        <f>ROUND((T1059-S1059), 0)</f>
        <v>37</v>
      </c>
      <c r="V1059" s="11" t="str">
        <f>IF(E1059&gt;=D1059, 1, "")</f>
        <v/>
      </c>
      <c r="W1059" s="11">
        <f>IF(E1059&lt;D1059, 1, "")</f>
        <v>1</v>
      </c>
      <c r="X1059" s="15">
        <f>S1059</f>
        <v>42425.960983796293</v>
      </c>
    </row>
    <row r="1060" spans="1:24" ht="48" x14ac:dyDescent="0.2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5">
        <f>E1060/D1060</f>
        <v>6.5000000000000002E-2</v>
      </c>
      <c r="P1060" s="6">
        <f>E1060/L1060</f>
        <v>216.66666666666666</v>
      </c>
      <c r="Q1060" t="str">
        <f>LEFT(N1060, SEARCH("/", N1060, 1)-1)</f>
        <v>music</v>
      </c>
      <c r="R1060" t="str">
        <f>RIGHT(N1060, LEN(N1060) - SEARCH("/", N1060,1))</f>
        <v>faith</v>
      </c>
      <c r="S1060" s="10">
        <f>(((J1060/60)/60)/24)+DATE(1970,1,1)</f>
        <v>42129.82540509259</v>
      </c>
      <c r="T1060" s="10">
        <f>(((I1060/60)/60)/24)+DATE(1970,1,1)</f>
        <v>42186.25</v>
      </c>
      <c r="U1060" s="12">
        <f>ROUND((T1060-S1060), 0)</f>
        <v>56</v>
      </c>
      <c r="V1060" s="11" t="str">
        <f>IF(E1060&gt;=D1060, 1, "")</f>
        <v/>
      </c>
      <c r="W1060" s="11">
        <f>IF(E1060&lt;D1060, 1, "")</f>
        <v>1</v>
      </c>
      <c r="X1060" s="15">
        <f>S1060</f>
        <v>42129.82540509259</v>
      </c>
    </row>
    <row r="1061" spans="1:24" ht="48" x14ac:dyDescent="0.2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5">
        <f>E1061/D1061</f>
        <v>5.8333333333333336E-3</v>
      </c>
      <c r="P1061" s="6">
        <f>E1061/L1061</f>
        <v>8.75</v>
      </c>
      <c r="Q1061" t="str">
        <f>LEFT(N1061, SEARCH("/", N1061, 1)-1)</f>
        <v>music</v>
      </c>
      <c r="R1061" t="str">
        <f>RIGHT(N1061, LEN(N1061) - SEARCH("/", N1061,1))</f>
        <v>faith</v>
      </c>
      <c r="S1061" s="10">
        <f>(((J1061/60)/60)/24)+DATE(1970,1,1)</f>
        <v>41912.932430555556</v>
      </c>
      <c r="T1061" s="10">
        <f>(((I1061/60)/60)/24)+DATE(1970,1,1)</f>
        <v>41942.932430555556</v>
      </c>
      <c r="U1061" s="12">
        <f>ROUND((T1061-S1061), 0)</f>
        <v>30</v>
      </c>
      <c r="V1061" s="11" t="str">
        <f>IF(E1061&gt;=D1061, 1, "")</f>
        <v/>
      </c>
      <c r="W1061" s="11">
        <f>IF(E1061&lt;D1061, 1, "")</f>
        <v>1</v>
      </c>
      <c r="X1061" s="15">
        <f>S1061</f>
        <v>41912.932430555556</v>
      </c>
    </row>
    <row r="1062" spans="1:24" ht="48" x14ac:dyDescent="0.2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5">
        <f>E1062/D1062</f>
        <v>0.10181818181818182</v>
      </c>
      <c r="P1062" s="6">
        <f>E1062/L1062</f>
        <v>62.222222222222221</v>
      </c>
      <c r="Q1062" t="str">
        <f>LEFT(N1062, SEARCH("/", N1062, 1)-1)</f>
        <v>music</v>
      </c>
      <c r="R1062" t="str">
        <f>RIGHT(N1062, LEN(N1062) - SEARCH("/", N1062,1))</f>
        <v>faith</v>
      </c>
      <c r="S1062" s="10">
        <f>(((J1062/60)/60)/24)+DATE(1970,1,1)</f>
        <v>41845.968159722222</v>
      </c>
      <c r="T1062" s="10">
        <f>(((I1062/60)/60)/24)+DATE(1970,1,1)</f>
        <v>41875.968159722222</v>
      </c>
      <c r="U1062" s="12">
        <f>ROUND((T1062-S1062), 0)</f>
        <v>30</v>
      </c>
      <c r="V1062" s="11" t="str">
        <f>IF(E1062&gt;=D1062, 1, "")</f>
        <v/>
      </c>
      <c r="W1062" s="11">
        <f>IF(E1062&lt;D1062, 1, "")</f>
        <v>1</v>
      </c>
      <c r="X1062" s="15">
        <f>S1062</f>
        <v>41845.968159722222</v>
      </c>
    </row>
    <row r="1063" spans="1:24" ht="32" x14ac:dyDescent="0.2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5">
        <f>E1063/D1063</f>
        <v>0.33784615384615385</v>
      </c>
      <c r="P1063" s="6">
        <f>E1063/L1063</f>
        <v>137.25</v>
      </c>
      <c r="Q1063" t="str">
        <f>LEFT(N1063, SEARCH("/", N1063, 1)-1)</f>
        <v>music</v>
      </c>
      <c r="R1063" t="str">
        <f>RIGHT(N1063, LEN(N1063) - SEARCH("/", N1063,1))</f>
        <v>faith</v>
      </c>
      <c r="S1063" s="10">
        <f>(((J1063/60)/60)/24)+DATE(1970,1,1)</f>
        <v>41788.919722222221</v>
      </c>
      <c r="T1063" s="10">
        <f>(((I1063/60)/60)/24)+DATE(1970,1,1)</f>
        <v>41817.919722222221</v>
      </c>
      <c r="U1063" s="12">
        <f>ROUND((T1063-S1063), 0)</f>
        <v>29</v>
      </c>
      <c r="V1063" s="11" t="str">
        <f>IF(E1063&gt;=D1063, 1, "")</f>
        <v/>
      </c>
      <c r="W1063" s="11">
        <f>IF(E1063&lt;D1063, 1, "")</f>
        <v>1</v>
      </c>
      <c r="X1063" s="15">
        <f>S1063</f>
        <v>41788.919722222221</v>
      </c>
    </row>
    <row r="1064" spans="1:24" ht="48" x14ac:dyDescent="0.2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5">
        <f>E1064/D1064</f>
        <v>3.3333333333333332E-4</v>
      </c>
      <c r="P1064" s="6">
        <f>E1064/L1064</f>
        <v>1</v>
      </c>
      <c r="Q1064" t="str">
        <f>LEFT(N1064, SEARCH("/", N1064, 1)-1)</f>
        <v>music</v>
      </c>
      <c r="R1064" t="str">
        <f>RIGHT(N1064, LEN(N1064) - SEARCH("/", N1064,1))</f>
        <v>faith</v>
      </c>
      <c r="S1064" s="10">
        <f>(((J1064/60)/60)/24)+DATE(1970,1,1)</f>
        <v>42044.927974537044</v>
      </c>
      <c r="T1064" s="10">
        <f>(((I1064/60)/60)/24)+DATE(1970,1,1)</f>
        <v>42099.458333333328</v>
      </c>
      <c r="U1064" s="12">
        <f>ROUND((T1064-S1064), 0)</f>
        <v>55</v>
      </c>
      <c r="V1064" s="11" t="str">
        <f>IF(E1064&gt;=D1064, 1, "")</f>
        <v/>
      </c>
      <c r="W1064" s="11">
        <f>IF(E1064&lt;D1064, 1, "")</f>
        <v>1</v>
      </c>
      <c r="X1064" s="15">
        <f>S1064</f>
        <v>42044.927974537044</v>
      </c>
    </row>
    <row r="1065" spans="1:24" ht="48" x14ac:dyDescent="0.2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5">
        <f>E1065/D1065</f>
        <v>0.68400000000000005</v>
      </c>
      <c r="P1065" s="6">
        <f>E1065/L1065</f>
        <v>122.14285714285714</v>
      </c>
      <c r="Q1065" t="str">
        <f>LEFT(N1065, SEARCH("/", N1065, 1)-1)</f>
        <v>music</v>
      </c>
      <c r="R1065" t="str">
        <f>RIGHT(N1065, LEN(N1065) - SEARCH("/", N1065,1))</f>
        <v>faith</v>
      </c>
      <c r="S1065" s="10">
        <f>(((J1065/60)/60)/24)+DATE(1970,1,1)</f>
        <v>42268.625856481478</v>
      </c>
      <c r="T1065" s="10">
        <f>(((I1065/60)/60)/24)+DATE(1970,1,1)</f>
        <v>42298.625856481478</v>
      </c>
      <c r="U1065" s="12">
        <f>ROUND((T1065-S1065), 0)</f>
        <v>30</v>
      </c>
      <c r="V1065" s="11" t="str">
        <f>IF(E1065&gt;=D1065, 1, "")</f>
        <v/>
      </c>
      <c r="W1065" s="11">
        <f>IF(E1065&lt;D1065, 1, "")</f>
        <v>1</v>
      </c>
      <c r="X1065" s="15">
        <f>S1065</f>
        <v>42268.625856481478</v>
      </c>
    </row>
    <row r="1066" spans="1:24" ht="48" x14ac:dyDescent="0.2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5">
        <f>E1066/D1066</f>
        <v>0</v>
      </c>
      <c r="P1066" s="6" t="e">
        <f>E1066/L1066</f>
        <v>#DIV/0!</v>
      </c>
      <c r="Q1066" t="str">
        <f>LEFT(N1066, SEARCH("/", N1066, 1)-1)</f>
        <v>music</v>
      </c>
      <c r="R1066" t="str">
        <f>RIGHT(N1066, LEN(N1066) - SEARCH("/", N1066,1))</f>
        <v>faith</v>
      </c>
      <c r="S1066" s="10">
        <f>(((J1066/60)/60)/24)+DATE(1970,1,1)</f>
        <v>42471.052152777775</v>
      </c>
      <c r="T1066" s="10">
        <f>(((I1066/60)/60)/24)+DATE(1970,1,1)</f>
        <v>42531.052152777775</v>
      </c>
      <c r="U1066" s="12">
        <f>ROUND((T1066-S1066), 0)</f>
        <v>60</v>
      </c>
      <c r="V1066" s="11" t="str">
        <f>IF(E1066&gt;=D1066, 1, "")</f>
        <v/>
      </c>
      <c r="W1066" s="11">
        <f>IF(E1066&lt;D1066, 1, "")</f>
        <v>1</v>
      </c>
      <c r="X1066" s="15">
        <f>S1066</f>
        <v>42471.052152777775</v>
      </c>
    </row>
    <row r="1067" spans="1:24" ht="48" x14ac:dyDescent="0.2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5">
        <f>E1067/D1067</f>
        <v>0</v>
      </c>
      <c r="P1067" s="6" t="e">
        <f>E1067/L1067</f>
        <v>#DIV/0!</v>
      </c>
      <c r="Q1067" t="str">
        <f>LEFT(N1067, SEARCH("/", N1067, 1)-1)</f>
        <v>music</v>
      </c>
      <c r="R1067" t="str">
        <f>RIGHT(N1067, LEN(N1067) - SEARCH("/", N1067,1))</f>
        <v>faith</v>
      </c>
      <c r="S1067" s="10">
        <f>(((J1067/60)/60)/24)+DATE(1970,1,1)</f>
        <v>42272.087766203709</v>
      </c>
      <c r="T1067" s="10">
        <f>(((I1067/60)/60)/24)+DATE(1970,1,1)</f>
        <v>42302.087766203709</v>
      </c>
      <c r="U1067" s="12">
        <f>ROUND((T1067-S1067), 0)</f>
        <v>30</v>
      </c>
      <c r="V1067" s="11" t="str">
        <f>IF(E1067&gt;=D1067, 1, "")</f>
        <v/>
      </c>
      <c r="W1067" s="11">
        <f>IF(E1067&lt;D1067, 1, "")</f>
        <v>1</v>
      </c>
      <c r="X1067" s="15">
        <f>S1067</f>
        <v>42272.087766203709</v>
      </c>
    </row>
    <row r="1068" spans="1:24" ht="32" x14ac:dyDescent="0.2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5">
        <f>E1068/D1068</f>
        <v>0</v>
      </c>
      <c r="P1068" s="6" t="e">
        <f>E1068/L1068</f>
        <v>#DIV/0!</v>
      </c>
      <c r="Q1068" t="str">
        <f>LEFT(N1068, SEARCH("/", N1068, 1)-1)</f>
        <v>music</v>
      </c>
      <c r="R1068" t="str">
        <f>RIGHT(N1068, LEN(N1068) - SEARCH("/", N1068,1))</f>
        <v>faith</v>
      </c>
      <c r="S1068" s="10">
        <f>(((J1068/60)/60)/24)+DATE(1970,1,1)</f>
        <v>42152.906851851847</v>
      </c>
      <c r="T1068" s="10">
        <f>(((I1068/60)/60)/24)+DATE(1970,1,1)</f>
        <v>42166.625</v>
      </c>
      <c r="U1068" s="12">
        <f>ROUND((T1068-S1068), 0)</f>
        <v>14</v>
      </c>
      <c r="V1068" s="11" t="str">
        <f>IF(E1068&gt;=D1068, 1, "")</f>
        <v/>
      </c>
      <c r="W1068" s="11">
        <f>IF(E1068&lt;D1068, 1, "")</f>
        <v>1</v>
      </c>
      <c r="X1068" s="15">
        <f>S1068</f>
        <v>42152.906851851847</v>
      </c>
    </row>
    <row r="1069" spans="1:24" ht="48" x14ac:dyDescent="0.2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5">
        <f>E1069/D1069</f>
        <v>0</v>
      </c>
      <c r="P1069" s="6" t="e">
        <f>E1069/L1069</f>
        <v>#DIV/0!</v>
      </c>
      <c r="Q1069" t="str">
        <f>LEFT(N1069, SEARCH("/", N1069, 1)-1)</f>
        <v>music</v>
      </c>
      <c r="R1069" t="str">
        <f>RIGHT(N1069, LEN(N1069) - SEARCH("/", N1069,1))</f>
        <v>faith</v>
      </c>
      <c r="S1069" s="10">
        <f>(((J1069/60)/60)/24)+DATE(1970,1,1)</f>
        <v>42325.683807870373</v>
      </c>
      <c r="T1069" s="10">
        <f>(((I1069/60)/60)/24)+DATE(1970,1,1)</f>
        <v>42385.208333333328</v>
      </c>
      <c r="U1069" s="12">
        <f>ROUND((T1069-S1069), 0)</f>
        <v>60</v>
      </c>
      <c r="V1069" s="11" t="str">
        <f>IF(E1069&gt;=D1069, 1, "")</f>
        <v/>
      </c>
      <c r="W1069" s="11">
        <f>IF(E1069&lt;D1069, 1, "")</f>
        <v>1</v>
      </c>
      <c r="X1069" s="15">
        <f>S1069</f>
        <v>42325.683807870373</v>
      </c>
    </row>
    <row r="1070" spans="1:24" ht="48" x14ac:dyDescent="0.2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5">
        <f>E1070/D1070</f>
        <v>0</v>
      </c>
      <c r="P1070" s="6" t="e">
        <f>E1070/L1070</f>
        <v>#DIV/0!</v>
      </c>
      <c r="Q1070" t="str">
        <f>LEFT(N1070, SEARCH("/", N1070, 1)-1)</f>
        <v>music</v>
      </c>
      <c r="R1070" t="str">
        <f>RIGHT(N1070, LEN(N1070) - SEARCH("/", N1070,1))</f>
        <v>faith</v>
      </c>
      <c r="S1070" s="10">
        <f>(((J1070/60)/60)/24)+DATE(1970,1,1)</f>
        <v>42614.675625000003</v>
      </c>
      <c r="T1070" s="10">
        <f>(((I1070/60)/60)/24)+DATE(1970,1,1)</f>
        <v>42626.895833333328</v>
      </c>
      <c r="U1070" s="12">
        <f>ROUND((T1070-S1070), 0)</f>
        <v>12</v>
      </c>
      <c r="V1070" s="11" t="str">
        <f>IF(E1070&gt;=D1070, 1, "")</f>
        <v/>
      </c>
      <c r="W1070" s="11">
        <f>IF(E1070&lt;D1070, 1, "")</f>
        <v>1</v>
      </c>
      <c r="X1070" s="15">
        <f>S1070</f>
        <v>42614.675625000003</v>
      </c>
    </row>
    <row r="1071" spans="1:24" ht="48" x14ac:dyDescent="0.2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5">
        <f>E1071/D1071</f>
        <v>2.2222222222222223E-4</v>
      </c>
      <c r="P1071" s="6">
        <f>E1071/L1071</f>
        <v>1</v>
      </c>
      <c r="Q1071" t="str">
        <f>LEFT(N1071, SEARCH("/", N1071, 1)-1)</f>
        <v>music</v>
      </c>
      <c r="R1071" t="str">
        <f>RIGHT(N1071, LEN(N1071) - SEARCH("/", N1071,1))</f>
        <v>faith</v>
      </c>
      <c r="S1071" s="10">
        <f>(((J1071/60)/60)/24)+DATE(1970,1,1)</f>
        <v>42102.036527777775</v>
      </c>
      <c r="T1071" s="10">
        <f>(((I1071/60)/60)/24)+DATE(1970,1,1)</f>
        <v>42132.036527777775</v>
      </c>
      <c r="U1071" s="12">
        <f>ROUND((T1071-S1071), 0)</f>
        <v>30</v>
      </c>
      <c r="V1071" s="11" t="str">
        <f>IF(E1071&gt;=D1071, 1, "")</f>
        <v/>
      </c>
      <c r="W1071" s="11">
        <f>IF(E1071&lt;D1071, 1, "")</f>
        <v>1</v>
      </c>
      <c r="X1071" s="15">
        <f>S1071</f>
        <v>42102.036527777775</v>
      </c>
    </row>
    <row r="1072" spans="1:24" ht="48" x14ac:dyDescent="0.2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5">
        <f>E1072/D1072</f>
        <v>0.11</v>
      </c>
      <c r="P1072" s="6">
        <f>E1072/L1072</f>
        <v>55</v>
      </c>
      <c r="Q1072" t="str">
        <f>LEFT(N1072, SEARCH("/", N1072, 1)-1)</f>
        <v>music</v>
      </c>
      <c r="R1072" t="str">
        <f>RIGHT(N1072, LEN(N1072) - SEARCH("/", N1072,1))</f>
        <v>faith</v>
      </c>
      <c r="S1072" s="10">
        <f>(((J1072/60)/60)/24)+DATE(1970,1,1)</f>
        <v>42559.814178240747</v>
      </c>
      <c r="T1072" s="10">
        <f>(((I1072/60)/60)/24)+DATE(1970,1,1)</f>
        <v>42589.814178240747</v>
      </c>
      <c r="U1072" s="12">
        <f>ROUND((T1072-S1072), 0)</f>
        <v>30</v>
      </c>
      <c r="V1072" s="11" t="str">
        <f>IF(E1072&gt;=D1072, 1, "")</f>
        <v/>
      </c>
      <c r="W1072" s="11">
        <f>IF(E1072&lt;D1072, 1, "")</f>
        <v>1</v>
      </c>
      <c r="X1072" s="15">
        <f>S1072</f>
        <v>42559.814178240747</v>
      </c>
    </row>
    <row r="1073" spans="1:24" ht="32" x14ac:dyDescent="0.2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5">
        <f>E1073/D1073</f>
        <v>7.3333333333333332E-3</v>
      </c>
      <c r="P1073" s="6">
        <f>E1073/L1073</f>
        <v>22</v>
      </c>
      <c r="Q1073" t="str">
        <f>LEFT(N1073, SEARCH("/", N1073, 1)-1)</f>
        <v>music</v>
      </c>
      <c r="R1073" t="str">
        <f>RIGHT(N1073, LEN(N1073) - SEARCH("/", N1073,1))</f>
        <v>faith</v>
      </c>
      <c r="S1073" s="10">
        <f>(((J1073/60)/60)/24)+DATE(1970,1,1)</f>
        <v>42286.861493055556</v>
      </c>
      <c r="T1073" s="10">
        <f>(((I1073/60)/60)/24)+DATE(1970,1,1)</f>
        <v>42316.90315972222</v>
      </c>
      <c r="U1073" s="12">
        <f>ROUND((T1073-S1073), 0)</f>
        <v>30</v>
      </c>
      <c r="V1073" s="11" t="str">
        <f>IF(E1073&gt;=D1073, 1, "")</f>
        <v/>
      </c>
      <c r="W1073" s="11">
        <f>IF(E1073&lt;D1073, 1, "")</f>
        <v>1</v>
      </c>
      <c r="X1073" s="15">
        <f>S1073</f>
        <v>42286.861493055556</v>
      </c>
    </row>
    <row r="1074" spans="1:24" ht="48" x14ac:dyDescent="0.2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5">
        <f>E1074/D1074</f>
        <v>0.21249999999999999</v>
      </c>
      <c r="P1074" s="6">
        <f>E1074/L1074</f>
        <v>56.666666666666664</v>
      </c>
      <c r="Q1074" t="str">
        <f>LEFT(N1074, SEARCH("/", N1074, 1)-1)</f>
        <v>music</v>
      </c>
      <c r="R1074" t="str">
        <f>RIGHT(N1074, LEN(N1074) - SEARCH("/", N1074,1))</f>
        <v>faith</v>
      </c>
      <c r="S1074" s="10">
        <f>(((J1074/60)/60)/24)+DATE(1970,1,1)</f>
        <v>42175.948981481488</v>
      </c>
      <c r="T1074" s="10">
        <f>(((I1074/60)/60)/24)+DATE(1970,1,1)</f>
        <v>42205.948981481488</v>
      </c>
      <c r="U1074" s="12">
        <f>ROUND((T1074-S1074), 0)</f>
        <v>30</v>
      </c>
      <c r="V1074" s="11" t="str">
        <f>IF(E1074&gt;=D1074, 1, "")</f>
        <v/>
      </c>
      <c r="W1074" s="11">
        <f>IF(E1074&lt;D1074, 1, "")</f>
        <v>1</v>
      </c>
      <c r="X1074" s="15">
        <f>S1074</f>
        <v>42175.948981481488</v>
      </c>
    </row>
    <row r="1075" spans="1:24" ht="32" x14ac:dyDescent="0.2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5">
        <f>E1075/D1075</f>
        <v>4.0000000000000001E-3</v>
      </c>
      <c r="P1075" s="6">
        <f>E1075/L1075</f>
        <v>20</v>
      </c>
      <c r="Q1075" t="str">
        <f>LEFT(N1075, SEARCH("/", N1075, 1)-1)</f>
        <v>music</v>
      </c>
      <c r="R1075" t="str">
        <f>RIGHT(N1075, LEN(N1075) - SEARCH("/", N1075,1))</f>
        <v>faith</v>
      </c>
      <c r="S1075" s="10">
        <f>(((J1075/60)/60)/24)+DATE(1970,1,1)</f>
        <v>41884.874328703707</v>
      </c>
      <c r="T1075" s="10">
        <f>(((I1075/60)/60)/24)+DATE(1970,1,1)</f>
        <v>41914.874328703707</v>
      </c>
      <c r="U1075" s="12">
        <f>ROUND((T1075-S1075), 0)</f>
        <v>30</v>
      </c>
      <c r="V1075" s="11" t="str">
        <f>IF(E1075&gt;=D1075, 1, "")</f>
        <v/>
      </c>
      <c r="W1075" s="11">
        <f>IF(E1075&lt;D1075, 1, "")</f>
        <v>1</v>
      </c>
      <c r="X1075" s="15">
        <f>S1075</f>
        <v>41884.874328703707</v>
      </c>
    </row>
    <row r="1076" spans="1:24" ht="48" x14ac:dyDescent="0.2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5">
        <f>E1076/D1076</f>
        <v>1E-3</v>
      </c>
      <c r="P1076" s="6">
        <f>E1076/L1076</f>
        <v>1</v>
      </c>
      <c r="Q1076" t="str">
        <f>LEFT(N1076, SEARCH("/", N1076, 1)-1)</f>
        <v>music</v>
      </c>
      <c r="R1076" t="str">
        <f>RIGHT(N1076, LEN(N1076) - SEARCH("/", N1076,1))</f>
        <v>faith</v>
      </c>
      <c r="S1076" s="10">
        <f>(((J1076/60)/60)/24)+DATE(1970,1,1)</f>
        <v>42435.874212962968</v>
      </c>
      <c r="T1076" s="10">
        <f>(((I1076/60)/60)/24)+DATE(1970,1,1)</f>
        <v>42494.832546296297</v>
      </c>
      <c r="U1076" s="12">
        <f>ROUND((T1076-S1076), 0)</f>
        <v>59</v>
      </c>
      <c r="V1076" s="11" t="str">
        <f>IF(E1076&gt;=D1076, 1, "")</f>
        <v/>
      </c>
      <c r="W1076" s="11">
        <f>IF(E1076&lt;D1076, 1, "")</f>
        <v>1</v>
      </c>
      <c r="X1076" s="15">
        <f>S1076</f>
        <v>42435.874212962968</v>
      </c>
    </row>
    <row r="1077" spans="1:24" ht="48" x14ac:dyDescent="0.2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5">
        <f>E1077/D1077</f>
        <v>0</v>
      </c>
      <c r="P1077" s="6" t="e">
        <f>E1077/L1077</f>
        <v>#DIV/0!</v>
      </c>
      <c r="Q1077" t="str">
        <f>LEFT(N1077, SEARCH("/", N1077, 1)-1)</f>
        <v>music</v>
      </c>
      <c r="R1077" t="str">
        <f>RIGHT(N1077, LEN(N1077) - SEARCH("/", N1077,1))</f>
        <v>faith</v>
      </c>
      <c r="S1077" s="10">
        <f>(((J1077/60)/60)/24)+DATE(1970,1,1)</f>
        <v>42171.817384259266</v>
      </c>
      <c r="T1077" s="10">
        <f>(((I1077/60)/60)/24)+DATE(1970,1,1)</f>
        <v>42201.817384259266</v>
      </c>
      <c r="U1077" s="12">
        <f>ROUND((T1077-S1077), 0)</f>
        <v>30</v>
      </c>
      <c r="V1077" s="11" t="str">
        <f>IF(E1077&gt;=D1077, 1, "")</f>
        <v/>
      </c>
      <c r="W1077" s="11">
        <f>IF(E1077&lt;D1077, 1, "")</f>
        <v>1</v>
      </c>
      <c r="X1077" s="15">
        <f>S1077</f>
        <v>42171.817384259266</v>
      </c>
    </row>
    <row r="1078" spans="1:24" ht="48" x14ac:dyDescent="0.2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5">
        <f>E1078/D1078</f>
        <v>0.19600000000000001</v>
      </c>
      <c r="P1078" s="6">
        <f>E1078/L1078</f>
        <v>55.282051282051285</v>
      </c>
      <c r="Q1078" t="str">
        <f>LEFT(N1078, SEARCH("/", N1078, 1)-1)</f>
        <v>photography</v>
      </c>
      <c r="R1078" t="str">
        <f>RIGHT(N1078, LEN(N1078) - SEARCH("/", N1078,1))</f>
        <v>photobooks</v>
      </c>
      <c r="S1078" s="10">
        <f>(((J1078/60)/60)/24)+DATE(1970,1,1)</f>
        <v>41825.485868055555</v>
      </c>
      <c r="T1078" s="10">
        <f>(((I1078/60)/60)/24)+DATE(1970,1,1)</f>
        <v>41854.485868055555</v>
      </c>
      <c r="U1078" s="12">
        <f>ROUND((T1078-S1078), 0)</f>
        <v>29</v>
      </c>
      <c r="V1078" s="11" t="str">
        <f>IF(E1078&gt;=D1078, 1, "")</f>
        <v/>
      </c>
      <c r="W1078" s="11">
        <f>IF(E1078&lt;D1078, 1, "")</f>
        <v>1</v>
      </c>
      <c r="X1078" s="15">
        <f>S1078</f>
        <v>41825.485868055555</v>
      </c>
    </row>
    <row r="1079" spans="1:24" ht="48" x14ac:dyDescent="0.2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5">
        <f>E1079/D1079</f>
        <v>0.59467839999999994</v>
      </c>
      <c r="P1079" s="6">
        <f>E1079/L1079</f>
        <v>72.16970873786407</v>
      </c>
      <c r="Q1079" t="str">
        <f>LEFT(N1079, SEARCH("/", N1079, 1)-1)</f>
        <v>photography</v>
      </c>
      <c r="R1079" t="str">
        <f>RIGHT(N1079, LEN(N1079) - SEARCH("/", N1079,1))</f>
        <v>photobooks</v>
      </c>
      <c r="S1079" s="10">
        <f>(((J1079/60)/60)/24)+DATE(1970,1,1)</f>
        <v>41834.980462962965</v>
      </c>
      <c r="T1079" s="10">
        <f>(((I1079/60)/60)/24)+DATE(1970,1,1)</f>
        <v>41864.980462962965</v>
      </c>
      <c r="U1079" s="12">
        <f>ROUND((T1079-S1079), 0)</f>
        <v>30</v>
      </c>
      <c r="V1079" s="11" t="str">
        <f>IF(E1079&gt;=D1079, 1, "")</f>
        <v/>
      </c>
      <c r="W1079" s="11">
        <f>IF(E1079&lt;D1079, 1, "")</f>
        <v>1</v>
      </c>
      <c r="X1079" s="15">
        <f>S1079</f>
        <v>41834.980462962965</v>
      </c>
    </row>
    <row r="1080" spans="1:24" ht="32" x14ac:dyDescent="0.2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5">
        <f>E1080/D1080</f>
        <v>0</v>
      </c>
      <c r="P1080" s="6" t="e">
        <f>E1080/L1080</f>
        <v>#DIV/0!</v>
      </c>
      <c r="Q1080" t="str">
        <f>LEFT(N1080, SEARCH("/", N1080, 1)-1)</f>
        <v>photography</v>
      </c>
      <c r="R1080" t="str">
        <f>RIGHT(N1080, LEN(N1080) - SEARCH("/", N1080,1))</f>
        <v>photobooks</v>
      </c>
      <c r="S1080" s="10">
        <f>(((J1080/60)/60)/24)+DATE(1970,1,1)</f>
        <v>41855.859814814816</v>
      </c>
      <c r="T1080" s="10">
        <f>(((I1080/60)/60)/24)+DATE(1970,1,1)</f>
        <v>41876.859814814816</v>
      </c>
      <c r="U1080" s="12">
        <f>ROUND((T1080-S1080), 0)</f>
        <v>21</v>
      </c>
      <c r="V1080" s="11" t="str">
        <f>IF(E1080&gt;=D1080, 1, "")</f>
        <v/>
      </c>
      <c r="W1080" s="11">
        <f>IF(E1080&lt;D1080, 1, "")</f>
        <v>1</v>
      </c>
      <c r="X1080" s="15">
        <f>S1080</f>
        <v>41855.859814814816</v>
      </c>
    </row>
    <row r="1081" spans="1:24" ht="32" x14ac:dyDescent="0.2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5">
        <f>E1081/D1081</f>
        <v>0.4572</v>
      </c>
      <c r="P1081" s="6">
        <f>E1081/L1081</f>
        <v>58.615384615384613</v>
      </c>
      <c r="Q1081" t="str">
        <f>LEFT(N1081, SEARCH("/", N1081, 1)-1)</f>
        <v>photography</v>
      </c>
      <c r="R1081" t="str">
        <f>RIGHT(N1081, LEN(N1081) - SEARCH("/", N1081,1))</f>
        <v>photobooks</v>
      </c>
      <c r="S1081" s="10">
        <f>(((J1081/60)/60)/24)+DATE(1970,1,1)</f>
        <v>41824.658379629633</v>
      </c>
      <c r="T1081" s="10">
        <f>(((I1081/60)/60)/24)+DATE(1970,1,1)</f>
        <v>41854.658379629633</v>
      </c>
      <c r="U1081" s="12">
        <f>ROUND((T1081-S1081), 0)</f>
        <v>30</v>
      </c>
      <c r="V1081" s="11" t="str">
        <f>IF(E1081&gt;=D1081, 1, "")</f>
        <v/>
      </c>
      <c r="W1081" s="11">
        <f>IF(E1081&lt;D1081, 1, "")</f>
        <v>1</v>
      </c>
      <c r="X1081" s="15">
        <f>S1081</f>
        <v>41824.658379629633</v>
      </c>
    </row>
    <row r="1082" spans="1:24" ht="48" x14ac:dyDescent="0.2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5">
        <f>E1082/D1082</f>
        <v>3.7400000000000003E-2</v>
      </c>
      <c r="P1082" s="6">
        <f>E1082/L1082</f>
        <v>12.466666666666667</v>
      </c>
      <c r="Q1082" t="str">
        <f>LEFT(N1082, SEARCH("/", N1082, 1)-1)</f>
        <v>photography</v>
      </c>
      <c r="R1082" t="str">
        <f>RIGHT(N1082, LEN(N1082) - SEARCH("/", N1082,1))</f>
        <v>photobooks</v>
      </c>
      <c r="S1082" s="10">
        <f>(((J1082/60)/60)/24)+DATE(1970,1,1)</f>
        <v>41849.560694444444</v>
      </c>
      <c r="T1082" s="10">
        <f>(((I1082/60)/60)/24)+DATE(1970,1,1)</f>
        <v>41909.560694444444</v>
      </c>
      <c r="U1082" s="12">
        <f>ROUND((T1082-S1082), 0)</f>
        <v>60</v>
      </c>
      <c r="V1082" s="11" t="str">
        <f>IF(E1082&gt;=D1082, 1, "")</f>
        <v/>
      </c>
      <c r="W1082" s="11">
        <f>IF(E1082&lt;D1082, 1, "")</f>
        <v>1</v>
      </c>
      <c r="X1082" s="15">
        <f>S1082</f>
        <v>41849.560694444444</v>
      </c>
    </row>
    <row r="1083" spans="1:24" ht="48" x14ac:dyDescent="0.2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5">
        <f>E1083/D1083</f>
        <v>2.7025E-2</v>
      </c>
      <c r="P1083" s="6">
        <f>E1083/L1083</f>
        <v>49.136363636363633</v>
      </c>
      <c r="Q1083" t="str">
        <f>LEFT(N1083, SEARCH("/", N1083, 1)-1)</f>
        <v>photography</v>
      </c>
      <c r="R1083" t="str">
        <f>RIGHT(N1083, LEN(N1083) - SEARCH("/", N1083,1))</f>
        <v>photobooks</v>
      </c>
      <c r="S1083" s="10">
        <f>(((J1083/60)/60)/24)+DATE(1970,1,1)</f>
        <v>41987.818969907406</v>
      </c>
      <c r="T1083" s="10">
        <f>(((I1083/60)/60)/24)+DATE(1970,1,1)</f>
        <v>42017.818969907406</v>
      </c>
      <c r="U1083" s="12">
        <f>ROUND((T1083-S1083), 0)</f>
        <v>30</v>
      </c>
      <c r="V1083" s="11" t="str">
        <f>IF(E1083&gt;=D1083, 1, "")</f>
        <v/>
      </c>
      <c r="W1083" s="11">
        <f>IF(E1083&lt;D1083, 1, "")</f>
        <v>1</v>
      </c>
      <c r="X1083" s="15">
        <f>S1083</f>
        <v>41987.818969907406</v>
      </c>
    </row>
    <row r="1084" spans="1:24" ht="48" x14ac:dyDescent="0.2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5">
        <f>E1084/D1084</f>
        <v>0.56514285714285717</v>
      </c>
      <c r="P1084" s="6">
        <f>E1084/L1084</f>
        <v>150.5</v>
      </c>
      <c r="Q1084" t="str">
        <f>LEFT(N1084, SEARCH("/", N1084, 1)-1)</f>
        <v>photography</v>
      </c>
      <c r="R1084" t="str">
        <f>RIGHT(N1084, LEN(N1084) - SEARCH("/", N1084,1))</f>
        <v>photobooks</v>
      </c>
      <c r="S1084" s="10">
        <f>(((J1084/60)/60)/24)+DATE(1970,1,1)</f>
        <v>41891.780023148152</v>
      </c>
      <c r="T1084" s="10">
        <f>(((I1084/60)/60)/24)+DATE(1970,1,1)</f>
        <v>41926.780023148152</v>
      </c>
      <c r="U1084" s="12">
        <f>ROUND((T1084-S1084), 0)</f>
        <v>35</v>
      </c>
      <c r="V1084" s="11" t="str">
        <f>IF(E1084&gt;=D1084, 1, "")</f>
        <v/>
      </c>
      <c r="W1084" s="11">
        <f>IF(E1084&lt;D1084, 1, "")</f>
        <v>1</v>
      </c>
      <c r="X1084" s="15">
        <f>S1084</f>
        <v>41891.780023148152</v>
      </c>
    </row>
    <row r="1085" spans="1:24" ht="48" x14ac:dyDescent="0.2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5">
        <f>E1085/D1085</f>
        <v>0.21309523809523809</v>
      </c>
      <c r="P1085" s="6">
        <f>E1085/L1085</f>
        <v>35.799999999999997</v>
      </c>
      <c r="Q1085" t="str">
        <f>LEFT(N1085, SEARCH("/", N1085, 1)-1)</f>
        <v>photography</v>
      </c>
      <c r="R1085" t="str">
        <f>RIGHT(N1085, LEN(N1085) - SEARCH("/", N1085,1))</f>
        <v>photobooks</v>
      </c>
      <c r="S1085" s="10">
        <f>(((J1085/60)/60)/24)+DATE(1970,1,1)</f>
        <v>41905.979629629634</v>
      </c>
      <c r="T1085" s="10">
        <f>(((I1085/60)/60)/24)+DATE(1970,1,1)</f>
        <v>41935.979629629634</v>
      </c>
      <c r="U1085" s="12">
        <f>ROUND((T1085-S1085), 0)</f>
        <v>30</v>
      </c>
      <c r="V1085" s="11" t="str">
        <f>IF(E1085&gt;=D1085, 1, "")</f>
        <v/>
      </c>
      <c r="W1085" s="11">
        <f>IF(E1085&lt;D1085, 1, "")</f>
        <v>1</v>
      </c>
      <c r="X1085" s="15">
        <f>S1085</f>
        <v>41905.979629629634</v>
      </c>
    </row>
    <row r="1086" spans="1:24" ht="32" x14ac:dyDescent="0.2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5">
        <f>E1086/D1086</f>
        <v>0.156</v>
      </c>
      <c r="P1086" s="6">
        <f>E1086/L1086</f>
        <v>45.157894736842103</v>
      </c>
      <c r="Q1086" t="str">
        <f>LEFT(N1086, SEARCH("/", N1086, 1)-1)</f>
        <v>photography</v>
      </c>
      <c r="R1086" t="str">
        <f>RIGHT(N1086, LEN(N1086) - SEARCH("/", N1086,1))</f>
        <v>photobooks</v>
      </c>
      <c r="S1086" s="10">
        <f>(((J1086/60)/60)/24)+DATE(1970,1,1)</f>
        <v>41766.718009259261</v>
      </c>
      <c r="T1086" s="10">
        <f>(((I1086/60)/60)/24)+DATE(1970,1,1)</f>
        <v>41826.718009259261</v>
      </c>
      <c r="U1086" s="12">
        <f>ROUND((T1086-S1086), 0)</f>
        <v>60</v>
      </c>
      <c r="V1086" s="11" t="str">
        <f>IF(E1086&gt;=D1086, 1, "")</f>
        <v/>
      </c>
      <c r="W1086" s="11">
        <f>IF(E1086&lt;D1086, 1, "")</f>
        <v>1</v>
      </c>
      <c r="X1086" s="15">
        <f>S1086</f>
        <v>41766.718009259261</v>
      </c>
    </row>
    <row r="1087" spans="1:24" ht="48" x14ac:dyDescent="0.2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5">
        <f>E1087/D1087</f>
        <v>6.2566666666666673E-2</v>
      </c>
      <c r="P1087" s="6">
        <f>E1087/L1087</f>
        <v>98.78947368421052</v>
      </c>
      <c r="Q1087" t="str">
        <f>LEFT(N1087, SEARCH("/", N1087, 1)-1)</f>
        <v>photography</v>
      </c>
      <c r="R1087" t="str">
        <f>RIGHT(N1087, LEN(N1087) - SEARCH("/", N1087,1))</f>
        <v>photobooks</v>
      </c>
      <c r="S1087" s="10">
        <f>(((J1087/60)/60)/24)+DATE(1970,1,1)</f>
        <v>41978.760393518518</v>
      </c>
      <c r="T1087" s="10">
        <f>(((I1087/60)/60)/24)+DATE(1970,1,1)</f>
        <v>42023.760393518518</v>
      </c>
      <c r="U1087" s="12">
        <f>ROUND((T1087-S1087), 0)</f>
        <v>45</v>
      </c>
      <c r="V1087" s="11" t="str">
        <f>IF(E1087&gt;=D1087, 1, "")</f>
        <v/>
      </c>
      <c r="W1087" s="11">
        <f>IF(E1087&lt;D1087, 1, "")</f>
        <v>1</v>
      </c>
      <c r="X1087" s="15">
        <f>S1087</f>
        <v>41978.760393518518</v>
      </c>
    </row>
    <row r="1088" spans="1:24" ht="48" x14ac:dyDescent="0.2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5">
        <f>E1088/D1088</f>
        <v>0.4592</v>
      </c>
      <c r="P1088" s="6">
        <f>E1088/L1088</f>
        <v>88.307692307692307</v>
      </c>
      <c r="Q1088" t="str">
        <f>LEFT(N1088, SEARCH("/", N1088, 1)-1)</f>
        <v>photography</v>
      </c>
      <c r="R1088" t="str">
        <f>RIGHT(N1088, LEN(N1088) - SEARCH("/", N1088,1))</f>
        <v>photobooks</v>
      </c>
      <c r="S1088" s="10">
        <f>(((J1088/60)/60)/24)+DATE(1970,1,1)</f>
        <v>41930.218657407408</v>
      </c>
      <c r="T1088" s="10">
        <f>(((I1088/60)/60)/24)+DATE(1970,1,1)</f>
        <v>41972.624305555553</v>
      </c>
      <c r="U1088" s="12">
        <f>ROUND((T1088-S1088), 0)</f>
        <v>42</v>
      </c>
      <c r="V1088" s="11" t="str">
        <f>IF(E1088&gt;=D1088, 1, "")</f>
        <v/>
      </c>
      <c r="W1088" s="11">
        <f>IF(E1088&lt;D1088, 1, "")</f>
        <v>1</v>
      </c>
      <c r="X1088" s="15">
        <f>S1088</f>
        <v>41930.218657407408</v>
      </c>
    </row>
    <row r="1089" spans="1:24" ht="48" x14ac:dyDescent="0.2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5">
        <f>E1089/D1089</f>
        <v>0.65101538461538466</v>
      </c>
      <c r="P1089" s="6">
        <f>E1089/L1089</f>
        <v>170.62903225806451</v>
      </c>
      <c r="Q1089" t="str">
        <f>LEFT(N1089, SEARCH("/", N1089, 1)-1)</f>
        <v>photography</v>
      </c>
      <c r="R1089" t="str">
        <f>RIGHT(N1089, LEN(N1089) - SEARCH("/", N1089,1))</f>
        <v>photobooks</v>
      </c>
      <c r="S1089" s="10">
        <f>(((J1089/60)/60)/24)+DATE(1970,1,1)</f>
        <v>41891.976388888892</v>
      </c>
      <c r="T1089" s="10">
        <f>(((I1089/60)/60)/24)+DATE(1970,1,1)</f>
        <v>41936.976388888892</v>
      </c>
      <c r="U1089" s="12">
        <f>ROUND((T1089-S1089), 0)</f>
        <v>45</v>
      </c>
      <c r="V1089" s="11" t="str">
        <f>IF(E1089&gt;=D1089, 1, "")</f>
        <v/>
      </c>
      <c r="W1089" s="11">
        <f>IF(E1089&lt;D1089, 1, "")</f>
        <v>1</v>
      </c>
      <c r="X1089" s="15">
        <f>S1089</f>
        <v>41891.976388888892</v>
      </c>
    </row>
    <row r="1090" spans="1:24" ht="48" x14ac:dyDescent="0.2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5">
        <f>E1090/D1090</f>
        <v>6.7000000000000004E-2</v>
      </c>
      <c r="P1090" s="6">
        <f>E1090/L1090</f>
        <v>83.75</v>
      </c>
      <c r="Q1090" t="str">
        <f>LEFT(N1090, SEARCH("/", N1090, 1)-1)</f>
        <v>photography</v>
      </c>
      <c r="R1090" t="str">
        <f>RIGHT(N1090, LEN(N1090) - SEARCH("/", N1090,1))</f>
        <v>photobooks</v>
      </c>
      <c r="S1090" s="10">
        <f>(((J1090/60)/60)/24)+DATE(1970,1,1)</f>
        <v>41905.95684027778</v>
      </c>
      <c r="T1090" s="10">
        <f>(((I1090/60)/60)/24)+DATE(1970,1,1)</f>
        <v>41941.95684027778</v>
      </c>
      <c r="U1090" s="12">
        <f>ROUND((T1090-S1090), 0)</f>
        <v>36</v>
      </c>
      <c r="V1090" s="11" t="str">
        <f>IF(E1090&gt;=D1090, 1, "")</f>
        <v/>
      </c>
      <c r="W1090" s="11">
        <f>IF(E1090&lt;D1090, 1, "")</f>
        <v>1</v>
      </c>
      <c r="X1090" s="15">
        <f>S1090</f>
        <v>41905.95684027778</v>
      </c>
    </row>
    <row r="1091" spans="1:24" ht="48" x14ac:dyDescent="0.2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5">
        <f>E1091/D1091</f>
        <v>0.135625</v>
      </c>
      <c r="P1091" s="6">
        <f>E1091/L1091</f>
        <v>65.099999999999994</v>
      </c>
      <c r="Q1091" t="str">
        <f>LEFT(N1091, SEARCH("/", N1091, 1)-1)</f>
        <v>photography</v>
      </c>
      <c r="R1091" t="str">
        <f>RIGHT(N1091, LEN(N1091) - SEARCH("/", N1091,1))</f>
        <v>photobooks</v>
      </c>
      <c r="S1091" s="10">
        <f>(((J1091/60)/60)/24)+DATE(1970,1,1)</f>
        <v>42025.357094907406</v>
      </c>
      <c r="T1091" s="10">
        <f>(((I1091/60)/60)/24)+DATE(1970,1,1)</f>
        <v>42055.357094907406</v>
      </c>
      <c r="U1091" s="12">
        <f>ROUND((T1091-S1091), 0)</f>
        <v>30</v>
      </c>
      <c r="V1091" s="11" t="str">
        <f>IF(E1091&gt;=D1091, 1, "")</f>
        <v/>
      </c>
      <c r="W1091" s="11">
        <f>IF(E1091&lt;D1091, 1, "")</f>
        <v>1</v>
      </c>
      <c r="X1091" s="15">
        <f>S1091</f>
        <v>42025.357094907406</v>
      </c>
    </row>
    <row r="1092" spans="1:24" ht="48" x14ac:dyDescent="0.2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5">
        <f>E1092/D1092</f>
        <v>1.9900000000000001E-2</v>
      </c>
      <c r="P1092" s="6">
        <f>E1092/L1092</f>
        <v>66.333333333333329</v>
      </c>
      <c r="Q1092" t="str">
        <f>LEFT(N1092, SEARCH("/", N1092, 1)-1)</f>
        <v>photography</v>
      </c>
      <c r="R1092" t="str">
        <f>RIGHT(N1092, LEN(N1092) - SEARCH("/", N1092,1))</f>
        <v>photobooks</v>
      </c>
      <c r="S1092" s="10">
        <f>(((J1092/60)/60)/24)+DATE(1970,1,1)</f>
        <v>42045.86336805555</v>
      </c>
      <c r="T1092" s="10">
        <f>(((I1092/60)/60)/24)+DATE(1970,1,1)</f>
        <v>42090.821701388893</v>
      </c>
      <c r="U1092" s="12">
        <f>ROUND((T1092-S1092), 0)</f>
        <v>45</v>
      </c>
      <c r="V1092" s="11" t="str">
        <f>IF(E1092&gt;=D1092, 1, "")</f>
        <v/>
      </c>
      <c r="W1092" s="11">
        <f>IF(E1092&lt;D1092, 1, "")</f>
        <v>1</v>
      </c>
      <c r="X1092" s="15">
        <f>S1092</f>
        <v>42045.86336805555</v>
      </c>
    </row>
    <row r="1093" spans="1:24" ht="48" x14ac:dyDescent="0.2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5">
        <f>E1093/D1093</f>
        <v>0.36236363636363639</v>
      </c>
      <c r="P1093" s="6">
        <f>E1093/L1093</f>
        <v>104.89473684210526</v>
      </c>
      <c r="Q1093" t="str">
        <f>LEFT(N1093, SEARCH("/", N1093, 1)-1)</f>
        <v>photography</v>
      </c>
      <c r="R1093" t="str">
        <f>RIGHT(N1093, LEN(N1093) - SEARCH("/", N1093,1))</f>
        <v>photobooks</v>
      </c>
      <c r="S1093" s="10">
        <f>(((J1093/60)/60)/24)+DATE(1970,1,1)</f>
        <v>42585.691898148143</v>
      </c>
      <c r="T1093" s="10">
        <f>(((I1093/60)/60)/24)+DATE(1970,1,1)</f>
        <v>42615.691898148143</v>
      </c>
      <c r="U1093" s="12">
        <f>ROUND((T1093-S1093), 0)</f>
        <v>30</v>
      </c>
      <c r="V1093" s="11" t="str">
        <f>IF(E1093&gt;=D1093, 1, "")</f>
        <v/>
      </c>
      <c r="W1093" s="11">
        <f>IF(E1093&lt;D1093, 1, "")</f>
        <v>1</v>
      </c>
      <c r="X1093" s="15">
        <f>S1093</f>
        <v>42585.691898148143</v>
      </c>
    </row>
    <row r="1094" spans="1:24" ht="48" x14ac:dyDescent="0.2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5">
        <f>E1094/D1094</f>
        <v>0.39743333333333336</v>
      </c>
      <c r="P1094" s="6">
        <f>E1094/L1094</f>
        <v>78.440789473684205</v>
      </c>
      <c r="Q1094" t="str">
        <f>LEFT(N1094, SEARCH("/", N1094, 1)-1)</f>
        <v>photography</v>
      </c>
      <c r="R1094" t="str">
        <f>RIGHT(N1094, LEN(N1094) - SEARCH("/", N1094,1))</f>
        <v>photobooks</v>
      </c>
      <c r="S1094" s="10">
        <f>(((J1094/60)/60)/24)+DATE(1970,1,1)</f>
        <v>42493.600810185191</v>
      </c>
      <c r="T1094" s="10">
        <f>(((I1094/60)/60)/24)+DATE(1970,1,1)</f>
        <v>42553.600810185191</v>
      </c>
      <c r="U1094" s="12">
        <f>ROUND((T1094-S1094), 0)</f>
        <v>60</v>
      </c>
      <c r="V1094" s="11" t="str">
        <f>IF(E1094&gt;=D1094, 1, "")</f>
        <v/>
      </c>
      <c r="W1094" s="11">
        <f>IF(E1094&lt;D1094, 1, "")</f>
        <v>1</v>
      </c>
      <c r="X1094" s="15">
        <f>S1094</f>
        <v>42493.600810185191</v>
      </c>
    </row>
    <row r="1095" spans="1:24" ht="48" x14ac:dyDescent="0.2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5">
        <f>E1095/D1095</f>
        <v>0.25763636363636366</v>
      </c>
      <c r="P1095" s="6">
        <f>E1095/L1095</f>
        <v>59.041666666666664</v>
      </c>
      <c r="Q1095" t="str">
        <f>LEFT(N1095, SEARCH("/", N1095, 1)-1)</f>
        <v>photography</v>
      </c>
      <c r="R1095" t="str">
        <f>RIGHT(N1095, LEN(N1095) - SEARCH("/", N1095,1))</f>
        <v>photobooks</v>
      </c>
      <c r="S1095" s="10">
        <f>(((J1095/60)/60)/24)+DATE(1970,1,1)</f>
        <v>42597.617418981477</v>
      </c>
      <c r="T1095" s="10">
        <f>(((I1095/60)/60)/24)+DATE(1970,1,1)</f>
        <v>42628.617418981477</v>
      </c>
      <c r="U1095" s="12">
        <f>ROUND((T1095-S1095), 0)</f>
        <v>31</v>
      </c>
      <c r="V1095" s="11" t="str">
        <f>IF(E1095&gt;=D1095, 1, "")</f>
        <v/>
      </c>
      <c r="W1095" s="11">
        <f>IF(E1095&lt;D1095, 1, "")</f>
        <v>1</v>
      </c>
      <c r="X1095" s="15">
        <f>S1095</f>
        <v>42597.617418981477</v>
      </c>
    </row>
    <row r="1096" spans="1:24" ht="48" x14ac:dyDescent="0.2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5">
        <f>E1096/D1096</f>
        <v>0.15491428571428573</v>
      </c>
      <c r="P1096" s="6">
        <f>E1096/L1096</f>
        <v>71.34210526315789</v>
      </c>
      <c r="Q1096" t="str">
        <f>LEFT(N1096, SEARCH("/", N1096, 1)-1)</f>
        <v>photography</v>
      </c>
      <c r="R1096" t="str">
        <f>RIGHT(N1096, LEN(N1096) - SEARCH("/", N1096,1))</f>
        <v>photobooks</v>
      </c>
      <c r="S1096" s="10">
        <f>(((J1096/60)/60)/24)+DATE(1970,1,1)</f>
        <v>42388.575104166666</v>
      </c>
      <c r="T1096" s="10">
        <f>(((I1096/60)/60)/24)+DATE(1970,1,1)</f>
        <v>42421.575104166666</v>
      </c>
      <c r="U1096" s="12">
        <f>ROUND((T1096-S1096), 0)</f>
        <v>33</v>
      </c>
      <c r="V1096" s="11" t="str">
        <f>IF(E1096&gt;=D1096, 1, "")</f>
        <v/>
      </c>
      <c r="W1096" s="11">
        <f>IF(E1096&lt;D1096, 1, "")</f>
        <v>1</v>
      </c>
      <c r="X1096" s="15">
        <f>S1096</f>
        <v>42388.575104166666</v>
      </c>
    </row>
    <row r="1097" spans="1:24" ht="48" x14ac:dyDescent="0.2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5">
        <f>E1097/D1097</f>
        <v>0.236925</v>
      </c>
      <c r="P1097" s="6">
        <f>E1097/L1097</f>
        <v>51.227027027027027</v>
      </c>
      <c r="Q1097" t="str">
        <f>LEFT(N1097, SEARCH("/", N1097, 1)-1)</f>
        <v>photography</v>
      </c>
      <c r="R1097" t="str">
        <f>RIGHT(N1097, LEN(N1097) - SEARCH("/", N1097,1))</f>
        <v>photobooks</v>
      </c>
      <c r="S1097" s="10">
        <f>(((J1097/60)/60)/24)+DATE(1970,1,1)</f>
        <v>42115.949976851851</v>
      </c>
      <c r="T1097" s="10">
        <f>(((I1097/60)/60)/24)+DATE(1970,1,1)</f>
        <v>42145.949976851851</v>
      </c>
      <c r="U1097" s="12">
        <f>ROUND((T1097-S1097), 0)</f>
        <v>30</v>
      </c>
      <c r="V1097" s="11" t="str">
        <f>IF(E1097&gt;=D1097, 1, "")</f>
        <v/>
      </c>
      <c r="W1097" s="11">
        <f>IF(E1097&lt;D1097, 1, "")</f>
        <v>1</v>
      </c>
      <c r="X1097" s="15">
        <f>S1097</f>
        <v>42115.949976851851</v>
      </c>
    </row>
    <row r="1098" spans="1:24" ht="48" x14ac:dyDescent="0.2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5">
        <f>E1098/D1098</f>
        <v>0.39760000000000001</v>
      </c>
      <c r="P1098" s="6">
        <f>E1098/L1098</f>
        <v>60.242424242424242</v>
      </c>
      <c r="Q1098" t="str">
        <f>LEFT(N1098, SEARCH("/", N1098, 1)-1)</f>
        <v>photography</v>
      </c>
      <c r="R1098" t="str">
        <f>RIGHT(N1098, LEN(N1098) - SEARCH("/", N1098,1))</f>
        <v>photobooks</v>
      </c>
      <c r="S1098" s="10">
        <f>(((J1098/60)/60)/24)+DATE(1970,1,1)</f>
        <v>42003.655555555553</v>
      </c>
      <c r="T1098" s="10">
        <f>(((I1098/60)/60)/24)+DATE(1970,1,1)</f>
        <v>42035.142361111109</v>
      </c>
      <c r="U1098" s="12">
        <f>ROUND((T1098-S1098), 0)</f>
        <v>31</v>
      </c>
      <c r="V1098" s="11" t="str">
        <f>IF(E1098&gt;=D1098, 1, "")</f>
        <v/>
      </c>
      <c r="W1098" s="11">
        <f>IF(E1098&lt;D1098, 1, "")</f>
        <v>1</v>
      </c>
      <c r="X1098" s="15">
        <f>S1098</f>
        <v>42003.655555555553</v>
      </c>
    </row>
    <row r="1099" spans="1:24" ht="48" x14ac:dyDescent="0.2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5">
        <f>E1099/D1099</f>
        <v>0.20220833333333332</v>
      </c>
      <c r="P1099" s="6">
        <f>E1099/L1099</f>
        <v>44.935185185185183</v>
      </c>
      <c r="Q1099" t="str">
        <f>LEFT(N1099, SEARCH("/", N1099, 1)-1)</f>
        <v>photography</v>
      </c>
      <c r="R1099" t="str">
        <f>RIGHT(N1099, LEN(N1099) - SEARCH("/", N1099,1))</f>
        <v>photobooks</v>
      </c>
      <c r="S1099" s="10">
        <f>(((J1099/60)/60)/24)+DATE(1970,1,1)</f>
        <v>41897.134895833333</v>
      </c>
      <c r="T1099" s="10">
        <f>(((I1099/60)/60)/24)+DATE(1970,1,1)</f>
        <v>41928</v>
      </c>
      <c r="U1099" s="12">
        <f>ROUND((T1099-S1099), 0)</f>
        <v>31</v>
      </c>
      <c r="V1099" s="11" t="str">
        <f>IF(E1099&gt;=D1099, 1, "")</f>
        <v/>
      </c>
      <c r="W1099" s="11">
        <f>IF(E1099&lt;D1099, 1, "")</f>
        <v>1</v>
      </c>
      <c r="X1099" s="15">
        <f>S1099</f>
        <v>41897.134895833333</v>
      </c>
    </row>
    <row r="1100" spans="1:24" ht="48" x14ac:dyDescent="0.2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5">
        <f>E1100/D1100</f>
        <v>0.47631578947368419</v>
      </c>
      <c r="P1100" s="6">
        <f>E1100/L1100</f>
        <v>31.206896551724139</v>
      </c>
      <c r="Q1100" t="str">
        <f>LEFT(N1100, SEARCH("/", N1100, 1)-1)</f>
        <v>photography</v>
      </c>
      <c r="R1100" t="str">
        <f>RIGHT(N1100, LEN(N1100) - SEARCH("/", N1100,1))</f>
        <v>photobooks</v>
      </c>
      <c r="S1100" s="10">
        <f>(((J1100/60)/60)/24)+DATE(1970,1,1)</f>
        <v>41958.550659722227</v>
      </c>
      <c r="T1100" s="10">
        <f>(((I1100/60)/60)/24)+DATE(1970,1,1)</f>
        <v>41988.550659722227</v>
      </c>
      <c r="U1100" s="12">
        <f>ROUND((T1100-S1100), 0)</f>
        <v>30</v>
      </c>
      <c r="V1100" s="11" t="str">
        <f>IF(E1100&gt;=D1100, 1, "")</f>
        <v/>
      </c>
      <c r="W1100" s="11">
        <f>IF(E1100&lt;D1100, 1, "")</f>
        <v>1</v>
      </c>
      <c r="X1100" s="15">
        <f>S1100</f>
        <v>41958.550659722227</v>
      </c>
    </row>
    <row r="1101" spans="1:24" ht="48" x14ac:dyDescent="0.2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5">
        <f>E1101/D1101</f>
        <v>0.15329999999999999</v>
      </c>
      <c r="P1101" s="6">
        <f>E1101/L1101</f>
        <v>63.875</v>
      </c>
      <c r="Q1101" t="str">
        <f>LEFT(N1101, SEARCH("/", N1101, 1)-1)</f>
        <v>photography</v>
      </c>
      <c r="R1101" t="str">
        <f>RIGHT(N1101, LEN(N1101) - SEARCH("/", N1101,1))</f>
        <v>photobooks</v>
      </c>
      <c r="S1101" s="10">
        <f>(((J1101/60)/60)/24)+DATE(1970,1,1)</f>
        <v>42068.65552083333</v>
      </c>
      <c r="T1101" s="10">
        <f>(((I1101/60)/60)/24)+DATE(1970,1,1)</f>
        <v>42098.613854166666</v>
      </c>
      <c r="U1101" s="12">
        <f>ROUND((T1101-S1101), 0)</f>
        <v>30</v>
      </c>
      <c r="V1101" s="11" t="str">
        <f>IF(E1101&gt;=D1101, 1, "")</f>
        <v/>
      </c>
      <c r="W1101" s="11">
        <f>IF(E1101&lt;D1101, 1, "")</f>
        <v>1</v>
      </c>
      <c r="X1101" s="15">
        <f>S1101</f>
        <v>42068.65552083333</v>
      </c>
    </row>
    <row r="1102" spans="1:24" ht="48" x14ac:dyDescent="0.2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5">
        <f>E1102/D1102</f>
        <v>1.3818181818181818E-2</v>
      </c>
      <c r="P1102" s="6">
        <f>E1102/L1102</f>
        <v>19</v>
      </c>
      <c r="Q1102" t="str">
        <f>LEFT(N1102, SEARCH("/", N1102, 1)-1)</f>
        <v>photography</v>
      </c>
      <c r="R1102" t="str">
        <f>RIGHT(N1102, LEN(N1102) - SEARCH("/", N1102,1))</f>
        <v>photobooks</v>
      </c>
      <c r="S1102" s="10">
        <f>(((J1102/60)/60)/24)+DATE(1970,1,1)</f>
        <v>41913.94840277778</v>
      </c>
      <c r="T1102" s="10">
        <f>(((I1102/60)/60)/24)+DATE(1970,1,1)</f>
        <v>41943.94840277778</v>
      </c>
      <c r="U1102" s="12">
        <f>ROUND((T1102-S1102), 0)</f>
        <v>30</v>
      </c>
      <c r="V1102" s="11" t="str">
        <f>IF(E1102&gt;=D1102, 1, "")</f>
        <v/>
      </c>
      <c r="W1102" s="11">
        <f>IF(E1102&lt;D1102, 1, "")</f>
        <v>1</v>
      </c>
      <c r="X1102" s="15">
        <f>S1102</f>
        <v>41913.94840277778</v>
      </c>
    </row>
    <row r="1103" spans="1:24" ht="48" x14ac:dyDescent="0.2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5">
        <f>E1103/D1103</f>
        <v>5.0000000000000001E-3</v>
      </c>
      <c r="P1103" s="6">
        <f>E1103/L1103</f>
        <v>10</v>
      </c>
      <c r="Q1103" t="str">
        <f>LEFT(N1103, SEARCH("/", N1103, 1)-1)</f>
        <v>photography</v>
      </c>
      <c r="R1103" t="str">
        <f>RIGHT(N1103, LEN(N1103) - SEARCH("/", N1103,1))</f>
        <v>photobooks</v>
      </c>
      <c r="S1103" s="10">
        <f>(((J1103/60)/60)/24)+DATE(1970,1,1)</f>
        <v>41956.250034722223</v>
      </c>
      <c r="T1103" s="10">
        <f>(((I1103/60)/60)/24)+DATE(1970,1,1)</f>
        <v>42016.250034722223</v>
      </c>
      <c r="U1103" s="12">
        <f>ROUND((T1103-S1103), 0)</f>
        <v>60</v>
      </c>
      <c r="V1103" s="11" t="str">
        <f>IF(E1103&gt;=D1103, 1, "")</f>
        <v/>
      </c>
      <c r="W1103" s="11">
        <f>IF(E1103&lt;D1103, 1, "")</f>
        <v>1</v>
      </c>
      <c r="X1103" s="15">
        <f>S1103</f>
        <v>41956.250034722223</v>
      </c>
    </row>
    <row r="1104" spans="1:24" ht="48" x14ac:dyDescent="0.2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5">
        <f>E1104/D1104</f>
        <v>4.9575757575757579E-2</v>
      </c>
      <c r="P1104" s="6">
        <f>E1104/L1104</f>
        <v>109.06666666666666</v>
      </c>
      <c r="Q1104" t="str">
        <f>LEFT(N1104, SEARCH("/", N1104, 1)-1)</f>
        <v>photography</v>
      </c>
      <c r="R1104" t="str">
        <f>RIGHT(N1104, LEN(N1104) - SEARCH("/", N1104,1))</f>
        <v>photobooks</v>
      </c>
      <c r="S1104" s="10">
        <f>(((J1104/60)/60)/24)+DATE(1970,1,1)</f>
        <v>42010.674513888895</v>
      </c>
      <c r="T1104" s="10">
        <f>(((I1104/60)/60)/24)+DATE(1970,1,1)</f>
        <v>42040.674513888895</v>
      </c>
      <c r="U1104" s="12">
        <f>ROUND((T1104-S1104), 0)</f>
        <v>30</v>
      </c>
      <c r="V1104" s="11" t="str">
        <f>IF(E1104&gt;=D1104, 1, "")</f>
        <v/>
      </c>
      <c r="W1104" s="11">
        <f>IF(E1104&lt;D1104, 1, "")</f>
        <v>1</v>
      </c>
      <c r="X1104" s="15">
        <f>S1104</f>
        <v>42010.674513888895</v>
      </c>
    </row>
    <row r="1105" spans="1:24" ht="32" x14ac:dyDescent="0.2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5">
        <f>E1105/D1105</f>
        <v>3.5666666666666666E-2</v>
      </c>
      <c r="P1105" s="6">
        <f>E1105/L1105</f>
        <v>26.75</v>
      </c>
      <c r="Q1105" t="str">
        <f>LEFT(N1105, SEARCH("/", N1105, 1)-1)</f>
        <v>photography</v>
      </c>
      <c r="R1105" t="str">
        <f>RIGHT(N1105, LEN(N1105) - SEARCH("/", N1105,1))</f>
        <v>photobooks</v>
      </c>
      <c r="S1105" s="10">
        <f>(((J1105/60)/60)/24)+DATE(1970,1,1)</f>
        <v>41973.740335648152</v>
      </c>
      <c r="T1105" s="10">
        <f>(((I1105/60)/60)/24)+DATE(1970,1,1)</f>
        <v>42033.740335648152</v>
      </c>
      <c r="U1105" s="12">
        <f>ROUND((T1105-S1105), 0)</f>
        <v>60</v>
      </c>
      <c r="V1105" s="11" t="str">
        <f>IF(E1105&gt;=D1105, 1, "")</f>
        <v/>
      </c>
      <c r="W1105" s="11">
        <f>IF(E1105&lt;D1105, 1, "")</f>
        <v>1</v>
      </c>
      <c r="X1105" s="15">
        <f>S1105</f>
        <v>41973.740335648152</v>
      </c>
    </row>
    <row r="1106" spans="1:24" ht="32" x14ac:dyDescent="0.2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5">
        <f>E1106/D1106</f>
        <v>0.61124000000000001</v>
      </c>
      <c r="P1106" s="6">
        <f>E1106/L1106</f>
        <v>109.93525179856115</v>
      </c>
      <c r="Q1106" t="str">
        <f>LEFT(N1106, SEARCH("/", N1106, 1)-1)</f>
        <v>photography</v>
      </c>
      <c r="R1106" t="str">
        <f>RIGHT(N1106, LEN(N1106) - SEARCH("/", N1106,1))</f>
        <v>photobooks</v>
      </c>
      <c r="S1106" s="10">
        <f>(((J1106/60)/60)/24)+DATE(1970,1,1)</f>
        <v>42189.031041666662</v>
      </c>
      <c r="T1106" s="10">
        <f>(((I1106/60)/60)/24)+DATE(1970,1,1)</f>
        <v>42226.290972222225</v>
      </c>
      <c r="U1106" s="12">
        <f>ROUND((T1106-S1106), 0)</f>
        <v>37</v>
      </c>
      <c r="V1106" s="11" t="str">
        <f>IF(E1106&gt;=D1106, 1, "")</f>
        <v/>
      </c>
      <c r="W1106" s="11">
        <f>IF(E1106&lt;D1106, 1, "")</f>
        <v>1</v>
      </c>
      <c r="X1106" s="15">
        <f>S1106</f>
        <v>42189.031041666662</v>
      </c>
    </row>
    <row r="1107" spans="1:24" ht="48" x14ac:dyDescent="0.2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5">
        <f>E1107/D1107</f>
        <v>1.3333333333333334E-2</v>
      </c>
      <c r="P1107" s="6">
        <f>E1107/L1107</f>
        <v>20</v>
      </c>
      <c r="Q1107" t="str">
        <f>LEFT(N1107, SEARCH("/", N1107, 1)-1)</f>
        <v>photography</v>
      </c>
      <c r="R1107" t="str">
        <f>RIGHT(N1107, LEN(N1107) - SEARCH("/", N1107,1))</f>
        <v>photobooks</v>
      </c>
      <c r="S1107" s="10">
        <f>(((J1107/60)/60)/24)+DATE(1970,1,1)</f>
        <v>41940.89166666667</v>
      </c>
      <c r="T1107" s="10">
        <f>(((I1107/60)/60)/24)+DATE(1970,1,1)</f>
        <v>41970.933333333334</v>
      </c>
      <c r="U1107" s="12">
        <f>ROUND((T1107-S1107), 0)</f>
        <v>30</v>
      </c>
      <c r="V1107" s="11" t="str">
        <f>IF(E1107&gt;=D1107, 1, "")</f>
        <v/>
      </c>
      <c r="W1107" s="11">
        <f>IF(E1107&lt;D1107, 1, "")</f>
        <v>1</v>
      </c>
      <c r="X1107" s="15">
        <f>S1107</f>
        <v>41940.89166666667</v>
      </c>
    </row>
    <row r="1108" spans="1:24" ht="48" x14ac:dyDescent="0.2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5">
        <f>E1108/D1108</f>
        <v>0.11077777777777778</v>
      </c>
      <c r="P1108" s="6">
        <f>E1108/L1108</f>
        <v>55.388888888888886</v>
      </c>
      <c r="Q1108" t="str">
        <f>LEFT(N1108, SEARCH("/", N1108, 1)-1)</f>
        <v>photography</v>
      </c>
      <c r="R1108" t="str">
        <f>RIGHT(N1108, LEN(N1108) - SEARCH("/", N1108,1))</f>
        <v>photobooks</v>
      </c>
      <c r="S1108" s="10">
        <f>(((J1108/60)/60)/24)+DATE(1970,1,1)</f>
        <v>42011.551180555558</v>
      </c>
      <c r="T1108" s="10">
        <f>(((I1108/60)/60)/24)+DATE(1970,1,1)</f>
        <v>42046.551180555558</v>
      </c>
      <c r="U1108" s="12">
        <f>ROUND((T1108-S1108), 0)</f>
        <v>35</v>
      </c>
      <c r="V1108" s="11" t="str">
        <f>IF(E1108&gt;=D1108, 1, "")</f>
        <v/>
      </c>
      <c r="W1108" s="11">
        <f>IF(E1108&lt;D1108, 1, "")</f>
        <v>1</v>
      </c>
      <c r="X1108" s="15">
        <f>S1108</f>
        <v>42011.551180555558</v>
      </c>
    </row>
    <row r="1109" spans="1:24" ht="48" x14ac:dyDescent="0.2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5">
        <f>E1109/D1109</f>
        <v>0.38735714285714284</v>
      </c>
      <c r="P1109" s="6">
        <f>E1109/L1109</f>
        <v>133.90123456790124</v>
      </c>
      <c r="Q1109" t="str">
        <f>LEFT(N1109, SEARCH("/", N1109, 1)-1)</f>
        <v>photography</v>
      </c>
      <c r="R1109" t="str">
        <f>RIGHT(N1109, LEN(N1109) - SEARCH("/", N1109,1))</f>
        <v>photobooks</v>
      </c>
      <c r="S1109" s="10">
        <f>(((J1109/60)/60)/24)+DATE(1970,1,1)</f>
        <v>42628.288668981477</v>
      </c>
      <c r="T1109" s="10">
        <f>(((I1109/60)/60)/24)+DATE(1970,1,1)</f>
        <v>42657.666666666672</v>
      </c>
      <c r="U1109" s="12">
        <f>ROUND((T1109-S1109), 0)</f>
        <v>29</v>
      </c>
      <c r="V1109" s="11" t="str">
        <f>IF(E1109&gt;=D1109, 1, "")</f>
        <v/>
      </c>
      <c r="W1109" s="11">
        <f>IF(E1109&lt;D1109, 1, "")</f>
        <v>1</v>
      </c>
      <c r="X1109" s="15">
        <f>S1109</f>
        <v>42628.288668981477</v>
      </c>
    </row>
    <row r="1110" spans="1:24" ht="48" x14ac:dyDescent="0.2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5">
        <f>E1110/D1110</f>
        <v>0.22052631578947368</v>
      </c>
      <c r="P1110" s="6">
        <f>E1110/L1110</f>
        <v>48.720930232558139</v>
      </c>
      <c r="Q1110" t="str">
        <f>LEFT(N1110, SEARCH("/", N1110, 1)-1)</f>
        <v>photography</v>
      </c>
      <c r="R1110" t="str">
        <f>RIGHT(N1110, LEN(N1110) - SEARCH("/", N1110,1))</f>
        <v>photobooks</v>
      </c>
      <c r="S1110" s="10">
        <f>(((J1110/60)/60)/24)+DATE(1970,1,1)</f>
        <v>42515.439421296294</v>
      </c>
      <c r="T1110" s="10">
        <f>(((I1110/60)/60)/24)+DATE(1970,1,1)</f>
        <v>42575.439421296294</v>
      </c>
      <c r="U1110" s="12">
        <f>ROUND((T1110-S1110), 0)</f>
        <v>60</v>
      </c>
      <c r="V1110" s="11" t="str">
        <f>IF(E1110&gt;=D1110, 1, "")</f>
        <v/>
      </c>
      <c r="W1110" s="11">
        <f>IF(E1110&lt;D1110, 1, "")</f>
        <v>1</v>
      </c>
      <c r="X1110" s="15">
        <f>S1110</f>
        <v>42515.439421296294</v>
      </c>
    </row>
    <row r="1111" spans="1:24" ht="48" x14ac:dyDescent="0.2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5">
        <f>E1111/D1111</f>
        <v>0.67549999999999999</v>
      </c>
      <c r="P1111" s="6">
        <f>E1111/L1111</f>
        <v>48.25</v>
      </c>
      <c r="Q1111" t="str">
        <f>LEFT(N1111, SEARCH("/", N1111, 1)-1)</f>
        <v>photography</v>
      </c>
      <c r="R1111" t="str">
        <f>RIGHT(N1111, LEN(N1111) - SEARCH("/", N1111,1))</f>
        <v>photobooks</v>
      </c>
      <c r="S1111" s="10">
        <f>(((J1111/60)/60)/24)+DATE(1970,1,1)</f>
        <v>42689.56931712963</v>
      </c>
      <c r="T1111" s="10">
        <f>(((I1111/60)/60)/24)+DATE(1970,1,1)</f>
        <v>42719.56931712963</v>
      </c>
      <c r="U1111" s="12">
        <f>ROUND((T1111-S1111), 0)</f>
        <v>30</v>
      </c>
      <c r="V1111" s="11" t="str">
        <f>IF(E1111&gt;=D1111, 1, "")</f>
        <v/>
      </c>
      <c r="W1111" s="11">
        <f>IF(E1111&lt;D1111, 1, "")</f>
        <v>1</v>
      </c>
      <c r="X1111" s="15">
        <f>S1111</f>
        <v>42689.56931712963</v>
      </c>
    </row>
    <row r="1112" spans="1:24" ht="48" x14ac:dyDescent="0.2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5">
        <f>E1112/D1112</f>
        <v>0.136375</v>
      </c>
      <c r="P1112" s="6">
        <f>E1112/L1112</f>
        <v>58.972972972972975</v>
      </c>
      <c r="Q1112" t="str">
        <f>LEFT(N1112, SEARCH("/", N1112, 1)-1)</f>
        <v>photography</v>
      </c>
      <c r="R1112" t="str">
        <f>RIGHT(N1112, LEN(N1112) - SEARCH("/", N1112,1))</f>
        <v>photobooks</v>
      </c>
      <c r="S1112" s="10">
        <f>(((J1112/60)/60)/24)+DATE(1970,1,1)</f>
        <v>42344.32677083333</v>
      </c>
      <c r="T1112" s="10">
        <f>(((I1112/60)/60)/24)+DATE(1970,1,1)</f>
        <v>42404.32677083333</v>
      </c>
      <c r="U1112" s="12">
        <f>ROUND((T1112-S1112), 0)</f>
        <v>60</v>
      </c>
      <c r="V1112" s="11" t="str">
        <f>IF(E1112&gt;=D1112, 1, "")</f>
        <v/>
      </c>
      <c r="W1112" s="11">
        <f>IF(E1112&lt;D1112, 1, "")</f>
        <v>1</v>
      </c>
      <c r="X1112" s="15">
        <f>S1112</f>
        <v>42344.32677083333</v>
      </c>
    </row>
    <row r="1113" spans="1:24" ht="32" x14ac:dyDescent="0.2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5">
        <f>E1113/D1113</f>
        <v>1.7457500000000001E-2</v>
      </c>
      <c r="P1113" s="6">
        <f>E1113/L1113</f>
        <v>11.638333333333334</v>
      </c>
      <c r="Q1113" t="str">
        <f>LEFT(N1113, SEARCH("/", N1113, 1)-1)</f>
        <v>photography</v>
      </c>
      <c r="R1113" t="str">
        <f>RIGHT(N1113, LEN(N1113) - SEARCH("/", N1113,1))</f>
        <v>photobooks</v>
      </c>
      <c r="S1113" s="10">
        <f>(((J1113/60)/60)/24)+DATE(1970,1,1)</f>
        <v>41934.842685185184</v>
      </c>
      <c r="T1113" s="10">
        <f>(((I1113/60)/60)/24)+DATE(1970,1,1)</f>
        <v>41954.884351851855</v>
      </c>
      <c r="U1113" s="12">
        <f>ROUND((T1113-S1113), 0)</f>
        <v>20</v>
      </c>
      <c r="V1113" s="11" t="str">
        <f>IF(E1113&gt;=D1113, 1, "")</f>
        <v/>
      </c>
      <c r="W1113" s="11">
        <f>IF(E1113&lt;D1113, 1, "")</f>
        <v>1</v>
      </c>
      <c r="X1113" s="15">
        <f>S1113</f>
        <v>41934.842685185184</v>
      </c>
    </row>
    <row r="1114" spans="1:24" ht="48" x14ac:dyDescent="0.2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5">
        <f>E1114/D1114</f>
        <v>0.20449632511889321</v>
      </c>
      <c r="P1114" s="6">
        <f>E1114/L1114</f>
        <v>83.716814159292042</v>
      </c>
      <c r="Q1114" t="str">
        <f>LEFT(N1114, SEARCH("/", N1114, 1)-1)</f>
        <v>photography</v>
      </c>
      <c r="R1114" t="str">
        <f>RIGHT(N1114, LEN(N1114) - SEARCH("/", N1114,1))</f>
        <v>photobooks</v>
      </c>
      <c r="S1114" s="10">
        <f>(((J1114/60)/60)/24)+DATE(1970,1,1)</f>
        <v>42623.606134259258</v>
      </c>
      <c r="T1114" s="10">
        <f>(((I1114/60)/60)/24)+DATE(1970,1,1)</f>
        <v>42653.606134259258</v>
      </c>
      <c r="U1114" s="12">
        <f>ROUND((T1114-S1114), 0)</f>
        <v>30</v>
      </c>
      <c r="V1114" s="11" t="str">
        <f>IF(E1114&gt;=D1114, 1, "")</f>
        <v/>
      </c>
      <c r="W1114" s="11">
        <f>IF(E1114&lt;D1114, 1, "")</f>
        <v>1</v>
      </c>
      <c r="X1114" s="15">
        <f>S1114</f>
        <v>42623.606134259258</v>
      </c>
    </row>
    <row r="1115" spans="1:24" ht="48" x14ac:dyDescent="0.2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5">
        <f>E1115/D1115</f>
        <v>0.13852941176470587</v>
      </c>
      <c r="P1115" s="6">
        <f>E1115/L1115</f>
        <v>63.648648648648646</v>
      </c>
      <c r="Q1115" t="str">
        <f>LEFT(N1115, SEARCH("/", N1115, 1)-1)</f>
        <v>photography</v>
      </c>
      <c r="R1115" t="str">
        <f>RIGHT(N1115, LEN(N1115) - SEARCH("/", N1115,1))</f>
        <v>photobooks</v>
      </c>
      <c r="S1115" s="10">
        <f>(((J1115/60)/60)/24)+DATE(1970,1,1)</f>
        <v>42321.660509259258</v>
      </c>
      <c r="T1115" s="10">
        <f>(((I1115/60)/60)/24)+DATE(1970,1,1)</f>
        <v>42353.506944444445</v>
      </c>
      <c r="U1115" s="12">
        <f>ROUND((T1115-S1115), 0)</f>
        <v>32</v>
      </c>
      <c r="V1115" s="11" t="str">
        <f>IF(E1115&gt;=D1115, 1, "")</f>
        <v/>
      </c>
      <c r="W1115" s="11">
        <f>IF(E1115&lt;D1115, 1, "")</f>
        <v>1</v>
      </c>
      <c r="X1115" s="15">
        <f>S1115</f>
        <v>42321.660509259258</v>
      </c>
    </row>
    <row r="1116" spans="1:24" ht="32" x14ac:dyDescent="0.2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5">
        <f>E1116/D1116</f>
        <v>0.48485714285714288</v>
      </c>
      <c r="P1116" s="6">
        <f>E1116/L1116</f>
        <v>94.277777777777771</v>
      </c>
      <c r="Q1116" t="str">
        <f>LEFT(N1116, SEARCH("/", N1116, 1)-1)</f>
        <v>photography</v>
      </c>
      <c r="R1116" t="str">
        <f>RIGHT(N1116, LEN(N1116) - SEARCH("/", N1116,1))</f>
        <v>photobooks</v>
      </c>
      <c r="S1116" s="10">
        <f>(((J1116/60)/60)/24)+DATE(1970,1,1)</f>
        <v>42159.47256944445</v>
      </c>
      <c r="T1116" s="10">
        <f>(((I1116/60)/60)/24)+DATE(1970,1,1)</f>
        <v>42182.915972222225</v>
      </c>
      <c r="U1116" s="12">
        <f>ROUND((T1116-S1116), 0)</f>
        <v>23</v>
      </c>
      <c r="V1116" s="11" t="str">
        <f>IF(E1116&gt;=D1116, 1, "")</f>
        <v/>
      </c>
      <c r="W1116" s="11">
        <f>IF(E1116&lt;D1116, 1, "")</f>
        <v>1</v>
      </c>
      <c r="X1116" s="15">
        <f>S1116</f>
        <v>42159.47256944445</v>
      </c>
    </row>
    <row r="1117" spans="1:24" ht="48" x14ac:dyDescent="0.2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5">
        <f>E1117/D1117</f>
        <v>0.308</v>
      </c>
      <c r="P1117" s="6">
        <f>E1117/L1117</f>
        <v>71.86666666666666</v>
      </c>
      <c r="Q1117" t="str">
        <f>LEFT(N1117, SEARCH("/", N1117, 1)-1)</f>
        <v>photography</v>
      </c>
      <c r="R1117" t="str">
        <f>RIGHT(N1117, LEN(N1117) - SEARCH("/", N1117,1))</f>
        <v>photobooks</v>
      </c>
      <c r="S1117" s="10">
        <f>(((J1117/60)/60)/24)+DATE(1970,1,1)</f>
        <v>42018.071550925932</v>
      </c>
      <c r="T1117" s="10">
        <f>(((I1117/60)/60)/24)+DATE(1970,1,1)</f>
        <v>42049.071550925932</v>
      </c>
      <c r="U1117" s="12">
        <f>ROUND((T1117-S1117), 0)</f>
        <v>31</v>
      </c>
      <c r="V1117" s="11" t="str">
        <f>IF(E1117&gt;=D1117, 1, "")</f>
        <v/>
      </c>
      <c r="W1117" s="11">
        <f>IF(E1117&lt;D1117, 1, "")</f>
        <v>1</v>
      </c>
      <c r="X1117" s="15">
        <f>S1117</f>
        <v>42018.071550925932</v>
      </c>
    </row>
    <row r="1118" spans="1:24" ht="48" x14ac:dyDescent="0.2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5">
        <f>E1118/D1118</f>
        <v>0.35174193548387095</v>
      </c>
      <c r="P1118" s="6">
        <f>E1118/L1118</f>
        <v>104.84615384615384</v>
      </c>
      <c r="Q1118" t="str">
        <f>LEFT(N1118, SEARCH("/", N1118, 1)-1)</f>
        <v>photography</v>
      </c>
      <c r="R1118" t="str">
        <f>RIGHT(N1118, LEN(N1118) - SEARCH("/", N1118,1))</f>
        <v>photobooks</v>
      </c>
      <c r="S1118" s="10">
        <f>(((J1118/60)/60)/24)+DATE(1970,1,1)</f>
        <v>42282.678287037037</v>
      </c>
      <c r="T1118" s="10">
        <f>(((I1118/60)/60)/24)+DATE(1970,1,1)</f>
        <v>42322.719953703709</v>
      </c>
      <c r="U1118" s="12">
        <f>ROUND((T1118-S1118), 0)</f>
        <v>40</v>
      </c>
      <c r="V1118" s="11" t="str">
        <f>IF(E1118&gt;=D1118, 1, "")</f>
        <v/>
      </c>
      <c r="W1118" s="11">
        <f>IF(E1118&lt;D1118, 1, "")</f>
        <v>1</v>
      </c>
      <c r="X1118" s="15">
        <f>S1118</f>
        <v>42282.678287037037</v>
      </c>
    </row>
    <row r="1119" spans="1:24" ht="48" x14ac:dyDescent="0.2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5">
        <f>E1119/D1119</f>
        <v>0.36404444444444445</v>
      </c>
      <c r="P1119" s="6">
        <f>E1119/L1119</f>
        <v>67.139344262295083</v>
      </c>
      <c r="Q1119" t="str">
        <f>LEFT(N1119, SEARCH("/", N1119, 1)-1)</f>
        <v>photography</v>
      </c>
      <c r="R1119" t="str">
        <f>RIGHT(N1119, LEN(N1119) - SEARCH("/", N1119,1))</f>
        <v>photobooks</v>
      </c>
      <c r="S1119" s="10">
        <f>(((J1119/60)/60)/24)+DATE(1970,1,1)</f>
        <v>42247.803912037038</v>
      </c>
      <c r="T1119" s="10">
        <f>(((I1119/60)/60)/24)+DATE(1970,1,1)</f>
        <v>42279.75</v>
      </c>
      <c r="U1119" s="12">
        <f>ROUND((T1119-S1119), 0)</f>
        <v>32</v>
      </c>
      <c r="V1119" s="11" t="str">
        <f>IF(E1119&gt;=D1119, 1, "")</f>
        <v/>
      </c>
      <c r="W1119" s="11">
        <f>IF(E1119&lt;D1119, 1, "")</f>
        <v>1</v>
      </c>
      <c r="X1119" s="15">
        <f>S1119</f>
        <v>42247.803912037038</v>
      </c>
    </row>
    <row r="1120" spans="1:24" ht="48" x14ac:dyDescent="0.2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5">
        <f>E1120/D1120</f>
        <v>2.955E-2</v>
      </c>
      <c r="P1120" s="6">
        <f>E1120/L1120</f>
        <v>73.875</v>
      </c>
      <c r="Q1120" t="str">
        <f>LEFT(N1120, SEARCH("/", N1120, 1)-1)</f>
        <v>photography</v>
      </c>
      <c r="R1120" t="str">
        <f>RIGHT(N1120, LEN(N1120) - SEARCH("/", N1120,1))</f>
        <v>photobooks</v>
      </c>
      <c r="S1120" s="10">
        <f>(((J1120/60)/60)/24)+DATE(1970,1,1)</f>
        <v>41877.638298611113</v>
      </c>
      <c r="T1120" s="10">
        <f>(((I1120/60)/60)/24)+DATE(1970,1,1)</f>
        <v>41912.638298611113</v>
      </c>
      <c r="U1120" s="12">
        <f>ROUND((T1120-S1120), 0)</f>
        <v>35</v>
      </c>
      <c r="V1120" s="11" t="str">
        <f>IF(E1120&gt;=D1120, 1, "")</f>
        <v/>
      </c>
      <c r="W1120" s="11">
        <f>IF(E1120&lt;D1120, 1, "")</f>
        <v>1</v>
      </c>
      <c r="X1120" s="15">
        <f>S1120</f>
        <v>41877.638298611113</v>
      </c>
    </row>
    <row r="1121" spans="1:24" ht="32" x14ac:dyDescent="0.2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5">
        <f>E1121/D1121</f>
        <v>0.1106</v>
      </c>
      <c r="P1121" s="6">
        <f>E1121/L1121</f>
        <v>69.125</v>
      </c>
      <c r="Q1121" t="str">
        <f>LEFT(N1121, SEARCH("/", N1121, 1)-1)</f>
        <v>photography</v>
      </c>
      <c r="R1121" t="str">
        <f>RIGHT(N1121, LEN(N1121) - SEARCH("/", N1121,1))</f>
        <v>photobooks</v>
      </c>
      <c r="S1121" s="10">
        <f>(((J1121/60)/60)/24)+DATE(1970,1,1)</f>
        <v>41880.068437499998</v>
      </c>
      <c r="T1121" s="10">
        <f>(((I1121/60)/60)/24)+DATE(1970,1,1)</f>
        <v>41910.068437499998</v>
      </c>
      <c r="U1121" s="12">
        <f>ROUND((T1121-S1121), 0)</f>
        <v>30</v>
      </c>
      <c r="V1121" s="11" t="str">
        <f>IF(E1121&gt;=D1121, 1, "")</f>
        <v/>
      </c>
      <c r="W1121" s="11">
        <f>IF(E1121&lt;D1121, 1, "")</f>
        <v>1</v>
      </c>
      <c r="X1121" s="15">
        <f>S1121</f>
        <v>41880.068437499998</v>
      </c>
    </row>
    <row r="1122" spans="1:24" ht="48" x14ac:dyDescent="0.2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5">
        <f>E1122/D1122</f>
        <v>0.41407142857142859</v>
      </c>
      <c r="P1122" s="6">
        <f>E1122/L1122</f>
        <v>120.77083333333333</v>
      </c>
      <c r="Q1122" t="str">
        <f>LEFT(N1122, SEARCH("/", N1122, 1)-1)</f>
        <v>photography</v>
      </c>
      <c r="R1122" t="str">
        <f>RIGHT(N1122, LEN(N1122) - SEARCH("/", N1122,1))</f>
        <v>photobooks</v>
      </c>
      <c r="S1122" s="10">
        <f>(((J1122/60)/60)/24)+DATE(1970,1,1)</f>
        <v>42742.680902777778</v>
      </c>
      <c r="T1122" s="10">
        <f>(((I1122/60)/60)/24)+DATE(1970,1,1)</f>
        <v>42777.680902777778</v>
      </c>
      <c r="U1122" s="12">
        <f>ROUND((T1122-S1122), 0)</f>
        <v>35</v>
      </c>
      <c r="V1122" s="11" t="str">
        <f>IF(E1122&gt;=D1122, 1, "")</f>
        <v/>
      </c>
      <c r="W1122" s="11">
        <f>IF(E1122&lt;D1122, 1, "")</f>
        <v>1</v>
      </c>
      <c r="X1122" s="15">
        <f>S1122</f>
        <v>42742.680902777778</v>
      </c>
    </row>
    <row r="1123" spans="1:24" ht="48" x14ac:dyDescent="0.2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5">
        <f>E1123/D1123</f>
        <v>0.10857142857142857</v>
      </c>
      <c r="P1123" s="6">
        <f>E1123/L1123</f>
        <v>42.222222222222221</v>
      </c>
      <c r="Q1123" t="str">
        <f>LEFT(N1123, SEARCH("/", N1123, 1)-1)</f>
        <v>photography</v>
      </c>
      <c r="R1123" t="str">
        <f>RIGHT(N1123, LEN(N1123) - SEARCH("/", N1123,1))</f>
        <v>photobooks</v>
      </c>
      <c r="S1123" s="10">
        <f>(((J1123/60)/60)/24)+DATE(1970,1,1)</f>
        <v>42029.907858796301</v>
      </c>
      <c r="T1123" s="10">
        <f>(((I1123/60)/60)/24)+DATE(1970,1,1)</f>
        <v>42064.907858796301</v>
      </c>
      <c r="U1123" s="12">
        <f>ROUND((T1123-S1123), 0)</f>
        <v>35</v>
      </c>
      <c r="V1123" s="11" t="str">
        <f>IF(E1123&gt;=D1123, 1, "")</f>
        <v/>
      </c>
      <c r="W1123" s="11">
        <f>IF(E1123&lt;D1123, 1, "")</f>
        <v>1</v>
      </c>
      <c r="X1123" s="15">
        <f>S1123</f>
        <v>42029.907858796301</v>
      </c>
    </row>
    <row r="1124" spans="1:24" ht="48" x14ac:dyDescent="0.2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5">
        <f>E1124/D1124</f>
        <v>3.3333333333333333E-2</v>
      </c>
      <c r="P1124" s="6">
        <f>E1124/L1124</f>
        <v>7.5</v>
      </c>
      <c r="Q1124" t="str">
        <f>LEFT(N1124, SEARCH("/", N1124, 1)-1)</f>
        <v>photography</v>
      </c>
      <c r="R1124" t="str">
        <f>RIGHT(N1124, LEN(N1124) - SEARCH("/", N1124,1))</f>
        <v>photobooks</v>
      </c>
      <c r="S1124" s="10">
        <f>(((J1124/60)/60)/24)+DATE(1970,1,1)</f>
        <v>41860.91002314815</v>
      </c>
      <c r="T1124" s="10">
        <f>(((I1124/60)/60)/24)+DATE(1970,1,1)</f>
        <v>41872.91002314815</v>
      </c>
      <c r="U1124" s="12">
        <f>ROUND((T1124-S1124), 0)</f>
        <v>12</v>
      </c>
      <c r="V1124" s="11" t="str">
        <f>IF(E1124&gt;=D1124, 1, "")</f>
        <v/>
      </c>
      <c r="W1124" s="11">
        <f>IF(E1124&lt;D1124, 1, "")</f>
        <v>1</v>
      </c>
      <c r="X1124" s="15">
        <f>S1124</f>
        <v>41860.91002314815</v>
      </c>
    </row>
    <row r="1125" spans="1:24" ht="32" x14ac:dyDescent="0.2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5">
        <f>E1125/D1125</f>
        <v>7.407407407407407E-4</v>
      </c>
      <c r="P1125" s="6">
        <f>E1125/L1125</f>
        <v>1.5384615384615385</v>
      </c>
      <c r="Q1125" t="str">
        <f>LEFT(N1125, SEARCH("/", N1125, 1)-1)</f>
        <v>photography</v>
      </c>
      <c r="R1125" t="str">
        <f>RIGHT(N1125, LEN(N1125) - SEARCH("/", N1125,1))</f>
        <v>photobooks</v>
      </c>
      <c r="S1125" s="10">
        <f>(((J1125/60)/60)/24)+DATE(1970,1,1)</f>
        <v>41876.433680555558</v>
      </c>
      <c r="T1125" s="10">
        <f>(((I1125/60)/60)/24)+DATE(1970,1,1)</f>
        <v>41936.166666666664</v>
      </c>
      <c r="U1125" s="12">
        <f>ROUND((T1125-S1125), 0)</f>
        <v>60</v>
      </c>
      <c r="V1125" s="11" t="str">
        <f>IF(E1125&gt;=D1125, 1, "")</f>
        <v/>
      </c>
      <c r="W1125" s="11">
        <f>IF(E1125&lt;D1125, 1, "")</f>
        <v>1</v>
      </c>
      <c r="X1125" s="15">
        <f>S1125</f>
        <v>41876.433680555558</v>
      </c>
    </row>
    <row r="1126" spans="1:24" ht="48" x14ac:dyDescent="0.2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5">
        <f>E1126/D1126</f>
        <v>0.13307692307692306</v>
      </c>
      <c r="P1126" s="6">
        <f>E1126/L1126</f>
        <v>37.608695652173914</v>
      </c>
      <c r="Q1126" t="str">
        <f>LEFT(N1126, SEARCH("/", N1126, 1)-1)</f>
        <v>photography</v>
      </c>
      <c r="R1126" t="str">
        <f>RIGHT(N1126, LEN(N1126) - SEARCH("/", N1126,1))</f>
        <v>photobooks</v>
      </c>
      <c r="S1126" s="10">
        <f>(((J1126/60)/60)/24)+DATE(1970,1,1)</f>
        <v>42524.318703703699</v>
      </c>
      <c r="T1126" s="10">
        <f>(((I1126/60)/60)/24)+DATE(1970,1,1)</f>
        <v>42554.318703703699</v>
      </c>
      <c r="U1126" s="12">
        <f>ROUND((T1126-S1126), 0)</f>
        <v>30</v>
      </c>
      <c r="V1126" s="11" t="str">
        <f>IF(E1126&gt;=D1126, 1, "")</f>
        <v/>
      </c>
      <c r="W1126" s="11">
        <f>IF(E1126&lt;D1126, 1, "")</f>
        <v>1</v>
      </c>
      <c r="X1126" s="15">
        <f>S1126</f>
        <v>42524.318703703699</v>
      </c>
    </row>
    <row r="1127" spans="1:24" ht="48" x14ac:dyDescent="0.2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5">
        <f>E1127/D1127</f>
        <v>0</v>
      </c>
      <c r="P1127" s="6" t="e">
        <f>E1127/L1127</f>
        <v>#DIV/0!</v>
      </c>
      <c r="Q1127" t="str">
        <f>LEFT(N1127, SEARCH("/", N1127, 1)-1)</f>
        <v>photography</v>
      </c>
      <c r="R1127" t="str">
        <f>RIGHT(N1127, LEN(N1127) - SEARCH("/", N1127,1))</f>
        <v>photobooks</v>
      </c>
      <c r="S1127" s="10">
        <f>(((J1127/60)/60)/24)+DATE(1970,1,1)</f>
        <v>41829.889027777775</v>
      </c>
      <c r="T1127" s="10">
        <f>(((I1127/60)/60)/24)+DATE(1970,1,1)</f>
        <v>41859.889027777775</v>
      </c>
      <c r="U1127" s="12">
        <f>ROUND((T1127-S1127), 0)</f>
        <v>30</v>
      </c>
      <c r="V1127" s="11" t="str">
        <f>IF(E1127&gt;=D1127, 1, "")</f>
        <v/>
      </c>
      <c r="W1127" s="11">
        <f>IF(E1127&lt;D1127, 1, "")</f>
        <v>1</v>
      </c>
      <c r="X1127" s="15">
        <f>S1127</f>
        <v>41829.889027777775</v>
      </c>
    </row>
    <row r="1128" spans="1:24" ht="48" x14ac:dyDescent="0.2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5">
        <f>E1128/D1128</f>
        <v>0.49183333333333334</v>
      </c>
      <c r="P1128" s="6">
        <f>E1128/L1128</f>
        <v>42.157142857142858</v>
      </c>
      <c r="Q1128" t="str">
        <f>LEFT(N1128, SEARCH("/", N1128, 1)-1)</f>
        <v>photography</v>
      </c>
      <c r="R1128" t="str">
        <f>RIGHT(N1128, LEN(N1128) - SEARCH("/", N1128,1))</f>
        <v>photobooks</v>
      </c>
      <c r="S1128" s="10">
        <f>(((J1128/60)/60)/24)+DATE(1970,1,1)</f>
        <v>42033.314074074078</v>
      </c>
      <c r="T1128" s="10">
        <f>(((I1128/60)/60)/24)+DATE(1970,1,1)</f>
        <v>42063.314074074078</v>
      </c>
      <c r="U1128" s="12">
        <f>ROUND((T1128-S1128), 0)</f>
        <v>30</v>
      </c>
      <c r="V1128" s="11" t="str">
        <f>IF(E1128&gt;=D1128, 1, "")</f>
        <v/>
      </c>
      <c r="W1128" s="11">
        <f>IF(E1128&lt;D1128, 1, "")</f>
        <v>1</v>
      </c>
      <c r="X1128" s="15">
        <f>S1128</f>
        <v>42033.314074074078</v>
      </c>
    </row>
    <row r="1129" spans="1:24" ht="48" x14ac:dyDescent="0.2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5">
        <f>E1129/D1129</f>
        <v>0</v>
      </c>
      <c r="P1129" s="6" t="e">
        <f>E1129/L1129</f>
        <v>#DIV/0!</v>
      </c>
      <c r="Q1129" t="str">
        <f>LEFT(N1129, SEARCH("/", N1129, 1)-1)</f>
        <v>photography</v>
      </c>
      <c r="R1129" t="str">
        <f>RIGHT(N1129, LEN(N1129) - SEARCH("/", N1129,1))</f>
        <v>photobooks</v>
      </c>
      <c r="S1129" s="10">
        <f>(((J1129/60)/60)/24)+DATE(1970,1,1)</f>
        <v>42172.906678240746</v>
      </c>
      <c r="T1129" s="10">
        <f>(((I1129/60)/60)/24)+DATE(1970,1,1)</f>
        <v>42186.906678240746</v>
      </c>
      <c r="U1129" s="12">
        <f>ROUND((T1129-S1129), 0)</f>
        <v>14</v>
      </c>
      <c r="V1129" s="11" t="str">
        <f>IF(E1129&gt;=D1129, 1, "")</f>
        <v/>
      </c>
      <c r="W1129" s="11">
        <f>IF(E1129&lt;D1129, 1, "")</f>
        <v>1</v>
      </c>
      <c r="X1129" s="15">
        <f>S1129</f>
        <v>42172.906678240746</v>
      </c>
    </row>
    <row r="1130" spans="1:24" ht="48" x14ac:dyDescent="0.2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5">
        <f>E1130/D1130</f>
        <v>2.036E-2</v>
      </c>
      <c r="P1130" s="6">
        <f>E1130/L1130</f>
        <v>84.833333333333329</v>
      </c>
      <c r="Q1130" t="str">
        <f>LEFT(N1130, SEARCH("/", N1130, 1)-1)</f>
        <v>photography</v>
      </c>
      <c r="R1130" t="str">
        <f>RIGHT(N1130, LEN(N1130) - SEARCH("/", N1130,1))</f>
        <v>photobooks</v>
      </c>
      <c r="S1130" s="10">
        <f>(((J1130/60)/60)/24)+DATE(1970,1,1)</f>
        <v>42548.876192129625</v>
      </c>
      <c r="T1130" s="10">
        <f>(((I1130/60)/60)/24)+DATE(1970,1,1)</f>
        <v>42576.791666666672</v>
      </c>
      <c r="U1130" s="12">
        <f>ROUND((T1130-S1130), 0)</f>
        <v>28</v>
      </c>
      <c r="V1130" s="11" t="str">
        <f>IF(E1130&gt;=D1130, 1, "")</f>
        <v/>
      </c>
      <c r="W1130" s="11">
        <f>IF(E1130&lt;D1130, 1, "")</f>
        <v>1</v>
      </c>
      <c r="X1130" s="15">
        <f>S1130</f>
        <v>42548.876192129625</v>
      </c>
    </row>
    <row r="1131" spans="1:24" ht="32" x14ac:dyDescent="0.2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5">
        <f>E1131/D1131</f>
        <v>0.52327777777777773</v>
      </c>
      <c r="P1131" s="6">
        <f>E1131/L1131</f>
        <v>94.19</v>
      </c>
      <c r="Q1131" t="str">
        <f>LEFT(N1131, SEARCH("/", N1131, 1)-1)</f>
        <v>photography</v>
      </c>
      <c r="R1131" t="str">
        <f>RIGHT(N1131, LEN(N1131) - SEARCH("/", N1131,1))</f>
        <v>photobooks</v>
      </c>
      <c r="S1131" s="10">
        <f>(((J1131/60)/60)/24)+DATE(1970,1,1)</f>
        <v>42705.662118055552</v>
      </c>
      <c r="T1131" s="10">
        <f>(((I1131/60)/60)/24)+DATE(1970,1,1)</f>
        <v>42765.290972222225</v>
      </c>
      <c r="U1131" s="12">
        <f>ROUND((T1131-S1131), 0)</f>
        <v>60</v>
      </c>
      <c r="V1131" s="11" t="str">
        <f>IF(E1131&gt;=D1131, 1, "")</f>
        <v/>
      </c>
      <c r="W1131" s="11">
        <f>IF(E1131&lt;D1131, 1, "")</f>
        <v>1</v>
      </c>
      <c r="X1131" s="15">
        <f>S1131</f>
        <v>42705.662118055552</v>
      </c>
    </row>
    <row r="1132" spans="1:24" ht="32" x14ac:dyDescent="0.2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5">
        <f>E1132/D1132</f>
        <v>0</v>
      </c>
      <c r="P1132" s="6" t="e">
        <f>E1132/L1132</f>
        <v>#DIV/0!</v>
      </c>
      <c r="Q1132" t="str">
        <f>LEFT(N1132, SEARCH("/", N1132, 1)-1)</f>
        <v>photography</v>
      </c>
      <c r="R1132" t="str">
        <f>RIGHT(N1132, LEN(N1132) - SEARCH("/", N1132,1))</f>
        <v>photobooks</v>
      </c>
      <c r="S1132" s="10">
        <f>(((J1132/60)/60)/24)+DATE(1970,1,1)</f>
        <v>42067.234375</v>
      </c>
      <c r="T1132" s="10">
        <f>(((I1132/60)/60)/24)+DATE(1970,1,1)</f>
        <v>42097.192708333328</v>
      </c>
      <c r="U1132" s="12">
        <f>ROUND((T1132-S1132), 0)</f>
        <v>30</v>
      </c>
      <c r="V1132" s="11" t="str">
        <f>IF(E1132&gt;=D1132, 1, "")</f>
        <v/>
      </c>
      <c r="W1132" s="11">
        <f>IF(E1132&lt;D1132, 1, "")</f>
        <v>1</v>
      </c>
      <c r="X1132" s="15">
        <f>S1132</f>
        <v>42067.234375</v>
      </c>
    </row>
    <row r="1133" spans="1:24" ht="48" x14ac:dyDescent="0.2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5">
        <f>E1133/D1133</f>
        <v>2.0833333333333332E-2</v>
      </c>
      <c r="P1133" s="6">
        <f>E1133/L1133</f>
        <v>6.25</v>
      </c>
      <c r="Q1133" t="str">
        <f>LEFT(N1133, SEARCH("/", N1133, 1)-1)</f>
        <v>photography</v>
      </c>
      <c r="R1133" t="str">
        <f>RIGHT(N1133, LEN(N1133) - SEARCH("/", N1133,1))</f>
        <v>photobooks</v>
      </c>
      <c r="S1133" s="10">
        <f>(((J1133/60)/60)/24)+DATE(1970,1,1)</f>
        <v>41820.752268518518</v>
      </c>
      <c r="T1133" s="10">
        <f>(((I1133/60)/60)/24)+DATE(1970,1,1)</f>
        <v>41850.752268518518</v>
      </c>
      <c r="U1133" s="12">
        <f>ROUND((T1133-S1133), 0)</f>
        <v>30</v>
      </c>
      <c r="V1133" s="11" t="str">
        <f>IF(E1133&gt;=D1133, 1, "")</f>
        <v/>
      </c>
      <c r="W1133" s="11">
        <f>IF(E1133&lt;D1133, 1, "")</f>
        <v>1</v>
      </c>
      <c r="X1133" s="15">
        <f>S1133</f>
        <v>41820.752268518518</v>
      </c>
    </row>
    <row r="1134" spans="1:24" ht="48" x14ac:dyDescent="0.2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5">
        <f>E1134/D1134</f>
        <v>6.565384615384616E-2</v>
      </c>
      <c r="P1134" s="6">
        <f>E1134/L1134</f>
        <v>213.375</v>
      </c>
      <c r="Q1134" t="str">
        <f>LEFT(N1134, SEARCH("/", N1134, 1)-1)</f>
        <v>photography</v>
      </c>
      <c r="R1134" t="str">
        <f>RIGHT(N1134, LEN(N1134) - SEARCH("/", N1134,1))</f>
        <v>photobooks</v>
      </c>
      <c r="S1134" s="10">
        <f>(((J1134/60)/60)/24)+DATE(1970,1,1)</f>
        <v>42065.084375000006</v>
      </c>
      <c r="T1134" s="10">
        <f>(((I1134/60)/60)/24)+DATE(1970,1,1)</f>
        <v>42095.042708333334</v>
      </c>
      <c r="U1134" s="12">
        <f>ROUND((T1134-S1134), 0)</f>
        <v>30</v>
      </c>
      <c r="V1134" s="11" t="str">
        <f>IF(E1134&gt;=D1134, 1, "")</f>
        <v/>
      </c>
      <c r="W1134" s="11">
        <f>IF(E1134&lt;D1134, 1, "")</f>
        <v>1</v>
      </c>
      <c r="X1134" s="15">
        <f>S1134</f>
        <v>42065.084375000006</v>
      </c>
    </row>
    <row r="1135" spans="1:24" ht="48" x14ac:dyDescent="0.2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5">
        <f>E1135/D1135</f>
        <v>0</v>
      </c>
      <c r="P1135" s="6" t="e">
        <f>E1135/L1135</f>
        <v>#DIV/0!</v>
      </c>
      <c r="Q1135" t="str">
        <f>LEFT(N1135, SEARCH("/", N1135, 1)-1)</f>
        <v>games</v>
      </c>
      <c r="R1135" t="str">
        <f>RIGHT(N1135, LEN(N1135) - SEARCH("/", N1135,1))</f>
        <v>mobile games</v>
      </c>
      <c r="S1135" s="10">
        <f>(((J1135/60)/60)/24)+DATE(1970,1,1)</f>
        <v>42000.300243055557</v>
      </c>
      <c r="T1135" s="10">
        <f>(((I1135/60)/60)/24)+DATE(1970,1,1)</f>
        <v>42030.300243055557</v>
      </c>
      <c r="U1135" s="12">
        <f>ROUND((T1135-S1135), 0)</f>
        <v>30</v>
      </c>
      <c r="V1135" s="11" t="str">
        <f>IF(E1135&gt;=D1135, 1, "")</f>
        <v/>
      </c>
      <c r="W1135" s="11">
        <f>IF(E1135&lt;D1135, 1, "")</f>
        <v>1</v>
      </c>
      <c r="X1135" s="15">
        <f>S1135</f>
        <v>42000.300243055557</v>
      </c>
    </row>
    <row r="1136" spans="1:24" ht="48" x14ac:dyDescent="0.2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5">
        <f>E1136/D1136</f>
        <v>8.0833333333333326E-2</v>
      </c>
      <c r="P1136" s="6">
        <f>E1136/L1136</f>
        <v>90.9375</v>
      </c>
      <c r="Q1136" t="str">
        <f>LEFT(N1136, SEARCH("/", N1136, 1)-1)</f>
        <v>games</v>
      </c>
      <c r="R1136" t="str">
        <f>RIGHT(N1136, LEN(N1136) - SEARCH("/", N1136,1))</f>
        <v>mobile games</v>
      </c>
      <c r="S1136" s="10">
        <f>(((J1136/60)/60)/24)+DATE(1970,1,1)</f>
        <v>42755.492754629624</v>
      </c>
      <c r="T1136" s="10">
        <f>(((I1136/60)/60)/24)+DATE(1970,1,1)</f>
        <v>42802.3125</v>
      </c>
      <c r="U1136" s="12">
        <f>ROUND((T1136-S1136), 0)</f>
        <v>47</v>
      </c>
      <c r="V1136" s="11" t="str">
        <f>IF(E1136&gt;=D1136, 1, "")</f>
        <v/>
      </c>
      <c r="W1136" s="11">
        <f>IF(E1136&lt;D1136, 1, "")</f>
        <v>1</v>
      </c>
      <c r="X1136" s="15">
        <f>S1136</f>
        <v>42755.492754629624</v>
      </c>
    </row>
    <row r="1137" spans="1:24" ht="48" x14ac:dyDescent="0.2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5">
        <f>E1137/D1137</f>
        <v>4.0000000000000001E-3</v>
      </c>
      <c r="P1137" s="6">
        <f>E1137/L1137</f>
        <v>5</v>
      </c>
      <c r="Q1137" t="str">
        <f>LEFT(N1137, SEARCH("/", N1137, 1)-1)</f>
        <v>games</v>
      </c>
      <c r="R1137" t="str">
        <f>RIGHT(N1137, LEN(N1137) - SEARCH("/", N1137,1))</f>
        <v>mobile games</v>
      </c>
      <c r="S1137" s="10">
        <f>(((J1137/60)/60)/24)+DATE(1970,1,1)</f>
        <v>41772.797280092593</v>
      </c>
      <c r="T1137" s="10">
        <f>(((I1137/60)/60)/24)+DATE(1970,1,1)</f>
        <v>41802.797280092593</v>
      </c>
      <c r="U1137" s="12">
        <f>ROUND((T1137-S1137), 0)</f>
        <v>30</v>
      </c>
      <c r="V1137" s="11" t="str">
        <f>IF(E1137&gt;=D1137, 1, "")</f>
        <v/>
      </c>
      <c r="W1137" s="11">
        <f>IF(E1137&lt;D1137, 1, "")</f>
        <v>1</v>
      </c>
      <c r="X1137" s="15">
        <f>S1137</f>
        <v>41772.797280092593</v>
      </c>
    </row>
    <row r="1138" spans="1:24" ht="48" x14ac:dyDescent="0.2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5">
        <f>E1138/D1138</f>
        <v>0.42892307692307691</v>
      </c>
      <c r="P1138" s="6">
        <f>E1138/L1138</f>
        <v>58.083333333333336</v>
      </c>
      <c r="Q1138" t="str">
        <f>LEFT(N1138, SEARCH("/", N1138, 1)-1)</f>
        <v>games</v>
      </c>
      <c r="R1138" t="str">
        <f>RIGHT(N1138, LEN(N1138) - SEARCH("/", N1138,1))</f>
        <v>mobile games</v>
      </c>
      <c r="S1138" s="10">
        <f>(((J1138/60)/60)/24)+DATE(1970,1,1)</f>
        <v>41733.716435185182</v>
      </c>
      <c r="T1138" s="10">
        <f>(((I1138/60)/60)/24)+DATE(1970,1,1)</f>
        <v>41763.716435185182</v>
      </c>
      <c r="U1138" s="12">
        <f>ROUND((T1138-S1138), 0)</f>
        <v>30</v>
      </c>
      <c r="V1138" s="11" t="str">
        <f>IF(E1138&gt;=D1138, 1, "")</f>
        <v/>
      </c>
      <c r="W1138" s="11">
        <f>IF(E1138&lt;D1138, 1, "")</f>
        <v>1</v>
      </c>
      <c r="X1138" s="15">
        <f>S1138</f>
        <v>41733.716435185182</v>
      </c>
    </row>
    <row r="1139" spans="1:24" ht="48" x14ac:dyDescent="0.2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5">
        <f>E1139/D1139</f>
        <v>3.6363636363636364E-5</v>
      </c>
      <c r="P1139" s="6">
        <f>E1139/L1139</f>
        <v>2</v>
      </c>
      <c r="Q1139" t="str">
        <f>LEFT(N1139, SEARCH("/", N1139, 1)-1)</f>
        <v>games</v>
      </c>
      <c r="R1139" t="str">
        <f>RIGHT(N1139, LEN(N1139) - SEARCH("/", N1139,1))</f>
        <v>mobile games</v>
      </c>
      <c r="S1139" s="10">
        <f>(((J1139/60)/60)/24)+DATE(1970,1,1)</f>
        <v>42645.367442129631</v>
      </c>
      <c r="T1139" s="10">
        <f>(((I1139/60)/60)/24)+DATE(1970,1,1)</f>
        <v>42680.409108796302</v>
      </c>
      <c r="U1139" s="12">
        <f>ROUND((T1139-S1139), 0)</f>
        <v>35</v>
      </c>
      <c r="V1139" s="11" t="str">
        <f>IF(E1139&gt;=D1139, 1, "")</f>
        <v/>
      </c>
      <c r="W1139" s="11">
        <f>IF(E1139&lt;D1139, 1, "")</f>
        <v>1</v>
      </c>
      <c r="X1139" s="15">
        <f>S1139</f>
        <v>42645.367442129631</v>
      </c>
    </row>
    <row r="1140" spans="1:24" ht="48" x14ac:dyDescent="0.2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5">
        <f>E1140/D1140</f>
        <v>5.0000000000000001E-3</v>
      </c>
      <c r="P1140" s="6">
        <f>E1140/L1140</f>
        <v>62.5</v>
      </c>
      <c r="Q1140" t="str">
        <f>LEFT(N1140, SEARCH("/", N1140, 1)-1)</f>
        <v>games</v>
      </c>
      <c r="R1140" t="str">
        <f>RIGHT(N1140, LEN(N1140) - SEARCH("/", N1140,1))</f>
        <v>mobile games</v>
      </c>
      <c r="S1140" s="10">
        <f>(((J1140/60)/60)/24)+DATE(1970,1,1)</f>
        <v>42742.246493055558</v>
      </c>
      <c r="T1140" s="10">
        <f>(((I1140/60)/60)/24)+DATE(1970,1,1)</f>
        <v>42795.166666666672</v>
      </c>
      <c r="U1140" s="12">
        <f>ROUND((T1140-S1140), 0)</f>
        <v>53</v>
      </c>
      <c r="V1140" s="11" t="str">
        <f>IF(E1140&gt;=D1140, 1, "")</f>
        <v/>
      </c>
      <c r="W1140" s="11">
        <f>IF(E1140&lt;D1140, 1, "")</f>
        <v>1</v>
      </c>
      <c r="X1140" s="15">
        <f>S1140</f>
        <v>42742.246493055558</v>
      </c>
    </row>
    <row r="1141" spans="1:24" ht="48" x14ac:dyDescent="0.2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5.0000000000000001E-4</v>
      </c>
      <c r="P1141" s="6">
        <f>E1141/L1141</f>
        <v>10</v>
      </c>
      <c r="Q1141" t="str">
        <f>LEFT(N1141, SEARCH("/", N1141, 1)-1)</f>
        <v>games</v>
      </c>
      <c r="R1141" t="str">
        <f>RIGHT(N1141, LEN(N1141) - SEARCH("/", N1141,1))</f>
        <v>mobile games</v>
      </c>
      <c r="S1141" s="10">
        <f>(((J1141/60)/60)/24)+DATE(1970,1,1)</f>
        <v>42649.924907407403</v>
      </c>
      <c r="T1141" s="10">
        <f>(((I1141/60)/60)/24)+DATE(1970,1,1)</f>
        <v>42679.924907407403</v>
      </c>
      <c r="U1141" s="12">
        <f>ROUND((T1141-S1141), 0)</f>
        <v>30</v>
      </c>
      <c r="V1141" s="11" t="str">
        <f>IF(E1141&gt;=D1141, 1, "")</f>
        <v/>
      </c>
      <c r="W1141" s="11">
        <f>IF(E1141&lt;D1141, 1, "")</f>
        <v>1</v>
      </c>
      <c r="X1141" s="15">
        <f>S1141</f>
        <v>42649.924907407403</v>
      </c>
    </row>
    <row r="1142" spans="1:24" ht="48" x14ac:dyDescent="0.2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5">
        <f>E1142/D1142</f>
        <v>4.8680000000000001E-2</v>
      </c>
      <c r="P1142" s="6">
        <f>E1142/L1142</f>
        <v>71.588235294117652</v>
      </c>
      <c r="Q1142" t="str">
        <f>LEFT(N1142, SEARCH("/", N1142, 1)-1)</f>
        <v>games</v>
      </c>
      <c r="R1142" t="str">
        <f>RIGHT(N1142, LEN(N1142) - SEARCH("/", N1142,1))</f>
        <v>mobile games</v>
      </c>
      <c r="S1142" s="10">
        <f>(((J1142/60)/60)/24)+DATE(1970,1,1)</f>
        <v>42328.779224537036</v>
      </c>
      <c r="T1142" s="10">
        <f>(((I1142/60)/60)/24)+DATE(1970,1,1)</f>
        <v>42353.332638888889</v>
      </c>
      <c r="U1142" s="12">
        <f>ROUND((T1142-S1142), 0)</f>
        <v>25</v>
      </c>
      <c r="V1142" s="11" t="str">
        <f>IF(E1142&gt;=D1142, 1, "")</f>
        <v/>
      </c>
      <c r="W1142" s="11">
        <f>IF(E1142&lt;D1142, 1, "")</f>
        <v>1</v>
      </c>
      <c r="X1142" s="15">
        <f>S1142</f>
        <v>42328.779224537036</v>
      </c>
    </row>
    <row r="1143" spans="1:24" ht="48" x14ac:dyDescent="0.2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tr">
        <f>LEFT(N1143, SEARCH("/", N1143, 1)-1)</f>
        <v>games</v>
      </c>
      <c r="R1143" t="str">
        <f>RIGHT(N1143, LEN(N1143) - SEARCH("/", N1143,1))</f>
        <v>mobile games</v>
      </c>
      <c r="S1143" s="10">
        <f>(((J1143/60)/60)/24)+DATE(1970,1,1)</f>
        <v>42709.002881944441</v>
      </c>
      <c r="T1143" s="10">
        <f>(((I1143/60)/60)/24)+DATE(1970,1,1)</f>
        <v>42739.002881944441</v>
      </c>
      <c r="U1143" s="12">
        <f>ROUND((T1143-S1143), 0)</f>
        <v>30</v>
      </c>
      <c r="V1143" s="11" t="str">
        <f>IF(E1143&gt;=D1143, 1, "")</f>
        <v/>
      </c>
      <c r="W1143" s="11">
        <f>IF(E1143&lt;D1143, 1, "")</f>
        <v>1</v>
      </c>
      <c r="X1143" s="15">
        <f>S1143</f>
        <v>42709.002881944441</v>
      </c>
    </row>
    <row r="1144" spans="1:24" ht="48" x14ac:dyDescent="0.2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5">
        <f>E1144/D1144</f>
        <v>0.10314285714285715</v>
      </c>
      <c r="P1144" s="6">
        <f>E1144/L1144</f>
        <v>32.81818181818182</v>
      </c>
      <c r="Q1144" t="str">
        <f>LEFT(N1144, SEARCH("/", N1144, 1)-1)</f>
        <v>games</v>
      </c>
      <c r="R1144" t="str">
        <f>RIGHT(N1144, LEN(N1144) - SEARCH("/", N1144,1))</f>
        <v>mobile games</v>
      </c>
      <c r="S1144" s="10">
        <f>(((J1144/60)/60)/24)+DATE(1970,1,1)</f>
        <v>42371.355729166666</v>
      </c>
      <c r="T1144" s="10">
        <f>(((I1144/60)/60)/24)+DATE(1970,1,1)</f>
        <v>42400.178472222222</v>
      </c>
      <c r="U1144" s="12">
        <f>ROUND((T1144-S1144), 0)</f>
        <v>29</v>
      </c>
      <c r="V1144" s="11" t="str">
        <f>IF(E1144&gt;=D1144, 1, "")</f>
        <v/>
      </c>
      <c r="W1144" s="11">
        <f>IF(E1144&lt;D1144, 1, "")</f>
        <v>1</v>
      </c>
      <c r="X1144" s="15">
        <f>S1144</f>
        <v>42371.355729166666</v>
      </c>
    </row>
    <row r="1145" spans="1:24" ht="48" x14ac:dyDescent="0.2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5">
        <f>E1145/D1145</f>
        <v>0.7178461538461538</v>
      </c>
      <c r="P1145" s="6">
        <f>E1145/L1145</f>
        <v>49.11578947368421</v>
      </c>
      <c r="Q1145" t="str">
        <f>LEFT(N1145, SEARCH("/", N1145, 1)-1)</f>
        <v>games</v>
      </c>
      <c r="R1145" t="str">
        <f>RIGHT(N1145, LEN(N1145) - SEARCH("/", N1145,1))</f>
        <v>mobile games</v>
      </c>
      <c r="S1145" s="10">
        <f>(((J1145/60)/60)/24)+DATE(1970,1,1)</f>
        <v>41923.783576388887</v>
      </c>
      <c r="T1145" s="10">
        <f>(((I1145/60)/60)/24)+DATE(1970,1,1)</f>
        <v>41963.825243055559</v>
      </c>
      <c r="U1145" s="12">
        <f>ROUND((T1145-S1145), 0)</f>
        <v>40</v>
      </c>
      <c r="V1145" s="11" t="str">
        <f>IF(E1145&gt;=D1145, 1, "")</f>
        <v/>
      </c>
      <c r="W1145" s="11">
        <f>IF(E1145&lt;D1145, 1, "")</f>
        <v>1</v>
      </c>
      <c r="X1145" s="15">
        <f>S1145</f>
        <v>41923.783576388887</v>
      </c>
    </row>
    <row r="1146" spans="1:24" ht="48" x14ac:dyDescent="0.2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5">
        <f>E1146/D1146</f>
        <v>1.06E-2</v>
      </c>
      <c r="P1146" s="6">
        <f>E1146/L1146</f>
        <v>16.307692307692307</v>
      </c>
      <c r="Q1146" t="str">
        <f>LEFT(N1146, SEARCH("/", N1146, 1)-1)</f>
        <v>games</v>
      </c>
      <c r="R1146" t="str">
        <f>RIGHT(N1146, LEN(N1146) - SEARCH("/", N1146,1))</f>
        <v>mobile games</v>
      </c>
      <c r="S1146" s="10">
        <f>(((J1146/60)/60)/24)+DATE(1970,1,1)</f>
        <v>42155.129652777774</v>
      </c>
      <c r="T1146" s="10">
        <f>(((I1146/60)/60)/24)+DATE(1970,1,1)</f>
        <v>42185.129652777774</v>
      </c>
      <c r="U1146" s="12">
        <f>ROUND((T1146-S1146), 0)</f>
        <v>30</v>
      </c>
      <c r="V1146" s="11" t="str">
        <f>IF(E1146&gt;=D1146, 1, "")</f>
        <v/>
      </c>
      <c r="W1146" s="11">
        <f>IF(E1146&lt;D1146, 1, "")</f>
        <v>1</v>
      </c>
      <c r="X1146" s="15">
        <f>S1146</f>
        <v>42155.129652777774</v>
      </c>
    </row>
    <row r="1147" spans="1:24" ht="48" x14ac:dyDescent="0.2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5">
        <f>E1147/D1147</f>
        <v>4.4999999999999997E-3</v>
      </c>
      <c r="P1147" s="6">
        <f>E1147/L1147</f>
        <v>18</v>
      </c>
      <c r="Q1147" t="str">
        <f>LEFT(N1147, SEARCH("/", N1147, 1)-1)</f>
        <v>games</v>
      </c>
      <c r="R1147" t="str">
        <f>RIGHT(N1147, LEN(N1147) - SEARCH("/", N1147,1))</f>
        <v>mobile games</v>
      </c>
      <c r="S1147" s="10">
        <f>(((J1147/60)/60)/24)+DATE(1970,1,1)</f>
        <v>42164.615856481483</v>
      </c>
      <c r="T1147" s="10">
        <f>(((I1147/60)/60)/24)+DATE(1970,1,1)</f>
        <v>42193.697916666672</v>
      </c>
      <c r="U1147" s="12">
        <f>ROUND((T1147-S1147), 0)</f>
        <v>29</v>
      </c>
      <c r="V1147" s="11" t="str">
        <f>IF(E1147&gt;=D1147, 1, "")</f>
        <v/>
      </c>
      <c r="W1147" s="11">
        <f>IF(E1147&lt;D1147, 1, "")</f>
        <v>1</v>
      </c>
      <c r="X1147" s="15">
        <f>S1147</f>
        <v>42164.615856481483</v>
      </c>
    </row>
    <row r="1148" spans="1:24" ht="48" x14ac:dyDescent="0.2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5">
        <f>E1148/D1148</f>
        <v>1.6249999999999999E-4</v>
      </c>
      <c r="P1148" s="6">
        <f>E1148/L1148</f>
        <v>13</v>
      </c>
      <c r="Q1148" t="str">
        <f>LEFT(N1148, SEARCH("/", N1148, 1)-1)</f>
        <v>games</v>
      </c>
      <c r="R1148" t="str">
        <f>RIGHT(N1148, LEN(N1148) - SEARCH("/", N1148,1))</f>
        <v>mobile games</v>
      </c>
      <c r="S1148" s="10">
        <f>(((J1148/60)/60)/24)+DATE(1970,1,1)</f>
        <v>42529.969131944439</v>
      </c>
      <c r="T1148" s="10">
        <f>(((I1148/60)/60)/24)+DATE(1970,1,1)</f>
        <v>42549.969131944439</v>
      </c>
      <c r="U1148" s="12">
        <f>ROUND((T1148-S1148), 0)</f>
        <v>20</v>
      </c>
      <c r="V1148" s="11" t="str">
        <f>IF(E1148&gt;=D1148, 1, "")</f>
        <v/>
      </c>
      <c r="W1148" s="11">
        <f>IF(E1148&lt;D1148, 1, "")</f>
        <v>1</v>
      </c>
      <c r="X1148" s="15">
        <f>S1148</f>
        <v>42529.969131944439</v>
      </c>
    </row>
    <row r="1149" spans="1:24" ht="32" x14ac:dyDescent="0.2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5">
        <f>E1149/D1149</f>
        <v>5.1000000000000004E-3</v>
      </c>
      <c r="P1149" s="6">
        <f>E1149/L1149</f>
        <v>17</v>
      </c>
      <c r="Q1149" t="str">
        <f>LEFT(N1149, SEARCH("/", N1149, 1)-1)</f>
        <v>games</v>
      </c>
      <c r="R1149" t="str">
        <f>RIGHT(N1149, LEN(N1149) - SEARCH("/", N1149,1))</f>
        <v>mobile games</v>
      </c>
      <c r="S1149" s="10">
        <f>(((J1149/60)/60)/24)+DATE(1970,1,1)</f>
        <v>42528.899398148147</v>
      </c>
      <c r="T1149" s="10">
        <f>(((I1149/60)/60)/24)+DATE(1970,1,1)</f>
        <v>42588.899398148147</v>
      </c>
      <c r="U1149" s="12">
        <f>ROUND((T1149-S1149), 0)</f>
        <v>60</v>
      </c>
      <c r="V1149" s="11" t="str">
        <f>IF(E1149&gt;=D1149, 1, "")</f>
        <v/>
      </c>
      <c r="W1149" s="11">
        <f>IF(E1149&lt;D1149, 1, "")</f>
        <v>1</v>
      </c>
      <c r="X1149" s="15">
        <f>S1149</f>
        <v>42528.899398148147</v>
      </c>
    </row>
    <row r="1150" spans="1:24" ht="48" x14ac:dyDescent="0.2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5">
        <f>E1150/D1150</f>
        <v>0</v>
      </c>
      <c r="P1150" s="6" t="e">
        <f>E1150/L1150</f>
        <v>#DIV/0!</v>
      </c>
      <c r="Q1150" t="str">
        <f>LEFT(N1150, SEARCH("/", N1150, 1)-1)</f>
        <v>games</v>
      </c>
      <c r="R1150" t="str">
        <f>RIGHT(N1150, LEN(N1150) - SEARCH("/", N1150,1))</f>
        <v>mobile games</v>
      </c>
      <c r="S1150" s="10">
        <f>(((J1150/60)/60)/24)+DATE(1970,1,1)</f>
        <v>41776.284780092588</v>
      </c>
      <c r="T1150" s="10">
        <f>(((I1150/60)/60)/24)+DATE(1970,1,1)</f>
        <v>41806.284780092588</v>
      </c>
      <c r="U1150" s="12">
        <f>ROUND((T1150-S1150), 0)</f>
        <v>30</v>
      </c>
      <c r="V1150" s="11" t="str">
        <f>IF(E1150&gt;=D1150, 1, "")</f>
        <v/>
      </c>
      <c r="W1150" s="11">
        <f>IF(E1150&lt;D1150, 1, "")</f>
        <v>1</v>
      </c>
      <c r="X1150" s="15">
        <f>S1150</f>
        <v>41776.284780092588</v>
      </c>
    </row>
    <row r="1151" spans="1:24" ht="32" x14ac:dyDescent="0.2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5">
        <f>E1151/D1151</f>
        <v>0</v>
      </c>
      <c r="P1151" s="6" t="e">
        <f>E1151/L1151</f>
        <v>#DIV/0!</v>
      </c>
      <c r="Q1151" t="str">
        <f>LEFT(N1151, SEARCH("/", N1151, 1)-1)</f>
        <v>games</v>
      </c>
      <c r="R1151" t="str">
        <f>RIGHT(N1151, LEN(N1151) - SEARCH("/", N1151,1))</f>
        <v>mobile games</v>
      </c>
      <c r="S1151" s="10">
        <f>(((J1151/60)/60)/24)+DATE(1970,1,1)</f>
        <v>42035.029224537036</v>
      </c>
      <c r="T1151" s="10">
        <f>(((I1151/60)/60)/24)+DATE(1970,1,1)</f>
        <v>42064.029224537036</v>
      </c>
      <c r="U1151" s="12">
        <f>ROUND((T1151-S1151), 0)</f>
        <v>29</v>
      </c>
      <c r="V1151" s="11" t="str">
        <f>IF(E1151&gt;=D1151, 1, "")</f>
        <v/>
      </c>
      <c r="W1151" s="11">
        <f>IF(E1151&lt;D1151, 1, "")</f>
        <v>1</v>
      </c>
      <c r="X1151" s="15">
        <f>S1151</f>
        <v>42035.029224537036</v>
      </c>
    </row>
    <row r="1152" spans="1:24" ht="48" x14ac:dyDescent="0.2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5">
        <f>E1152/D1152</f>
        <v>0</v>
      </c>
      <c r="P1152" s="6" t="e">
        <f>E1152/L1152</f>
        <v>#DIV/0!</v>
      </c>
      <c r="Q1152" t="str">
        <f>LEFT(N1152, SEARCH("/", N1152, 1)-1)</f>
        <v>games</v>
      </c>
      <c r="R1152" t="str">
        <f>RIGHT(N1152, LEN(N1152) - SEARCH("/", N1152,1))</f>
        <v>mobile games</v>
      </c>
      <c r="S1152" s="10">
        <f>(((J1152/60)/60)/24)+DATE(1970,1,1)</f>
        <v>41773.008738425924</v>
      </c>
      <c r="T1152" s="10">
        <f>(((I1152/60)/60)/24)+DATE(1970,1,1)</f>
        <v>41803.008738425924</v>
      </c>
      <c r="U1152" s="12">
        <f>ROUND((T1152-S1152), 0)</f>
        <v>30</v>
      </c>
      <c r="V1152" s="11" t="str">
        <f>IF(E1152&gt;=D1152, 1, "")</f>
        <v/>
      </c>
      <c r="W1152" s="11">
        <f>IF(E1152&lt;D1152, 1, "")</f>
        <v>1</v>
      </c>
      <c r="X1152" s="15">
        <f>S1152</f>
        <v>41773.008738425924</v>
      </c>
    </row>
    <row r="1153" spans="1:24" ht="48" x14ac:dyDescent="0.2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5">
        <f>E1153/D1153</f>
        <v>1.1999999999999999E-3</v>
      </c>
      <c r="P1153" s="6">
        <f>E1153/L1153</f>
        <v>3</v>
      </c>
      <c r="Q1153" t="str">
        <f>LEFT(N1153, SEARCH("/", N1153, 1)-1)</f>
        <v>games</v>
      </c>
      <c r="R1153" t="str">
        <f>RIGHT(N1153, LEN(N1153) - SEARCH("/", N1153,1))</f>
        <v>mobile games</v>
      </c>
      <c r="S1153" s="10">
        <f>(((J1153/60)/60)/24)+DATE(1970,1,1)</f>
        <v>42413.649641203709</v>
      </c>
      <c r="T1153" s="10">
        <f>(((I1153/60)/60)/24)+DATE(1970,1,1)</f>
        <v>42443.607974537037</v>
      </c>
      <c r="U1153" s="12">
        <f>ROUND((T1153-S1153), 0)</f>
        <v>30</v>
      </c>
      <c r="V1153" s="11" t="str">
        <f>IF(E1153&gt;=D1153, 1, "")</f>
        <v/>
      </c>
      <c r="W1153" s="11">
        <f>IF(E1153&lt;D1153, 1, "")</f>
        <v>1</v>
      </c>
      <c r="X1153" s="15">
        <f>S1153</f>
        <v>42413.649641203709</v>
      </c>
    </row>
    <row r="1154" spans="1:24" ht="32" x14ac:dyDescent="0.2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5">
        <f>E1154/D1154</f>
        <v>0.20080000000000001</v>
      </c>
      <c r="P1154" s="6">
        <f>E1154/L1154</f>
        <v>41.833333333333336</v>
      </c>
      <c r="Q1154" t="str">
        <f>LEFT(N1154, SEARCH("/", N1154, 1)-1)</f>
        <v>games</v>
      </c>
      <c r="R1154" t="str">
        <f>RIGHT(N1154, LEN(N1154) - SEARCH("/", N1154,1))</f>
        <v>mobile games</v>
      </c>
      <c r="S1154" s="10">
        <f>(((J1154/60)/60)/24)+DATE(1970,1,1)</f>
        <v>42430.566898148143</v>
      </c>
      <c r="T1154" s="10">
        <f>(((I1154/60)/60)/24)+DATE(1970,1,1)</f>
        <v>42459.525231481486</v>
      </c>
      <c r="U1154" s="12">
        <f>ROUND((T1154-S1154), 0)</f>
        <v>29</v>
      </c>
      <c r="V1154" s="11" t="str">
        <f>IF(E1154&gt;=D1154, 1, "")</f>
        <v/>
      </c>
      <c r="W1154" s="11">
        <f>IF(E1154&lt;D1154, 1, "")</f>
        <v>1</v>
      </c>
      <c r="X1154" s="15">
        <f>S1154</f>
        <v>42430.566898148143</v>
      </c>
    </row>
    <row r="1155" spans="1:24" ht="48" x14ac:dyDescent="0.2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5">
        <f>E1155/D1155</f>
        <v>2.696969696969697E-2</v>
      </c>
      <c r="P1155" s="6">
        <f>E1155/L1155</f>
        <v>106.8</v>
      </c>
      <c r="Q1155" t="str">
        <f>LEFT(N1155, SEARCH("/", N1155, 1)-1)</f>
        <v>technology</v>
      </c>
      <c r="R1155" t="str">
        <f>RIGHT(N1155, LEN(N1155) - SEARCH("/", N1155,1))</f>
        <v>gadgets</v>
      </c>
      <c r="S1155" s="10">
        <f>(((J1155/60)/60)/24)+DATE(1970,1,1)</f>
        <v>42116.54315972222</v>
      </c>
      <c r="T1155" s="10">
        <f>(((I1155/60)/60)/24)+DATE(1970,1,1)</f>
        <v>42146.541666666672</v>
      </c>
      <c r="U1155" s="12">
        <f>ROUND((T1155-S1155), 0)</f>
        <v>30</v>
      </c>
      <c r="V1155" s="11" t="str">
        <f>IF(E1155&gt;=D1155, 1, "")</f>
        <v/>
      </c>
      <c r="W1155" s="11">
        <f>IF(E1155&lt;D1155, 1, "")</f>
        <v>1</v>
      </c>
      <c r="X1155" s="15">
        <f>S1155</f>
        <v>42116.54315972222</v>
      </c>
    </row>
    <row r="1156" spans="1:24" ht="48" x14ac:dyDescent="0.2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5">
        <f>E1156/D1156</f>
        <v>1.2E-2</v>
      </c>
      <c r="P1156" s="6">
        <f>E1156/L1156</f>
        <v>4</v>
      </c>
      <c r="Q1156" t="str">
        <f>LEFT(N1156, SEARCH("/", N1156, 1)-1)</f>
        <v>technology</v>
      </c>
      <c r="R1156" t="str">
        <f>RIGHT(N1156, LEN(N1156) - SEARCH("/", N1156,1))</f>
        <v>gadgets</v>
      </c>
      <c r="S1156" s="10">
        <f>(((J1156/60)/60)/24)+DATE(1970,1,1)</f>
        <v>42037.789895833332</v>
      </c>
      <c r="T1156" s="10">
        <f>(((I1156/60)/60)/24)+DATE(1970,1,1)</f>
        <v>42067.789895833332</v>
      </c>
      <c r="U1156" s="12">
        <f>ROUND((T1156-S1156), 0)</f>
        <v>30</v>
      </c>
      <c r="V1156" s="11" t="str">
        <f>IF(E1156&gt;=D1156, 1, "")</f>
        <v/>
      </c>
      <c r="W1156" s="11">
        <f>IF(E1156&lt;D1156, 1, "")</f>
        <v>1</v>
      </c>
      <c r="X1156" s="15">
        <f>S1156</f>
        <v>42037.789895833332</v>
      </c>
    </row>
    <row r="1157" spans="1:24" ht="48" x14ac:dyDescent="0.2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5">
        <f>E1157/D1157</f>
        <v>0.46600000000000003</v>
      </c>
      <c r="P1157" s="6">
        <f>E1157/L1157</f>
        <v>34.097560975609753</v>
      </c>
      <c r="Q1157" t="str">
        <f>LEFT(N1157, SEARCH("/", N1157, 1)-1)</f>
        <v>technology</v>
      </c>
      <c r="R1157" t="str">
        <f>RIGHT(N1157, LEN(N1157) - SEARCH("/", N1157,1))</f>
        <v>gadgets</v>
      </c>
      <c r="S1157" s="10">
        <f>(((J1157/60)/60)/24)+DATE(1970,1,1)</f>
        <v>42702.770729166667</v>
      </c>
      <c r="T1157" s="10">
        <f>(((I1157/60)/60)/24)+DATE(1970,1,1)</f>
        <v>42762.770729166667</v>
      </c>
      <c r="U1157" s="12">
        <f>ROUND((T1157-S1157), 0)</f>
        <v>60</v>
      </c>
      <c r="V1157" s="11" t="str">
        <f>IF(E1157&gt;=D1157, 1, "")</f>
        <v/>
      </c>
      <c r="W1157" s="11">
        <f>IF(E1157&lt;D1157, 1, "")</f>
        <v>1</v>
      </c>
      <c r="X1157" s="15">
        <f>S1157</f>
        <v>42702.770729166667</v>
      </c>
    </row>
    <row r="1158" spans="1:24" ht="48" x14ac:dyDescent="0.2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5">
        <f>E1158/D1158</f>
        <v>1E-3</v>
      </c>
      <c r="P1158" s="6">
        <f>E1158/L1158</f>
        <v>25</v>
      </c>
      <c r="Q1158" t="str">
        <f>LEFT(N1158, SEARCH("/", N1158, 1)-1)</f>
        <v>technology</v>
      </c>
      <c r="R1158" t="str">
        <f>RIGHT(N1158, LEN(N1158) - SEARCH("/", N1158,1))</f>
        <v>gadgets</v>
      </c>
      <c r="S1158" s="10">
        <f>(((J1158/60)/60)/24)+DATE(1970,1,1)</f>
        <v>42326.685428240744</v>
      </c>
      <c r="T1158" s="10">
        <f>(((I1158/60)/60)/24)+DATE(1970,1,1)</f>
        <v>42371.685428240744</v>
      </c>
      <c r="U1158" s="12">
        <f>ROUND((T1158-S1158), 0)</f>
        <v>45</v>
      </c>
      <c r="V1158" s="11" t="str">
        <f>IF(E1158&gt;=D1158, 1, "")</f>
        <v/>
      </c>
      <c r="W1158" s="11">
        <f>IF(E1158&lt;D1158, 1, "")</f>
        <v>1</v>
      </c>
      <c r="X1158" s="15">
        <f>S1158</f>
        <v>42326.685428240744</v>
      </c>
    </row>
    <row r="1159" spans="1:24" ht="48" x14ac:dyDescent="0.2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5">
        <f>E1159/D1159</f>
        <v>1.6800000000000001E-3</v>
      </c>
      <c r="P1159" s="6">
        <f>E1159/L1159</f>
        <v>10.5</v>
      </c>
      <c r="Q1159" t="str">
        <f>LEFT(N1159, SEARCH("/", N1159, 1)-1)</f>
        <v>technology</v>
      </c>
      <c r="R1159" t="str">
        <f>RIGHT(N1159, LEN(N1159) - SEARCH("/", N1159,1))</f>
        <v>gadgets</v>
      </c>
      <c r="S1159" s="10">
        <f>(((J1159/60)/60)/24)+DATE(1970,1,1)</f>
        <v>41859.925856481481</v>
      </c>
      <c r="T1159" s="10">
        <f>(((I1159/60)/60)/24)+DATE(1970,1,1)</f>
        <v>41889.925856481481</v>
      </c>
      <c r="U1159" s="12">
        <f>ROUND((T1159-S1159), 0)</f>
        <v>30</v>
      </c>
      <c r="V1159" s="11" t="str">
        <f>IF(E1159&gt;=D1159, 1, "")</f>
        <v/>
      </c>
      <c r="W1159" s="11">
        <f>IF(E1159&lt;D1159, 1, "")</f>
        <v>1</v>
      </c>
      <c r="X1159" s="15">
        <f>S1159</f>
        <v>41859.925856481481</v>
      </c>
    </row>
    <row r="1160" spans="1:24" ht="48" x14ac:dyDescent="0.2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5">
        <f>E1160/D1160</f>
        <v>0.42759999999999998</v>
      </c>
      <c r="P1160" s="6">
        <f>E1160/L1160</f>
        <v>215.95959595959596</v>
      </c>
      <c r="Q1160" t="str">
        <f>LEFT(N1160, SEARCH("/", N1160, 1)-1)</f>
        <v>technology</v>
      </c>
      <c r="R1160" t="str">
        <f>RIGHT(N1160, LEN(N1160) - SEARCH("/", N1160,1))</f>
        <v>gadgets</v>
      </c>
      <c r="S1160" s="10">
        <f>(((J1160/60)/60)/24)+DATE(1970,1,1)</f>
        <v>42514.671099537038</v>
      </c>
      <c r="T1160" s="10">
        <f>(((I1160/60)/60)/24)+DATE(1970,1,1)</f>
        <v>42544.671099537038</v>
      </c>
      <c r="U1160" s="12">
        <f>ROUND((T1160-S1160), 0)</f>
        <v>30</v>
      </c>
      <c r="V1160" s="11" t="str">
        <f>IF(E1160&gt;=D1160, 1, "")</f>
        <v/>
      </c>
      <c r="W1160" s="11">
        <f>IF(E1160&lt;D1160, 1, "")</f>
        <v>1</v>
      </c>
      <c r="X1160" s="15">
        <f>S1160</f>
        <v>42514.671099537038</v>
      </c>
    </row>
    <row r="1161" spans="1:24" ht="48" x14ac:dyDescent="0.2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5">
        <f>E1161/D1161</f>
        <v>2.8333333333333335E-3</v>
      </c>
      <c r="P1161" s="6">
        <f>E1161/L1161</f>
        <v>21.25</v>
      </c>
      <c r="Q1161" t="str">
        <f>LEFT(N1161, SEARCH("/", N1161, 1)-1)</f>
        <v>technology</v>
      </c>
      <c r="R1161" t="str">
        <f>RIGHT(N1161, LEN(N1161) - SEARCH("/", N1161,1))</f>
        <v>gadgets</v>
      </c>
      <c r="S1161" s="10">
        <f>(((J1161/60)/60)/24)+DATE(1970,1,1)</f>
        <v>41767.587094907409</v>
      </c>
      <c r="T1161" s="10">
        <f>(((I1161/60)/60)/24)+DATE(1970,1,1)</f>
        <v>41782.587094907409</v>
      </c>
      <c r="U1161" s="12">
        <f>ROUND((T1161-S1161), 0)</f>
        <v>15</v>
      </c>
      <c r="V1161" s="11" t="str">
        <f>IF(E1161&gt;=D1161, 1, "")</f>
        <v/>
      </c>
      <c r="W1161" s="11">
        <f>IF(E1161&lt;D1161, 1, "")</f>
        <v>1</v>
      </c>
      <c r="X1161" s="15">
        <f>S1161</f>
        <v>41767.587094907409</v>
      </c>
    </row>
    <row r="1162" spans="1:24" ht="48" x14ac:dyDescent="0.2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5">
        <f>E1162/D1162</f>
        <v>1.7319999999999999E-2</v>
      </c>
      <c r="P1162" s="6">
        <f>E1162/L1162</f>
        <v>108.25</v>
      </c>
      <c r="Q1162" t="str">
        <f>LEFT(N1162, SEARCH("/", N1162, 1)-1)</f>
        <v>technology</v>
      </c>
      <c r="R1162" t="str">
        <f>RIGHT(N1162, LEN(N1162) - SEARCH("/", N1162,1))</f>
        <v>gadgets</v>
      </c>
      <c r="S1162" s="10">
        <f>(((J1162/60)/60)/24)+DATE(1970,1,1)</f>
        <v>42703.917824074073</v>
      </c>
      <c r="T1162" s="10">
        <f>(((I1162/60)/60)/24)+DATE(1970,1,1)</f>
        <v>42733.917824074073</v>
      </c>
      <c r="U1162" s="12">
        <f>ROUND((T1162-S1162), 0)</f>
        <v>30</v>
      </c>
      <c r="V1162" s="11" t="str">
        <f>IF(E1162&gt;=D1162, 1, "")</f>
        <v/>
      </c>
      <c r="W1162" s="11">
        <f>IF(E1162&lt;D1162, 1, "")</f>
        <v>1</v>
      </c>
      <c r="X1162" s="15">
        <f>S1162</f>
        <v>42703.917824074073</v>
      </c>
    </row>
    <row r="1163" spans="1:24" ht="48" x14ac:dyDescent="0.2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5">
        <f>E1163/D1163</f>
        <v>0.14111428571428572</v>
      </c>
      <c r="P1163" s="6">
        <f>E1163/L1163</f>
        <v>129.97368421052633</v>
      </c>
      <c r="Q1163" t="str">
        <f>LEFT(N1163, SEARCH("/", N1163, 1)-1)</f>
        <v>technology</v>
      </c>
      <c r="R1163" t="str">
        <f>RIGHT(N1163, LEN(N1163) - SEARCH("/", N1163,1))</f>
        <v>gadgets</v>
      </c>
      <c r="S1163" s="10">
        <f>(((J1163/60)/60)/24)+DATE(1970,1,1)</f>
        <v>41905.429155092592</v>
      </c>
      <c r="T1163" s="10">
        <f>(((I1163/60)/60)/24)+DATE(1970,1,1)</f>
        <v>41935.429155092592</v>
      </c>
      <c r="U1163" s="12">
        <f>ROUND((T1163-S1163), 0)</f>
        <v>30</v>
      </c>
      <c r="V1163" s="11" t="str">
        <f>IF(E1163&gt;=D1163, 1, "")</f>
        <v/>
      </c>
      <c r="W1163" s="11">
        <f>IF(E1163&lt;D1163, 1, "")</f>
        <v>1</v>
      </c>
      <c r="X1163" s="15">
        <f>S1163</f>
        <v>41905.429155092592</v>
      </c>
    </row>
    <row r="1164" spans="1:24" ht="48" x14ac:dyDescent="0.2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5">
        <f>E1164/D1164</f>
        <v>0.39395294117647056</v>
      </c>
      <c r="P1164" s="6">
        <f>E1164/L1164</f>
        <v>117.49473684210527</v>
      </c>
      <c r="Q1164" t="str">
        <f>LEFT(N1164, SEARCH("/", N1164, 1)-1)</f>
        <v>technology</v>
      </c>
      <c r="R1164" t="str">
        <f>RIGHT(N1164, LEN(N1164) - SEARCH("/", N1164,1))</f>
        <v>gadgets</v>
      </c>
      <c r="S1164" s="10">
        <f>(((J1164/60)/60)/24)+DATE(1970,1,1)</f>
        <v>42264.963159722218</v>
      </c>
      <c r="T1164" s="10">
        <f>(((I1164/60)/60)/24)+DATE(1970,1,1)</f>
        <v>42308.947916666672</v>
      </c>
      <c r="U1164" s="12">
        <f>ROUND((T1164-S1164), 0)</f>
        <v>44</v>
      </c>
      <c r="V1164" s="11" t="str">
        <f>IF(E1164&gt;=D1164, 1, "")</f>
        <v/>
      </c>
      <c r="W1164" s="11">
        <f>IF(E1164&lt;D1164, 1, "")</f>
        <v>1</v>
      </c>
      <c r="X1164" s="15">
        <f>S1164</f>
        <v>42264.963159722218</v>
      </c>
    </row>
    <row r="1165" spans="1:24" ht="48" x14ac:dyDescent="0.2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5">
        <f>E1165/D1165</f>
        <v>2.3529411764705883E-4</v>
      </c>
      <c r="P1165" s="6">
        <f>E1165/L1165</f>
        <v>10</v>
      </c>
      <c r="Q1165" t="str">
        <f>LEFT(N1165, SEARCH("/", N1165, 1)-1)</f>
        <v>technology</v>
      </c>
      <c r="R1165" t="str">
        <f>RIGHT(N1165, LEN(N1165) - SEARCH("/", N1165,1))</f>
        <v>gadgets</v>
      </c>
      <c r="S1165" s="10">
        <f>(((J1165/60)/60)/24)+DATE(1970,1,1)</f>
        <v>41830.033958333333</v>
      </c>
      <c r="T1165" s="10">
        <f>(((I1165/60)/60)/24)+DATE(1970,1,1)</f>
        <v>41860.033958333333</v>
      </c>
      <c r="U1165" s="12">
        <f>ROUND((T1165-S1165), 0)</f>
        <v>30</v>
      </c>
      <c r="V1165" s="11" t="str">
        <f>IF(E1165&gt;=D1165, 1, "")</f>
        <v/>
      </c>
      <c r="W1165" s="11">
        <f>IF(E1165&lt;D1165, 1, "")</f>
        <v>1</v>
      </c>
      <c r="X1165" s="15">
        <f>S1165</f>
        <v>41830.033958333333</v>
      </c>
    </row>
    <row r="1166" spans="1:24" ht="48" x14ac:dyDescent="0.2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5">
        <f>E1166/D1166</f>
        <v>0.59299999999999997</v>
      </c>
      <c r="P1166" s="6">
        <f>E1166/L1166</f>
        <v>70.595238095238102</v>
      </c>
      <c r="Q1166" t="str">
        <f>LEFT(N1166, SEARCH("/", N1166, 1)-1)</f>
        <v>technology</v>
      </c>
      <c r="R1166" t="str">
        <f>RIGHT(N1166, LEN(N1166) - SEARCH("/", N1166,1))</f>
        <v>gadgets</v>
      </c>
      <c r="S1166" s="10">
        <f>(((J1166/60)/60)/24)+DATE(1970,1,1)</f>
        <v>42129.226388888885</v>
      </c>
      <c r="T1166" s="10">
        <f>(((I1166/60)/60)/24)+DATE(1970,1,1)</f>
        <v>42159.226388888885</v>
      </c>
      <c r="U1166" s="12">
        <f>ROUND((T1166-S1166), 0)</f>
        <v>30</v>
      </c>
      <c r="V1166" s="11" t="str">
        <f>IF(E1166&gt;=D1166, 1, "")</f>
        <v/>
      </c>
      <c r="W1166" s="11">
        <f>IF(E1166&lt;D1166, 1, "")</f>
        <v>1</v>
      </c>
      <c r="X1166" s="15">
        <f>S1166</f>
        <v>42129.226388888885</v>
      </c>
    </row>
    <row r="1167" spans="1:24" ht="32" x14ac:dyDescent="0.2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5">
        <f>E1167/D1167</f>
        <v>1.3270833333333334E-2</v>
      </c>
      <c r="P1167" s="6">
        <f>E1167/L1167</f>
        <v>24.5</v>
      </c>
      <c r="Q1167" t="str">
        <f>LEFT(N1167, SEARCH("/", N1167, 1)-1)</f>
        <v>technology</v>
      </c>
      <c r="R1167" t="str">
        <f>RIGHT(N1167, LEN(N1167) - SEARCH("/", N1167,1))</f>
        <v>gadgets</v>
      </c>
      <c r="S1167" s="10">
        <f>(((J1167/60)/60)/24)+DATE(1970,1,1)</f>
        <v>41890.511319444442</v>
      </c>
      <c r="T1167" s="10">
        <f>(((I1167/60)/60)/24)+DATE(1970,1,1)</f>
        <v>41920.511319444442</v>
      </c>
      <c r="U1167" s="12">
        <f>ROUND((T1167-S1167), 0)</f>
        <v>30</v>
      </c>
      <c r="V1167" s="11" t="str">
        <f>IF(E1167&gt;=D1167, 1, "")</f>
        <v/>
      </c>
      <c r="W1167" s="11">
        <f>IF(E1167&lt;D1167, 1, "")</f>
        <v>1</v>
      </c>
      <c r="X1167" s="15">
        <f>S1167</f>
        <v>41890.511319444442</v>
      </c>
    </row>
    <row r="1168" spans="1:24" ht="48" x14ac:dyDescent="0.2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5">
        <f>E1168/D1168</f>
        <v>9.0090090090090086E-2</v>
      </c>
      <c r="P1168" s="6">
        <f>E1168/L1168</f>
        <v>30</v>
      </c>
      <c r="Q1168" t="str">
        <f>LEFT(N1168, SEARCH("/", N1168, 1)-1)</f>
        <v>technology</v>
      </c>
      <c r="R1168" t="str">
        <f>RIGHT(N1168, LEN(N1168) - SEARCH("/", N1168,1))</f>
        <v>gadgets</v>
      </c>
      <c r="S1168" s="10">
        <f>(((J1168/60)/60)/24)+DATE(1970,1,1)</f>
        <v>41929.174456018518</v>
      </c>
      <c r="T1168" s="10">
        <f>(((I1168/60)/60)/24)+DATE(1970,1,1)</f>
        <v>41944.165972222225</v>
      </c>
      <c r="U1168" s="12">
        <f>ROUND((T1168-S1168), 0)</f>
        <v>15</v>
      </c>
      <c r="V1168" s="11" t="str">
        <f>IF(E1168&gt;=D1168, 1, "")</f>
        <v/>
      </c>
      <c r="W1168" s="11">
        <f>IF(E1168&lt;D1168, 1, "")</f>
        <v>1</v>
      </c>
      <c r="X1168" s="15">
        <f>S1168</f>
        <v>41929.174456018518</v>
      </c>
    </row>
    <row r="1169" spans="1:24" ht="48" x14ac:dyDescent="0.2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5">
        <f>E1169/D1169</f>
        <v>1.6E-2</v>
      </c>
      <c r="P1169" s="6">
        <f>E1169/L1169</f>
        <v>2</v>
      </c>
      <c r="Q1169" t="str">
        <f>LEFT(N1169, SEARCH("/", N1169, 1)-1)</f>
        <v>technology</v>
      </c>
      <c r="R1169" t="str">
        <f>RIGHT(N1169, LEN(N1169) - SEARCH("/", N1169,1))</f>
        <v>gadgets</v>
      </c>
      <c r="S1169" s="10">
        <f>(((J1169/60)/60)/24)+DATE(1970,1,1)</f>
        <v>41864.04886574074</v>
      </c>
      <c r="T1169" s="10">
        <f>(((I1169/60)/60)/24)+DATE(1970,1,1)</f>
        <v>41884.04886574074</v>
      </c>
      <c r="U1169" s="12">
        <f>ROUND((T1169-S1169), 0)</f>
        <v>20</v>
      </c>
      <c r="V1169" s="11" t="str">
        <f>IF(E1169&gt;=D1169, 1, "")</f>
        <v/>
      </c>
      <c r="W1169" s="11">
        <f>IF(E1169&lt;D1169, 1, "")</f>
        <v>1</v>
      </c>
      <c r="X1169" s="15">
        <f>S1169</f>
        <v>41864.04886574074</v>
      </c>
    </row>
    <row r="1170" spans="1:24" ht="32" x14ac:dyDescent="0.2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5">
        <f>E1170/D1170</f>
        <v>5.1000000000000004E-3</v>
      </c>
      <c r="P1170" s="6">
        <f>E1170/L1170</f>
        <v>17</v>
      </c>
      <c r="Q1170" t="str">
        <f>LEFT(N1170, SEARCH("/", N1170, 1)-1)</f>
        <v>technology</v>
      </c>
      <c r="R1170" t="str">
        <f>RIGHT(N1170, LEN(N1170) - SEARCH("/", N1170,1))</f>
        <v>gadgets</v>
      </c>
      <c r="S1170" s="10">
        <f>(((J1170/60)/60)/24)+DATE(1970,1,1)</f>
        <v>42656.717303240745</v>
      </c>
      <c r="T1170" s="10">
        <f>(((I1170/60)/60)/24)+DATE(1970,1,1)</f>
        <v>42681.758969907409</v>
      </c>
      <c r="U1170" s="12">
        <f>ROUND((T1170-S1170), 0)</f>
        <v>25</v>
      </c>
      <c r="V1170" s="11" t="str">
        <f>IF(E1170&gt;=D1170, 1, "")</f>
        <v/>
      </c>
      <c r="W1170" s="11">
        <f>IF(E1170&lt;D1170, 1, "")</f>
        <v>1</v>
      </c>
      <c r="X1170" s="15">
        <f>S1170</f>
        <v>42656.717303240745</v>
      </c>
    </row>
    <row r="1171" spans="1:24" ht="32" x14ac:dyDescent="0.2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5">
        <f>E1171/D1171</f>
        <v>0.52570512820512816</v>
      </c>
      <c r="P1171" s="6">
        <f>E1171/L1171</f>
        <v>2928.9285714285716</v>
      </c>
      <c r="Q1171" t="str">
        <f>LEFT(N1171, SEARCH("/", N1171, 1)-1)</f>
        <v>technology</v>
      </c>
      <c r="R1171" t="str">
        <f>RIGHT(N1171, LEN(N1171) - SEARCH("/", N1171,1))</f>
        <v>gadgets</v>
      </c>
      <c r="S1171" s="10">
        <f>(((J1171/60)/60)/24)+DATE(1970,1,1)</f>
        <v>42746.270057870366</v>
      </c>
      <c r="T1171" s="10">
        <f>(((I1171/60)/60)/24)+DATE(1970,1,1)</f>
        <v>42776.270057870366</v>
      </c>
      <c r="U1171" s="12">
        <f>ROUND((T1171-S1171), 0)</f>
        <v>30</v>
      </c>
      <c r="V1171" s="11" t="str">
        <f>IF(E1171&gt;=D1171, 1, "")</f>
        <v/>
      </c>
      <c r="W1171" s="11">
        <f>IF(E1171&lt;D1171, 1, "")</f>
        <v>1</v>
      </c>
      <c r="X1171" s="15">
        <f>S1171</f>
        <v>42746.270057870366</v>
      </c>
    </row>
    <row r="1172" spans="1:24" ht="48" x14ac:dyDescent="0.2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5">
        <f>E1172/D1172</f>
        <v>1.04E-2</v>
      </c>
      <c r="P1172" s="6">
        <f>E1172/L1172</f>
        <v>28.888888888888889</v>
      </c>
      <c r="Q1172" t="str">
        <f>LEFT(N1172, SEARCH("/", N1172, 1)-1)</f>
        <v>technology</v>
      </c>
      <c r="R1172" t="str">
        <f>RIGHT(N1172, LEN(N1172) - SEARCH("/", N1172,1))</f>
        <v>gadgets</v>
      </c>
      <c r="S1172" s="10">
        <f>(((J1172/60)/60)/24)+DATE(1970,1,1)</f>
        <v>41828.789942129632</v>
      </c>
      <c r="T1172" s="10">
        <f>(((I1172/60)/60)/24)+DATE(1970,1,1)</f>
        <v>41863.789942129632</v>
      </c>
      <c r="U1172" s="12">
        <f>ROUND((T1172-S1172), 0)</f>
        <v>35</v>
      </c>
      <c r="V1172" s="11" t="str">
        <f>IF(E1172&gt;=D1172, 1, "")</f>
        <v/>
      </c>
      <c r="W1172" s="11">
        <f>IF(E1172&lt;D1172, 1, "")</f>
        <v>1</v>
      </c>
      <c r="X1172" s="15">
        <f>S1172</f>
        <v>41828.789942129632</v>
      </c>
    </row>
    <row r="1173" spans="1:24" ht="48" x14ac:dyDescent="0.2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5">
        <f>E1173/D1173</f>
        <v>0.47399999999999998</v>
      </c>
      <c r="P1173" s="6">
        <f>E1173/L1173</f>
        <v>29.625</v>
      </c>
      <c r="Q1173" t="str">
        <f>LEFT(N1173, SEARCH("/", N1173, 1)-1)</f>
        <v>technology</v>
      </c>
      <c r="R1173" t="str">
        <f>RIGHT(N1173, LEN(N1173) - SEARCH("/", N1173,1))</f>
        <v>gadgets</v>
      </c>
      <c r="S1173" s="10">
        <f>(((J1173/60)/60)/24)+DATE(1970,1,1)</f>
        <v>42113.875567129624</v>
      </c>
      <c r="T1173" s="10">
        <f>(((I1173/60)/60)/24)+DATE(1970,1,1)</f>
        <v>42143.875567129624</v>
      </c>
      <c r="U1173" s="12">
        <f>ROUND((T1173-S1173), 0)</f>
        <v>30</v>
      </c>
      <c r="V1173" s="11" t="str">
        <f>IF(E1173&gt;=D1173, 1, "")</f>
        <v/>
      </c>
      <c r="W1173" s="11">
        <f>IF(E1173&lt;D1173, 1, "")</f>
        <v>1</v>
      </c>
      <c r="X1173" s="15">
        <f>S1173</f>
        <v>42113.875567129624</v>
      </c>
    </row>
    <row r="1174" spans="1:24" ht="48" x14ac:dyDescent="0.2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5">
        <f>E1174/D1174</f>
        <v>0.43030000000000002</v>
      </c>
      <c r="P1174" s="6">
        <f>E1174/L1174</f>
        <v>40.980952380952381</v>
      </c>
      <c r="Q1174" t="str">
        <f>LEFT(N1174, SEARCH("/", N1174, 1)-1)</f>
        <v>technology</v>
      </c>
      <c r="R1174" t="str">
        <f>RIGHT(N1174, LEN(N1174) - SEARCH("/", N1174,1))</f>
        <v>gadgets</v>
      </c>
      <c r="S1174" s="10">
        <f>(((J1174/60)/60)/24)+DATE(1970,1,1)</f>
        <v>42270.875706018516</v>
      </c>
      <c r="T1174" s="10">
        <f>(((I1174/60)/60)/24)+DATE(1970,1,1)</f>
        <v>42298.958333333328</v>
      </c>
      <c r="U1174" s="12">
        <f>ROUND((T1174-S1174), 0)</f>
        <v>28</v>
      </c>
      <c r="V1174" s="11" t="str">
        <f>IF(E1174&gt;=D1174, 1, "")</f>
        <v/>
      </c>
      <c r="W1174" s="11">
        <f>IF(E1174&lt;D1174, 1, "")</f>
        <v>1</v>
      </c>
      <c r="X1174" s="15">
        <f>S1174</f>
        <v>42270.875706018516</v>
      </c>
    </row>
    <row r="1175" spans="1:24" ht="48" x14ac:dyDescent="0.2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5">
        <f>E1175/D1175</f>
        <v>5.0799999999999998E-2</v>
      </c>
      <c r="P1175" s="6">
        <f>E1175/L1175</f>
        <v>31.75</v>
      </c>
      <c r="Q1175" t="str">
        <f>LEFT(N1175, SEARCH("/", N1175, 1)-1)</f>
        <v>photography</v>
      </c>
      <c r="R1175" t="str">
        <f>RIGHT(N1175, LEN(N1175) - SEARCH("/", N1175,1))</f>
        <v>people</v>
      </c>
      <c r="S1175" s="10">
        <f>(((J1175/60)/60)/24)+DATE(1970,1,1)</f>
        <v>41799.725289351853</v>
      </c>
      <c r="T1175" s="10">
        <f>(((I1175/60)/60)/24)+DATE(1970,1,1)</f>
        <v>41829.725289351853</v>
      </c>
      <c r="U1175" s="12">
        <f>ROUND((T1175-S1175), 0)</f>
        <v>30</v>
      </c>
      <c r="V1175" s="11" t="str">
        <f>IF(E1175&gt;=D1175, 1, "")</f>
        <v/>
      </c>
      <c r="W1175" s="11">
        <f>IF(E1175&lt;D1175, 1, "")</f>
        <v>1</v>
      </c>
      <c r="X1175" s="15">
        <f>S1175</f>
        <v>41799.725289351853</v>
      </c>
    </row>
    <row r="1176" spans="1:24" ht="48" x14ac:dyDescent="0.2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5">
        <f>E1176/D1176</f>
        <v>0</v>
      </c>
      <c r="P1176" s="6" t="e">
        <f>E1176/L1176</f>
        <v>#DIV/0!</v>
      </c>
      <c r="Q1176" t="str">
        <f>LEFT(N1176, SEARCH("/", N1176, 1)-1)</f>
        <v>photography</v>
      </c>
      <c r="R1176" t="str">
        <f>RIGHT(N1176, LEN(N1176) - SEARCH("/", N1176,1))</f>
        <v>people</v>
      </c>
      <c r="S1176" s="10">
        <f>(((J1176/60)/60)/24)+DATE(1970,1,1)</f>
        <v>42678.586655092593</v>
      </c>
      <c r="T1176" s="10">
        <f>(((I1176/60)/60)/24)+DATE(1970,1,1)</f>
        <v>42708.628321759257</v>
      </c>
      <c r="U1176" s="12">
        <f>ROUND((T1176-S1176), 0)</f>
        <v>30</v>
      </c>
      <c r="V1176" s="11" t="str">
        <f>IF(E1176&gt;=D1176, 1, "")</f>
        <v/>
      </c>
      <c r="W1176" s="11">
        <f>IF(E1176&lt;D1176, 1, "")</f>
        <v>1</v>
      </c>
      <c r="X1176" s="15">
        <f>S1176</f>
        <v>42678.586655092593</v>
      </c>
    </row>
    <row r="1177" spans="1:24" ht="48" x14ac:dyDescent="0.2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5">
        <f>E1177/D1177</f>
        <v>4.2999999999999997E-2</v>
      </c>
      <c r="P1177" s="6">
        <f>E1177/L1177</f>
        <v>88.6875</v>
      </c>
      <c r="Q1177" t="str">
        <f>LEFT(N1177, SEARCH("/", N1177, 1)-1)</f>
        <v>photography</v>
      </c>
      <c r="R1177" t="str">
        <f>RIGHT(N1177, LEN(N1177) - SEARCH("/", N1177,1))</f>
        <v>people</v>
      </c>
      <c r="S1177" s="10">
        <f>(((J1177/60)/60)/24)+DATE(1970,1,1)</f>
        <v>42593.011782407411</v>
      </c>
      <c r="T1177" s="10">
        <f>(((I1177/60)/60)/24)+DATE(1970,1,1)</f>
        <v>42615.291666666672</v>
      </c>
      <c r="U1177" s="12">
        <f>ROUND((T1177-S1177), 0)</f>
        <v>22</v>
      </c>
      <c r="V1177" s="11" t="str">
        <f>IF(E1177&gt;=D1177, 1, "")</f>
        <v/>
      </c>
      <c r="W1177" s="11">
        <f>IF(E1177&lt;D1177, 1, "")</f>
        <v>1</v>
      </c>
      <c r="X1177" s="15">
        <f>S1177</f>
        <v>42593.011782407411</v>
      </c>
    </row>
    <row r="1178" spans="1:24" ht="64" x14ac:dyDescent="0.2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5">
        <f>E1178/D1178</f>
        <v>0.21146666666666666</v>
      </c>
      <c r="P1178" s="6">
        <f>E1178/L1178</f>
        <v>453.14285714285717</v>
      </c>
      <c r="Q1178" t="str">
        <f>LEFT(N1178, SEARCH("/", N1178, 1)-1)</f>
        <v>photography</v>
      </c>
      <c r="R1178" t="str">
        <f>RIGHT(N1178, LEN(N1178) - SEARCH("/", N1178,1))</f>
        <v>people</v>
      </c>
      <c r="S1178" s="10">
        <f>(((J1178/60)/60)/24)+DATE(1970,1,1)</f>
        <v>41913.790289351848</v>
      </c>
      <c r="T1178" s="10">
        <f>(((I1178/60)/60)/24)+DATE(1970,1,1)</f>
        <v>41973.831956018519</v>
      </c>
      <c r="U1178" s="12">
        <f>ROUND((T1178-S1178), 0)</f>
        <v>60</v>
      </c>
      <c r="V1178" s="11" t="str">
        <f>IF(E1178&gt;=D1178, 1, "")</f>
        <v/>
      </c>
      <c r="W1178" s="11">
        <f>IF(E1178&lt;D1178, 1, "")</f>
        <v>1</v>
      </c>
      <c r="X1178" s="15">
        <f>S1178</f>
        <v>41913.790289351848</v>
      </c>
    </row>
    <row r="1179" spans="1:24" ht="48" x14ac:dyDescent="0.2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5">
        <f>E1179/D1179</f>
        <v>3.1875000000000001E-2</v>
      </c>
      <c r="P1179" s="6">
        <f>E1179/L1179</f>
        <v>12.75</v>
      </c>
      <c r="Q1179" t="str">
        <f>LEFT(N1179, SEARCH("/", N1179, 1)-1)</f>
        <v>photography</v>
      </c>
      <c r="R1179" t="str">
        <f>RIGHT(N1179, LEN(N1179) - SEARCH("/", N1179,1))</f>
        <v>people</v>
      </c>
      <c r="S1179" s="10">
        <f>(((J1179/60)/60)/24)+DATE(1970,1,1)</f>
        <v>42555.698738425926</v>
      </c>
      <c r="T1179" s="10">
        <f>(((I1179/60)/60)/24)+DATE(1970,1,1)</f>
        <v>42584.958333333328</v>
      </c>
      <c r="U1179" s="12">
        <f>ROUND((T1179-S1179), 0)</f>
        <v>29</v>
      </c>
      <c r="V1179" s="11" t="str">
        <f>IF(E1179&gt;=D1179, 1, "")</f>
        <v/>
      </c>
      <c r="W1179" s="11">
        <f>IF(E1179&lt;D1179, 1, "")</f>
        <v>1</v>
      </c>
      <c r="X1179" s="15">
        <f>S1179</f>
        <v>42555.698738425926</v>
      </c>
    </row>
    <row r="1180" spans="1:24" ht="48" x14ac:dyDescent="0.2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5">
        <f>E1180/D1180</f>
        <v>5.0000000000000001E-4</v>
      </c>
      <c r="P1180" s="6">
        <f>E1180/L1180</f>
        <v>1</v>
      </c>
      <c r="Q1180" t="str">
        <f>LEFT(N1180, SEARCH("/", N1180, 1)-1)</f>
        <v>photography</v>
      </c>
      <c r="R1180" t="str">
        <f>RIGHT(N1180, LEN(N1180) - SEARCH("/", N1180,1))</f>
        <v>people</v>
      </c>
      <c r="S1180" s="10">
        <f>(((J1180/60)/60)/24)+DATE(1970,1,1)</f>
        <v>42413.433831018512</v>
      </c>
      <c r="T1180" s="10">
        <f>(((I1180/60)/60)/24)+DATE(1970,1,1)</f>
        <v>42443.392164351855</v>
      </c>
      <c r="U1180" s="12">
        <f>ROUND((T1180-S1180), 0)</f>
        <v>30</v>
      </c>
      <c r="V1180" s="11" t="str">
        <f>IF(E1180&gt;=D1180, 1, "")</f>
        <v/>
      </c>
      <c r="W1180" s="11">
        <f>IF(E1180&lt;D1180, 1, "")</f>
        <v>1</v>
      </c>
      <c r="X1180" s="15">
        <f>S1180</f>
        <v>42413.433831018512</v>
      </c>
    </row>
    <row r="1181" spans="1:24" ht="32" x14ac:dyDescent="0.2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5">
        <f>E1181/D1181</f>
        <v>0.42472727272727273</v>
      </c>
      <c r="P1181" s="6">
        <f>E1181/L1181</f>
        <v>83.428571428571431</v>
      </c>
      <c r="Q1181" t="str">
        <f>LEFT(N1181, SEARCH("/", N1181, 1)-1)</f>
        <v>photography</v>
      </c>
      <c r="R1181" t="str">
        <f>RIGHT(N1181, LEN(N1181) - SEARCH("/", N1181,1))</f>
        <v>people</v>
      </c>
      <c r="S1181" s="10">
        <f>(((J1181/60)/60)/24)+DATE(1970,1,1)</f>
        <v>42034.639768518522</v>
      </c>
      <c r="T1181" s="10">
        <f>(((I1181/60)/60)/24)+DATE(1970,1,1)</f>
        <v>42064.639768518522</v>
      </c>
      <c r="U1181" s="12">
        <f>ROUND((T1181-S1181), 0)</f>
        <v>30</v>
      </c>
      <c r="V1181" s="11" t="str">
        <f>IF(E1181&gt;=D1181, 1, "")</f>
        <v/>
      </c>
      <c r="W1181" s="11">
        <f>IF(E1181&lt;D1181, 1, "")</f>
        <v>1</v>
      </c>
      <c r="X1181" s="15">
        <f>S1181</f>
        <v>42034.639768518522</v>
      </c>
    </row>
    <row r="1182" spans="1:24" ht="16" x14ac:dyDescent="0.2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5">
        <f>E1182/D1182</f>
        <v>4.1666666666666666E-3</v>
      </c>
      <c r="P1182" s="6">
        <f>E1182/L1182</f>
        <v>25</v>
      </c>
      <c r="Q1182" t="str">
        <f>LEFT(N1182, SEARCH("/", N1182, 1)-1)</f>
        <v>photography</v>
      </c>
      <c r="R1182" t="str">
        <f>RIGHT(N1182, LEN(N1182) - SEARCH("/", N1182,1))</f>
        <v>people</v>
      </c>
      <c r="S1182" s="10">
        <f>(((J1182/60)/60)/24)+DATE(1970,1,1)</f>
        <v>42206.763217592597</v>
      </c>
      <c r="T1182" s="10">
        <f>(((I1182/60)/60)/24)+DATE(1970,1,1)</f>
        <v>42236.763217592597</v>
      </c>
      <c r="U1182" s="12">
        <f>ROUND((T1182-S1182), 0)</f>
        <v>30</v>
      </c>
      <c r="V1182" s="11" t="str">
        <f>IF(E1182&gt;=D1182, 1, "")</f>
        <v/>
      </c>
      <c r="W1182" s="11">
        <f>IF(E1182&lt;D1182, 1, "")</f>
        <v>1</v>
      </c>
      <c r="X1182" s="15">
        <f>S1182</f>
        <v>42206.763217592597</v>
      </c>
    </row>
    <row r="1183" spans="1:24" ht="48" x14ac:dyDescent="0.2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5">
        <f>E1183/D1183</f>
        <v>0.01</v>
      </c>
      <c r="P1183" s="6">
        <f>E1183/L1183</f>
        <v>50</v>
      </c>
      <c r="Q1183" t="str">
        <f>LEFT(N1183, SEARCH("/", N1183, 1)-1)</f>
        <v>photography</v>
      </c>
      <c r="R1183" t="str">
        <f>RIGHT(N1183, LEN(N1183) - SEARCH("/", N1183,1))</f>
        <v>people</v>
      </c>
      <c r="S1183" s="10">
        <f>(((J1183/60)/60)/24)+DATE(1970,1,1)</f>
        <v>42685.680648148147</v>
      </c>
      <c r="T1183" s="10">
        <f>(((I1183/60)/60)/24)+DATE(1970,1,1)</f>
        <v>42715.680648148147</v>
      </c>
      <c r="U1183" s="12">
        <f>ROUND((T1183-S1183), 0)</f>
        <v>30</v>
      </c>
      <c r="V1183" s="11" t="str">
        <f>IF(E1183&gt;=D1183, 1, "")</f>
        <v/>
      </c>
      <c r="W1183" s="11">
        <f>IF(E1183&lt;D1183, 1, "")</f>
        <v>1</v>
      </c>
      <c r="X1183" s="15">
        <f>S1183</f>
        <v>42685.680648148147</v>
      </c>
    </row>
    <row r="1184" spans="1:24" ht="48" x14ac:dyDescent="0.2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5">
        <f>E1184/D1184</f>
        <v>0.16966666666666666</v>
      </c>
      <c r="P1184" s="6">
        <f>E1184/L1184</f>
        <v>101.8</v>
      </c>
      <c r="Q1184" t="str">
        <f>LEFT(N1184, SEARCH("/", N1184, 1)-1)</f>
        <v>photography</v>
      </c>
      <c r="R1184" t="str">
        <f>RIGHT(N1184, LEN(N1184) - SEARCH("/", N1184,1))</f>
        <v>people</v>
      </c>
      <c r="S1184" s="10">
        <f>(((J1184/60)/60)/24)+DATE(1970,1,1)</f>
        <v>42398.195972222224</v>
      </c>
      <c r="T1184" s="10">
        <f>(((I1184/60)/60)/24)+DATE(1970,1,1)</f>
        <v>42413.195972222224</v>
      </c>
      <c r="U1184" s="12">
        <f>ROUND((T1184-S1184), 0)</f>
        <v>15</v>
      </c>
      <c r="V1184" s="11" t="str">
        <f>IF(E1184&gt;=D1184, 1, "")</f>
        <v/>
      </c>
      <c r="W1184" s="11">
        <f>IF(E1184&lt;D1184, 1, "")</f>
        <v>1</v>
      </c>
      <c r="X1184" s="15">
        <f>S1184</f>
        <v>42398.195972222224</v>
      </c>
    </row>
    <row r="1185" spans="1:24" ht="32" x14ac:dyDescent="0.2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5">
        <f>E1185/D1185</f>
        <v>7.0000000000000007E-2</v>
      </c>
      <c r="P1185" s="6">
        <f>E1185/L1185</f>
        <v>46.666666666666664</v>
      </c>
      <c r="Q1185" t="str">
        <f>LEFT(N1185, SEARCH("/", N1185, 1)-1)</f>
        <v>photography</v>
      </c>
      <c r="R1185" t="str">
        <f>RIGHT(N1185, LEN(N1185) - SEARCH("/", N1185,1))</f>
        <v>people</v>
      </c>
      <c r="S1185" s="10">
        <f>(((J1185/60)/60)/24)+DATE(1970,1,1)</f>
        <v>42167.89335648148</v>
      </c>
      <c r="T1185" s="10">
        <f>(((I1185/60)/60)/24)+DATE(1970,1,1)</f>
        <v>42188.89335648148</v>
      </c>
      <c r="U1185" s="12">
        <f>ROUND((T1185-S1185), 0)</f>
        <v>21</v>
      </c>
      <c r="V1185" s="11" t="str">
        <f>IF(E1185&gt;=D1185, 1, "")</f>
        <v/>
      </c>
      <c r="W1185" s="11">
        <f>IF(E1185&lt;D1185, 1, "")</f>
        <v>1</v>
      </c>
      <c r="X1185" s="15">
        <f>S1185</f>
        <v>42167.89335648148</v>
      </c>
    </row>
    <row r="1186" spans="1:24" ht="32" x14ac:dyDescent="0.2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5">
        <f>E1186/D1186</f>
        <v>1.3333333333333333E-3</v>
      </c>
      <c r="P1186" s="6">
        <f>E1186/L1186</f>
        <v>1</v>
      </c>
      <c r="Q1186" t="str">
        <f>LEFT(N1186, SEARCH("/", N1186, 1)-1)</f>
        <v>photography</v>
      </c>
      <c r="R1186" t="str">
        <f>RIGHT(N1186, LEN(N1186) - SEARCH("/", N1186,1))</f>
        <v>people</v>
      </c>
      <c r="S1186" s="10">
        <f>(((J1186/60)/60)/24)+DATE(1970,1,1)</f>
        <v>42023.143414351856</v>
      </c>
      <c r="T1186" s="10">
        <f>(((I1186/60)/60)/24)+DATE(1970,1,1)</f>
        <v>42053.143414351856</v>
      </c>
      <c r="U1186" s="12">
        <f>ROUND((T1186-S1186), 0)</f>
        <v>30</v>
      </c>
      <c r="V1186" s="11" t="str">
        <f>IF(E1186&gt;=D1186, 1, "")</f>
        <v/>
      </c>
      <c r="W1186" s="11">
        <f>IF(E1186&lt;D1186, 1, "")</f>
        <v>1</v>
      </c>
      <c r="X1186" s="15">
        <f>S1186</f>
        <v>42023.143414351856</v>
      </c>
    </row>
    <row r="1187" spans="1:24" ht="48" x14ac:dyDescent="0.2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5">
        <f>E1187/D1187</f>
        <v>0</v>
      </c>
      <c r="P1187" s="6" t="e">
        <f>E1187/L1187</f>
        <v>#DIV/0!</v>
      </c>
      <c r="Q1187" t="str">
        <f>LEFT(N1187, SEARCH("/", N1187, 1)-1)</f>
        <v>photography</v>
      </c>
      <c r="R1187" t="str">
        <f>RIGHT(N1187, LEN(N1187) - SEARCH("/", N1187,1))</f>
        <v>people</v>
      </c>
      <c r="S1187" s="10">
        <f>(((J1187/60)/60)/24)+DATE(1970,1,1)</f>
        <v>42329.58839120371</v>
      </c>
      <c r="T1187" s="10">
        <f>(((I1187/60)/60)/24)+DATE(1970,1,1)</f>
        <v>42359.58839120371</v>
      </c>
      <c r="U1187" s="12">
        <f>ROUND((T1187-S1187), 0)</f>
        <v>30</v>
      </c>
      <c r="V1187" s="11" t="str">
        <f>IF(E1187&gt;=D1187, 1, "")</f>
        <v/>
      </c>
      <c r="W1187" s="11">
        <f>IF(E1187&lt;D1187, 1, "")</f>
        <v>1</v>
      </c>
      <c r="X1187" s="15">
        <f>S1187</f>
        <v>42329.58839120371</v>
      </c>
    </row>
    <row r="1188" spans="1:24" ht="48" x14ac:dyDescent="0.2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5">
        <f>E1188/D1188</f>
        <v>0</v>
      </c>
      <c r="P1188" s="6" t="e">
        <f>E1188/L1188</f>
        <v>#DIV/0!</v>
      </c>
      <c r="Q1188" t="str">
        <f>LEFT(N1188, SEARCH("/", N1188, 1)-1)</f>
        <v>photography</v>
      </c>
      <c r="R1188" t="str">
        <f>RIGHT(N1188, LEN(N1188) - SEARCH("/", N1188,1))</f>
        <v>people</v>
      </c>
      <c r="S1188" s="10">
        <f>(((J1188/60)/60)/24)+DATE(1970,1,1)</f>
        <v>42651.006273148145</v>
      </c>
      <c r="T1188" s="10">
        <f>(((I1188/60)/60)/24)+DATE(1970,1,1)</f>
        <v>42711.047939814816</v>
      </c>
      <c r="U1188" s="12">
        <f>ROUND((T1188-S1188), 0)</f>
        <v>60</v>
      </c>
      <c r="V1188" s="11" t="str">
        <f>IF(E1188&gt;=D1188, 1, "")</f>
        <v/>
      </c>
      <c r="W1188" s="11">
        <f>IF(E1188&lt;D1188, 1, "")</f>
        <v>1</v>
      </c>
      <c r="X1188" s="15">
        <f>S1188</f>
        <v>42651.006273148145</v>
      </c>
    </row>
    <row r="1189" spans="1:24" ht="48" x14ac:dyDescent="0.2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5">
        <f>E1189/D1189</f>
        <v>7.8E-2</v>
      </c>
      <c r="P1189" s="6">
        <f>E1189/L1189</f>
        <v>26</v>
      </c>
      <c r="Q1189" t="str">
        <f>LEFT(N1189, SEARCH("/", N1189, 1)-1)</f>
        <v>photography</v>
      </c>
      <c r="R1189" t="str">
        <f>RIGHT(N1189, LEN(N1189) - SEARCH("/", N1189,1))</f>
        <v>people</v>
      </c>
      <c r="S1189" s="10">
        <f>(((J1189/60)/60)/24)+DATE(1970,1,1)</f>
        <v>42181.902037037042</v>
      </c>
      <c r="T1189" s="10">
        <f>(((I1189/60)/60)/24)+DATE(1970,1,1)</f>
        <v>42201.902037037042</v>
      </c>
      <c r="U1189" s="12">
        <f>ROUND((T1189-S1189), 0)</f>
        <v>20</v>
      </c>
      <c r="V1189" s="11" t="str">
        <f>IF(E1189&gt;=D1189, 1, "")</f>
        <v/>
      </c>
      <c r="W1189" s="11">
        <f>IF(E1189&lt;D1189, 1, "")</f>
        <v>1</v>
      </c>
      <c r="X1189" s="15">
        <f>S1189</f>
        <v>42181.902037037042</v>
      </c>
    </row>
    <row r="1190" spans="1:24" ht="48" x14ac:dyDescent="0.2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5">
        <f>E1190/D1190</f>
        <v>0</v>
      </c>
      <c r="P1190" s="6" t="e">
        <f>E1190/L1190</f>
        <v>#DIV/0!</v>
      </c>
      <c r="Q1190" t="str">
        <f>LEFT(N1190, SEARCH("/", N1190, 1)-1)</f>
        <v>photography</v>
      </c>
      <c r="R1190" t="str">
        <f>RIGHT(N1190, LEN(N1190) - SEARCH("/", N1190,1))</f>
        <v>people</v>
      </c>
      <c r="S1190" s="10">
        <f>(((J1190/60)/60)/24)+DATE(1970,1,1)</f>
        <v>41800.819571759261</v>
      </c>
      <c r="T1190" s="10">
        <f>(((I1190/60)/60)/24)+DATE(1970,1,1)</f>
        <v>41830.819571759261</v>
      </c>
      <c r="U1190" s="12">
        <f>ROUND((T1190-S1190), 0)</f>
        <v>30</v>
      </c>
      <c r="V1190" s="11" t="str">
        <f>IF(E1190&gt;=D1190, 1, "")</f>
        <v/>
      </c>
      <c r="W1190" s="11">
        <f>IF(E1190&lt;D1190, 1, "")</f>
        <v>1</v>
      </c>
      <c r="X1190" s="15">
        <f>S1190</f>
        <v>41800.819571759261</v>
      </c>
    </row>
    <row r="1191" spans="1:24" ht="48" x14ac:dyDescent="0.2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5">
        <f>E1191/D1191</f>
        <v>0</v>
      </c>
      <c r="P1191" s="6" t="e">
        <f>E1191/L1191</f>
        <v>#DIV/0!</v>
      </c>
      <c r="Q1191" t="str">
        <f>LEFT(N1191, SEARCH("/", N1191, 1)-1)</f>
        <v>photography</v>
      </c>
      <c r="R1191" t="str">
        <f>RIGHT(N1191, LEN(N1191) - SEARCH("/", N1191,1))</f>
        <v>people</v>
      </c>
      <c r="S1191" s="10">
        <f>(((J1191/60)/60)/24)+DATE(1970,1,1)</f>
        <v>41847.930694444447</v>
      </c>
      <c r="T1191" s="10">
        <f>(((I1191/60)/60)/24)+DATE(1970,1,1)</f>
        <v>41877.930694444447</v>
      </c>
      <c r="U1191" s="12">
        <f>ROUND((T1191-S1191), 0)</f>
        <v>30</v>
      </c>
      <c r="V1191" s="11" t="str">
        <f>IF(E1191&gt;=D1191, 1, "")</f>
        <v/>
      </c>
      <c r="W1191" s="11">
        <f>IF(E1191&lt;D1191, 1, "")</f>
        <v>1</v>
      </c>
      <c r="X1191" s="15">
        <f>S1191</f>
        <v>41847.930694444447</v>
      </c>
    </row>
    <row r="1192" spans="1:24" ht="48" x14ac:dyDescent="0.2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5">
        <f>E1192/D1192</f>
        <v>0.26200000000000001</v>
      </c>
      <c r="P1192" s="6">
        <f>E1192/L1192</f>
        <v>218.33333333333334</v>
      </c>
      <c r="Q1192" t="str">
        <f>LEFT(N1192, SEARCH("/", N1192, 1)-1)</f>
        <v>photography</v>
      </c>
      <c r="R1192" t="str">
        <f>RIGHT(N1192, LEN(N1192) - SEARCH("/", N1192,1))</f>
        <v>people</v>
      </c>
      <c r="S1192" s="10">
        <f>(((J1192/60)/60)/24)+DATE(1970,1,1)</f>
        <v>41807.118495370371</v>
      </c>
      <c r="T1192" s="10">
        <f>(((I1192/60)/60)/24)+DATE(1970,1,1)</f>
        <v>41852.118495370371</v>
      </c>
      <c r="U1192" s="12">
        <f>ROUND((T1192-S1192), 0)</f>
        <v>45</v>
      </c>
      <c r="V1192" s="11" t="str">
        <f>IF(E1192&gt;=D1192, 1, "")</f>
        <v/>
      </c>
      <c r="W1192" s="11">
        <f>IF(E1192&lt;D1192, 1, "")</f>
        <v>1</v>
      </c>
      <c r="X1192" s="15">
        <f>S1192</f>
        <v>41807.118495370371</v>
      </c>
    </row>
    <row r="1193" spans="1:24" ht="48" x14ac:dyDescent="0.2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5">
        <f>E1193/D1193</f>
        <v>7.6129032258064515E-3</v>
      </c>
      <c r="P1193" s="6">
        <f>E1193/L1193</f>
        <v>33.714285714285715</v>
      </c>
      <c r="Q1193" t="str">
        <f>LEFT(N1193, SEARCH("/", N1193, 1)-1)</f>
        <v>photography</v>
      </c>
      <c r="R1193" t="str">
        <f>RIGHT(N1193, LEN(N1193) - SEARCH("/", N1193,1))</f>
        <v>people</v>
      </c>
      <c r="S1193" s="10">
        <f>(((J1193/60)/60)/24)+DATE(1970,1,1)</f>
        <v>41926.482731481483</v>
      </c>
      <c r="T1193" s="10">
        <f>(((I1193/60)/60)/24)+DATE(1970,1,1)</f>
        <v>41956.524398148147</v>
      </c>
      <c r="U1193" s="12">
        <f>ROUND((T1193-S1193), 0)</f>
        <v>30</v>
      </c>
      <c r="V1193" s="11" t="str">
        <f>IF(E1193&gt;=D1193, 1, "")</f>
        <v/>
      </c>
      <c r="W1193" s="11">
        <f>IF(E1193&lt;D1193, 1, "")</f>
        <v>1</v>
      </c>
      <c r="X1193" s="15">
        <f>S1193</f>
        <v>41926.482731481483</v>
      </c>
    </row>
    <row r="1194" spans="1:24" ht="48" x14ac:dyDescent="0.2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5">
        <f>E1194/D1194</f>
        <v>0.125</v>
      </c>
      <c r="P1194" s="6">
        <f>E1194/L1194</f>
        <v>25</v>
      </c>
      <c r="Q1194" t="str">
        <f>LEFT(N1194, SEARCH("/", N1194, 1)-1)</f>
        <v>photography</v>
      </c>
      <c r="R1194" t="str">
        <f>RIGHT(N1194, LEN(N1194) - SEARCH("/", N1194,1))</f>
        <v>people</v>
      </c>
      <c r="S1194" s="10">
        <f>(((J1194/60)/60)/24)+DATE(1970,1,1)</f>
        <v>42345.951539351852</v>
      </c>
      <c r="T1194" s="10">
        <f>(((I1194/60)/60)/24)+DATE(1970,1,1)</f>
        <v>42375.951539351852</v>
      </c>
      <c r="U1194" s="12">
        <f>ROUND((T1194-S1194), 0)</f>
        <v>30</v>
      </c>
      <c r="V1194" s="11" t="str">
        <f>IF(E1194&gt;=D1194, 1, "")</f>
        <v/>
      </c>
      <c r="W1194" s="11">
        <f>IF(E1194&lt;D1194, 1, "")</f>
        <v>1</v>
      </c>
      <c r="X1194" s="15">
        <f>S1194</f>
        <v>42345.951539351852</v>
      </c>
    </row>
    <row r="1195" spans="1:24" ht="32" x14ac:dyDescent="0.2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5">
        <f>E1195/D1195</f>
        <v>5.6800000000000002E-3</v>
      </c>
      <c r="P1195" s="6">
        <f>E1195/L1195</f>
        <v>28.4</v>
      </c>
      <c r="Q1195" t="str">
        <f>LEFT(N1195, SEARCH("/", N1195, 1)-1)</f>
        <v>games</v>
      </c>
      <c r="R1195" t="str">
        <f>RIGHT(N1195, LEN(N1195) - SEARCH("/", N1195,1))</f>
        <v>video games</v>
      </c>
      <c r="S1195" s="10">
        <f>(((J1195/60)/60)/24)+DATE(1970,1,1)</f>
        <v>42716.7424537037</v>
      </c>
      <c r="T1195" s="10">
        <f>(((I1195/60)/60)/24)+DATE(1970,1,1)</f>
        <v>42746.7424537037</v>
      </c>
      <c r="U1195" s="12">
        <f>ROUND((T1195-S1195), 0)</f>
        <v>30</v>
      </c>
      <c r="V1195" s="11" t="str">
        <f>IF(E1195&gt;=D1195, 1, "")</f>
        <v/>
      </c>
      <c r="W1195" s="11">
        <f>IF(E1195&lt;D1195, 1, "")</f>
        <v>1</v>
      </c>
      <c r="X1195" s="15">
        <f>S1195</f>
        <v>42716.7424537037</v>
      </c>
    </row>
    <row r="1196" spans="1:24" ht="32" x14ac:dyDescent="0.2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5">
        <f>E1196/D1196</f>
        <v>3.875E-3</v>
      </c>
      <c r="P1196" s="6">
        <f>E1196/L1196</f>
        <v>103.33333333333333</v>
      </c>
      <c r="Q1196" t="str">
        <f>LEFT(N1196, SEARCH("/", N1196, 1)-1)</f>
        <v>games</v>
      </c>
      <c r="R1196" t="str">
        <f>RIGHT(N1196, LEN(N1196) - SEARCH("/", N1196,1))</f>
        <v>video games</v>
      </c>
      <c r="S1196" s="10">
        <f>(((J1196/60)/60)/24)+DATE(1970,1,1)</f>
        <v>42712.300567129627</v>
      </c>
      <c r="T1196" s="10">
        <f>(((I1196/60)/60)/24)+DATE(1970,1,1)</f>
        <v>42742.300567129627</v>
      </c>
      <c r="U1196" s="12">
        <f>ROUND((T1196-S1196), 0)</f>
        <v>30</v>
      </c>
      <c r="V1196" s="11" t="str">
        <f>IF(E1196&gt;=D1196, 1, "")</f>
        <v/>
      </c>
      <c r="W1196" s="11">
        <f>IF(E1196&lt;D1196, 1, "")</f>
        <v>1</v>
      </c>
      <c r="X1196" s="15">
        <f>S1196</f>
        <v>42712.300567129627</v>
      </c>
    </row>
    <row r="1197" spans="1:24" ht="64" x14ac:dyDescent="0.2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5">
        <f>E1197/D1197</f>
        <v>0.1</v>
      </c>
      <c r="P1197" s="6">
        <f>E1197/L1197</f>
        <v>10</v>
      </c>
      <c r="Q1197" t="str">
        <f>LEFT(N1197, SEARCH("/", N1197, 1)-1)</f>
        <v>games</v>
      </c>
      <c r="R1197" t="str">
        <f>RIGHT(N1197, LEN(N1197) - SEARCH("/", N1197,1))</f>
        <v>video games</v>
      </c>
      <c r="S1197" s="10">
        <f>(((J1197/60)/60)/24)+DATE(1970,1,1)</f>
        <v>40198.424849537041</v>
      </c>
      <c r="T1197" s="10">
        <f>(((I1197/60)/60)/24)+DATE(1970,1,1)</f>
        <v>40252.290972222225</v>
      </c>
      <c r="U1197" s="12">
        <f>ROUND((T1197-S1197), 0)</f>
        <v>54</v>
      </c>
      <c r="V1197" s="11" t="str">
        <f>IF(E1197&gt;=D1197, 1, "")</f>
        <v/>
      </c>
      <c r="W1197" s="11">
        <f>IF(E1197&lt;D1197, 1, "")</f>
        <v>1</v>
      </c>
      <c r="X1197" s="15">
        <f>S1197</f>
        <v>40198.424849537041</v>
      </c>
    </row>
    <row r="1198" spans="1:24" ht="48" x14ac:dyDescent="0.2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5">
        <f>E1198/D1198</f>
        <v>0.10454545454545454</v>
      </c>
      <c r="P1198" s="6">
        <f>E1198/L1198</f>
        <v>23</v>
      </c>
      <c r="Q1198" t="str">
        <f>LEFT(N1198, SEARCH("/", N1198, 1)-1)</f>
        <v>games</v>
      </c>
      <c r="R1198" t="str">
        <f>RIGHT(N1198, LEN(N1198) - SEARCH("/", N1198,1))</f>
        <v>video games</v>
      </c>
      <c r="S1198" s="10">
        <f>(((J1198/60)/60)/24)+DATE(1970,1,1)</f>
        <v>40464.028182870366</v>
      </c>
      <c r="T1198" s="10">
        <f>(((I1198/60)/60)/24)+DATE(1970,1,1)</f>
        <v>40512.208333333336</v>
      </c>
      <c r="U1198" s="12">
        <f>ROUND((T1198-S1198), 0)</f>
        <v>48</v>
      </c>
      <c r="V1198" s="11" t="str">
        <f>IF(E1198&gt;=D1198, 1, "")</f>
        <v/>
      </c>
      <c r="W1198" s="11">
        <f>IF(E1198&lt;D1198, 1, "")</f>
        <v>1</v>
      </c>
      <c r="X1198" s="15">
        <f>S1198</f>
        <v>40464.028182870366</v>
      </c>
    </row>
    <row r="1199" spans="1:24" ht="48" x14ac:dyDescent="0.2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5">
        <f>E1199/D1199</f>
        <v>1.4200000000000001E-2</v>
      </c>
      <c r="P1199" s="6">
        <f>E1199/L1199</f>
        <v>31.555555555555557</v>
      </c>
      <c r="Q1199" t="str">
        <f>LEFT(N1199, SEARCH("/", N1199, 1)-1)</f>
        <v>games</v>
      </c>
      <c r="R1199" t="str">
        <f>RIGHT(N1199, LEN(N1199) - SEARCH("/", N1199,1))</f>
        <v>video games</v>
      </c>
      <c r="S1199" s="10">
        <f>(((J1199/60)/60)/24)+DATE(1970,1,1)</f>
        <v>42191.023530092592</v>
      </c>
      <c r="T1199" s="10">
        <f>(((I1199/60)/60)/24)+DATE(1970,1,1)</f>
        <v>42221.023530092592</v>
      </c>
      <c r="U1199" s="12">
        <f>ROUND((T1199-S1199), 0)</f>
        <v>30</v>
      </c>
      <c r="V1199" s="11" t="str">
        <f>IF(E1199&gt;=D1199, 1, "")</f>
        <v/>
      </c>
      <c r="W1199" s="11">
        <f>IF(E1199&lt;D1199, 1, "")</f>
        <v>1</v>
      </c>
      <c r="X1199" s="15">
        <f>S1199</f>
        <v>42191.023530092592</v>
      </c>
    </row>
    <row r="1200" spans="1:24" ht="48" x14ac:dyDescent="0.2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5">
        <f>E1200/D1200</f>
        <v>5.0000000000000001E-4</v>
      </c>
      <c r="P1200" s="6">
        <f>E1200/L1200</f>
        <v>5</v>
      </c>
      <c r="Q1200" t="str">
        <f>LEFT(N1200, SEARCH("/", N1200, 1)-1)</f>
        <v>games</v>
      </c>
      <c r="R1200" t="str">
        <f>RIGHT(N1200, LEN(N1200) - SEARCH("/", N1200,1))</f>
        <v>video games</v>
      </c>
      <c r="S1200" s="10">
        <f>(((J1200/60)/60)/24)+DATE(1970,1,1)</f>
        <v>41951.973229166666</v>
      </c>
      <c r="T1200" s="10">
        <f>(((I1200/60)/60)/24)+DATE(1970,1,1)</f>
        <v>41981.973229166666</v>
      </c>
      <c r="U1200" s="12">
        <f>ROUND((T1200-S1200), 0)</f>
        <v>30</v>
      </c>
      <c r="V1200" s="11" t="str">
        <f>IF(E1200&gt;=D1200, 1, "")</f>
        <v/>
      </c>
      <c r="W1200" s="11">
        <f>IF(E1200&lt;D1200, 1, "")</f>
        <v>1</v>
      </c>
      <c r="X1200" s="15">
        <f>S1200</f>
        <v>41951.973229166666</v>
      </c>
    </row>
    <row r="1201" spans="1:24" ht="16" x14ac:dyDescent="0.2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5">
        <f>E1201/D1201</f>
        <v>0.28842857142857142</v>
      </c>
      <c r="P1201" s="6">
        <f>E1201/L1201</f>
        <v>34.220338983050844</v>
      </c>
      <c r="Q1201" t="str">
        <f>LEFT(N1201, SEARCH("/", N1201, 1)-1)</f>
        <v>games</v>
      </c>
      <c r="R1201" t="str">
        <f>RIGHT(N1201, LEN(N1201) - SEARCH("/", N1201,1))</f>
        <v>video games</v>
      </c>
      <c r="S1201" s="10">
        <f>(((J1201/60)/60)/24)+DATE(1970,1,1)</f>
        <v>42045.50535879629</v>
      </c>
      <c r="T1201" s="10">
        <f>(((I1201/60)/60)/24)+DATE(1970,1,1)</f>
        <v>42075.463692129633</v>
      </c>
      <c r="U1201" s="12">
        <f>ROUND((T1201-S1201), 0)</f>
        <v>30</v>
      </c>
      <c r="V1201" s="11" t="str">
        <f>IF(E1201&gt;=D1201, 1, "")</f>
        <v/>
      </c>
      <c r="W1201" s="11">
        <f>IF(E1201&lt;D1201, 1, "")</f>
        <v>1</v>
      </c>
      <c r="X1201" s="15">
        <f>S1201</f>
        <v>42045.50535879629</v>
      </c>
    </row>
    <row r="1202" spans="1:24" ht="48" x14ac:dyDescent="0.2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5">
        <f>E1202/D1202</f>
        <v>1.6666666666666668E-3</v>
      </c>
      <c r="P1202" s="6">
        <f>E1202/L1202</f>
        <v>25</v>
      </c>
      <c r="Q1202" t="str">
        <f>LEFT(N1202, SEARCH("/", N1202, 1)-1)</f>
        <v>games</v>
      </c>
      <c r="R1202" t="str">
        <f>RIGHT(N1202, LEN(N1202) - SEARCH("/", N1202,1))</f>
        <v>video games</v>
      </c>
      <c r="S1202" s="10">
        <f>(((J1202/60)/60)/24)+DATE(1970,1,1)</f>
        <v>41843.772789351853</v>
      </c>
      <c r="T1202" s="10">
        <f>(((I1202/60)/60)/24)+DATE(1970,1,1)</f>
        <v>41903.772789351853</v>
      </c>
      <c r="U1202" s="12">
        <f>ROUND((T1202-S1202), 0)</f>
        <v>60</v>
      </c>
      <c r="V1202" s="11" t="str">
        <f>IF(E1202&gt;=D1202, 1, "")</f>
        <v/>
      </c>
      <c r="W1202" s="11">
        <f>IF(E1202&lt;D1202, 1, "")</f>
        <v>1</v>
      </c>
      <c r="X1202" s="15">
        <f>S1202</f>
        <v>41843.772789351853</v>
      </c>
    </row>
    <row r="1203" spans="1:24" ht="48" x14ac:dyDescent="0.2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5">
        <f>E1203/D1203</f>
        <v>0.11799999999999999</v>
      </c>
      <c r="P1203" s="6">
        <f>E1203/L1203</f>
        <v>19.666666666666668</v>
      </c>
      <c r="Q1203" t="str">
        <f>LEFT(N1203, SEARCH("/", N1203, 1)-1)</f>
        <v>games</v>
      </c>
      <c r="R1203" t="str">
        <f>RIGHT(N1203, LEN(N1203) - SEARCH("/", N1203,1))</f>
        <v>video games</v>
      </c>
      <c r="S1203" s="10">
        <f>(((J1203/60)/60)/24)+DATE(1970,1,1)</f>
        <v>42409.024305555555</v>
      </c>
      <c r="T1203" s="10">
        <f>(((I1203/60)/60)/24)+DATE(1970,1,1)</f>
        <v>42439.024305555555</v>
      </c>
      <c r="U1203" s="12">
        <f>ROUND((T1203-S1203), 0)</f>
        <v>30</v>
      </c>
      <c r="V1203" s="11" t="str">
        <f>IF(E1203&gt;=D1203, 1, "")</f>
        <v/>
      </c>
      <c r="W1203" s="11">
        <f>IF(E1203&lt;D1203, 1, "")</f>
        <v>1</v>
      </c>
      <c r="X1203" s="15">
        <f>S1203</f>
        <v>42409.024305555555</v>
      </c>
    </row>
    <row r="1204" spans="1:24" ht="32" x14ac:dyDescent="0.2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5">
        <f>E1204/D1204</f>
        <v>2.0238095238095236E-3</v>
      </c>
      <c r="P1204" s="6">
        <f>E1204/L1204</f>
        <v>21.25</v>
      </c>
      <c r="Q1204" t="str">
        <f>LEFT(N1204, SEARCH("/", N1204, 1)-1)</f>
        <v>games</v>
      </c>
      <c r="R1204" t="str">
        <f>RIGHT(N1204, LEN(N1204) - SEARCH("/", N1204,1))</f>
        <v>video games</v>
      </c>
      <c r="S1204" s="10">
        <f>(((J1204/60)/60)/24)+DATE(1970,1,1)</f>
        <v>41832.086377314816</v>
      </c>
      <c r="T1204" s="10">
        <f>(((I1204/60)/60)/24)+DATE(1970,1,1)</f>
        <v>41867.086377314816</v>
      </c>
      <c r="U1204" s="12">
        <f>ROUND((T1204-S1204), 0)</f>
        <v>35</v>
      </c>
      <c r="V1204" s="11" t="str">
        <f>IF(E1204&gt;=D1204, 1, "")</f>
        <v/>
      </c>
      <c r="W1204" s="11">
        <f>IF(E1204&lt;D1204, 1, "")</f>
        <v>1</v>
      </c>
      <c r="X1204" s="15">
        <f>S1204</f>
        <v>41832.086377314816</v>
      </c>
    </row>
    <row r="1205" spans="1:24" ht="48" x14ac:dyDescent="0.2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5">
        <f>E1205/D1205</f>
        <v>0.05</v>
      </c>
      <c r="P1205" s="6">
        <f>E1205/L1205</f>
        <v>8.3333333333333339</v>
      </c>
      <c r="Q1205" t="str">
        <f>LEFT(N1205, SEARCH("/", N1205, 1)-1)</f>
        <v>games</v>
      </c>
      <c r="R1205" t="str">
        <f>RIGHT(N1205, LEN(N1205) - SEARCH("/", N1205,1))</f>
        <v>video games</v>
      </c>
      <c r="S1205" s="10">
        <f>(((J1205/60)/60)/24)+DATE(1970,1,1)</f>
        <v>42167.207071759258</v>
      </c>
      <c r="T1205" s="10">
        <f>(((I1205/60)/60)/24)+DATE(1970,1,1)</f>
        <v>42197.207071759258</v>
      </c>
      <c r="U1205" s="12">
        <f>ROUND((T1205-S1205), 0)</f>
        <v>30</v>
      </c>
      <c r="V1205" s="11" t="str">
        <f>IF(E1205&gt;=D1205, 1, "")</f>
        <v/>
      </c>
      <c r="W1205" s="11">
        <f>IF(E1205&lt;D1205, 1, "")</f>
        <v>1</v>
      </c>
      <c r="X1205" s="15">
        <f>S1205</f>
        <v>42167.207071759258</v>
      </c>
    </row>
    <row r="1206" spans="1:24" ht="48" x14ac:dyDescent="0.2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5">
        <f>E1206/D1206</f>
        <v>2.1129899999999997E-2</v>
      </c>
      <c r="P1206" s="6">
        <f>E1206/L1206</f>
        <v>21.34333333333333</v>
      </c>
      <c r="Q1206" t="str">
        <f>LEFT(N1206, SEARCH("/", N1206, 1)-1)</f>
        <v>games</v>
      </c>
      <c r="R1206" t="str">
        <f>RIGHT(N1206, LEN(N1206) - SEARCH("/", N1206,1))</f>
        <v>video games</v>
      </c>
      <c r="S1206" s="10">
        <f>(((J1206/60)/60)/24)+DATE(1970,1,1)</f>
        <v>41643.487175925926</v>
      </c>
      <c r="T1206" s="10">
        <f>(((I1206/60)/60)/24)+DATE(1970,1,1)</f>
        <v>41673.487175925926</v>
      </c>
      <c r="U1206" s="12">
        <f>ROUND((T1206-S1206), 0)</f>
        <v>30</v>
      </c>
      <c r="V1206" s="11" t="str">
        <f>IF(E1206&gt;=D1206, 1, "")</f>
        <v/>
      </c>
      <c r="W1206" s="11">
        <f>IF(E1206&lt;D1206, 1, "")</f>
        <v>1</v>
      </c>
      <c r="X1206" s="15">
        <f>S1206</f>
        <v>41643.487175925926</v>
      </c>
    </row>
    <row r="1207" spans="1:24" ht="48" x14ac:dyDescent="0.2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5">
        <f>E1207/D1207</f>
        <v>1.6E-2</v>
      </c>
      <c r="P1207" s="6">
        <f>E1207/L1207</f>
        <v>5.333333333333333</v>
      </c>
      <c r="Q1207" t="str">
        <f>LEFT(N1207, SEARCH("/", N1207, 1)-1)</f>
        <v>games</v>
      </c>
      <c r="R1207" t="str">
        <f>RIGHT(N1207, LEN(N1207) - SEARCH("/", N1207,1))</f>
        <v>video games</v>
      </c>
      <c r="S1207" s="10">
        <f>(((J1207/60)/60)/24)+DATE(1970,1,1)</f>
        <v>40619.097210648149</v>
      </c>
      <c r="T1207" s="10">
        <f>(((I1207/60)/60)/24)+DATE(1970,1,1)</f>
        <v>40657.290972222225</v>
      </c>
      <c r="U1207" s="12">
        <f>ROUND((T1207-S1207), 0)</f>
        <v>38</v>
      </c>
      <c r="V1207" s="11" t="str">
        <f>IF(E1207&gt;=D1207, 1, "")</f>
        <v/>
      </c>
      <c r="W1207" s="11">
        <f>IF(E1207&lt;D1207, 1, "")</f>
        <v>1</v>
      </c>
      <c r="X1207" s="15">
        <f>S1207</f>
        <v>40619.097210648149</v>
      </c>
    </row>
    <row r="1208" spans="1:24" ht="48" x14ac:dyDescent="0.2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5">
        <f>E1208/D1208</f>
        <v>1.7333333333333333E-2</v>
      </c>
      <c r="P1208" s="6">
        <f>E1208/L1208</f>
        <v>34.666666666666664</v>
      </c>
      <c r="Q1208" t="str">
        <f>LEFT(N1208, SEARCH("/", N1208, 1)-1)</f>
        <v>games</v>
      </c>
      <c r="R1208" t="str">
        <f>RIGHT(N1208, LEN(N1208) - SEARCH("/", N1208,1))</f>
        <v>video games</v>
      </c>
      <c r="S1208" s="10">
        <f>(((J1208/60)/60)/24)+DATE(1970,1,1)</f>
        <v>41361.886469907404</v>
      </c>
      <c r="T1208" s="10">
        <f>(((I1208/60)/60)/24)+DATE(1970,1,1)</f>
        <v>41391.886469907404</v>
      </c>
      <c r="U1208" s="12">
        <f>ROUND((T1208-S1208), 0)</f>
        <v>30</v>
      </c>
      <c r="V1208" s="11" t="str">
        <f>IF(E1208&gt;=D1208, 1, "")</f>
        <v/>
      </c>
      <c r="W1208" s="11">
        <f>IF(E1208&lt;D1208, 1, "")</f>
        <v>1</v>
      </c>
      <c r="X1208" s="15">
        <f>S1208</f>
        <v>41361.886469907404</v>
      </c>
    </row>
    <row r="1209" spans="1:24" ht="48" x14ac:dyDescent="0.2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5">
        <f>E1209/D1209</f>
        <v>9.5600000000000004E-2</v>
      </c>
      <c r="P1209" s="6">
        <f>E1209/L1209</f>
        <v>21.727272727272727</v>
      </c>
      <c r="Q1209" t="str">
        <f>LEFT(N1209, SEARCH("/", N1209, 1)-1)</f>
        <v>games</v>
      </c>
      <c r="R1209" t="str">
        <f>RIGHT(N1209, LEN(N1209) - SEARCH("/", N1209,1))</f>
        <v>video games</v>
      </c>
      <c r="S1209" s="10">
        <f>(((J1209/60)/60)/24)+DATE(1970,1,1)</f>
        <v>41156.963344907403</v>
      </c>
      <c r="T1209" s="10">
        <f>(((I1209/60)/60)/24)+DATE(1970,1,1)</f>
        <v>41186.963344907403</v>
      </c>
      <c r="U1209" s="12">
        <f>ROUND((T1209-S1209), 0)</f>
        <v>30</v>
      </c>
      <c r="V1209" s="11" t="str">
        <f>IF(E1209&gt;=D1209, 1, "")</f>
        <v/>
      </c>
      <c r="W1209" s="11">
        <f>IF(E1209&lt;D1209, 1, "")</f>
        <v>1</v>
      </c>
      <c r="X1209" s="15">
        <f>S1209</f>
        <v>41156.963344907403</v>
      </c>
    </row>
    <row r="1210" spans="1:24" ht="48" x14ac:dyDescent="0.2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5">
        <f>E1210/D1210</f>
        <v>5.9612499999999998E-4</v>
      </c>
      <c r="P1210" s="6">
        <f>E1210/L1210</f>
        <v>11.922499999999999</v>
      </c>
      <c r="Q1210" t="str">
        <f>LEFT(N1210, SEARCH("/", N1210, 1)-1)</f>
        <v>games</v>
      </c>
      <c r="R1210" t="str">
        <f>RIGHT(N1210, LEN(N1210) - SEARCH("/", N1210,1))</f>
        <v>video games</v>
      </c>
      <c r="S1210" s="10">
        <f>(((J1210/60)/60)/24)+DATE(1970,1,1)</f>
        <v>41536.509097222224</v>
      </c>
      <c r="T1210" s="10">
        <f>(((I1210/60)/60)/24)+DATE(1970,1,1)</f>
        <v>41566.509097222224</v>
      </c>
      <c r="U1210" s="12">
        <f>ROUND((T1210-S1210), 0)</f>
        <v>30</v>
      </c>
      <c r="V1210" s="11" t="str">
        <f>IF(E1210&gt;=D1210, 1, "")</f>
        <v/>
      </c>
      <c r="W1210" s="11">
        <f>IF(E1210&lt;D1210, 1, "")</f>
        <v>1</v>
      </c>
      <c r="X1210" s="15">
        <f>S1210</f>
        <v>41536.509097222224</v>
      </c>
    </row>
    <row r="1211" spans="1:24" ht="48" x14ac:dyDescent="0.2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5">
        <f>E1211/D1211</f>
        <v>0.28405999999999998</v>
      </c>
      <c r="P1211" s="6">
        <f>E1211/L1211</f>
        <v>26.59737827715356</v>
      </c>
      <c r="Q1211" t="str">
        <f>LEFT(N1211, SEARCH("/", N1211, 1)-1)</f>
        <v>games</v>
      </c>
      <c r="R1211" t="str">
        <f>RIGHT(N1211, LEN(N1211) - SEARCH("/", N1211,1))</f>
        <v>video games</v>
      </c>
      <c r="S1211" s="10">
        <f>(((J1211/60)/60)/24)+DATE(1970,1,1)</f>
        <v>41948.771168981482</v>
      </c>
      <c r="T1211" s="10">
        <f>(((I1211/60)/60)/24)+DATE(1970,1,1)</f>
        <v>41978.771168981482</v>
      </c>
      <c r="U1211" s="12">
        <f>ROUND((T1211-S1211), 0)</f>
        <v>30</v>
      </c>
      <c r="V1211" s="11" t="str">
        <f>IF(E1211&gt;=D1211, 1, "")</f>
        <v/>
      </c>
      <c r="W1211" s="11">
        <f>IF(E1211&lt;D1211, 1, "")</f>
        <v>1</v>
      </c>
      <c r="X1211" s="15">
        <f>S1211</f>
        <v>41948.771168981482</v>
      </c>
    </row>
    <row r="1212" spans="1:24" ht="32" x14ac:dyDescent="0.2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5">
        <f>E1212/D1212</f>
        <v>0.128</v>
      </c>
      <c r="P1212" s="6">
        <f>E1212/L1212</f>
        <v>10.666666666666666</v>
      </c>
      <c r="Q1212" t="str">
        <f>LEFT(N1212, SEARCH("/", N1212, 1)-1)</f>
        <v>games</v>
      </c>
      <c r="R1212" t="str">
        <f>RIGHT(N1212, LEN(N1212) - SEARCH("/", N1212,1))</f>
        <v>video games</v>
      </c>
      <c r="S1212" s="10">
        <f>(((J1212/60)/60)/24)+DATE(1970,1,1)</f>
        <v>41557.013182870374</v>
      </c>
      <c r="T1212" s="10">
        <f>(((I1212/60)/60)/24)+DATE(1970,1,1)</f>
        <v>41587.054849537039</v>
      </c>
      <c r="U1212" s="12">
        <f>ROUND((T1212-S1212), 0)</f>
        <v>30</v>
      </c>
      <c r="V1212" s="11" t="str">
        <f>IF(E1212&gt;=D1212, 1, "")</f>
        <v/>
      </c>
      <c r="W1212" s="11">
        <f>IF(E1212&lt;D1212, 1, "")</f>
        <v>1</v>
      </c>
      <c r="X1212" s="15">
        <f>S1212</f>
        <v>41557.013182870374</v>
      </c>
    </row>
    <row r="1213" spans="1:24" ht="48" x14ac:dyDescent="0.2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5">
        <f>E1213/D1213</f>
        <v>5.4199999999999998E-2</v>
      </c>
      <c r="P1213" s="6">
        <f>E1213/L1213</f>
        <v>29.035714285714285</v>
      </c>
      <c r="Q1213" t="str">
        <f>LEFT(N1213, SEARCH("/", N1213, 1)-1)</f>
        <v>games</v>
      </c>
      <c r="R1213" t="str">
        <f>RIGHT(N1213, LEN(N1213) - SEARCH("/", N1213,1))</f>
        <v>video games</v>
      </c>
      <c r="S1213" s="10">
        <f>(((J1213/60)/60)/24)+DATE(1970,1,1)</f>
        <v>42647.750092592592</v>
      </c>
      <c r="T1213" s="10">
        <f>(((I1213/60)/60)/24)+DATE(1970,1,1)</f>
        <v>42677.750092592592</v>
      </c>
      <c r="U1213" s="12">
        <f>ROUND((T1213-S1213), 0)</f>
        <v>30</v>
      </c>
      <c r="V1213" s="11" t="str">
        <f>IF(E1213&gt;=D1213, 1, "")</f>
        <v/>
      </c>
      <c r="W1213" s="11">
        <f>IF(E1213&lt;D1213, 1, "")</f>
        <v>1</v>
      </c>
      <c r="X1213" s="15">
        <f>S1213</f>
        <v>42647.750092592592</v>
      </c>
    </row>
    <row r="1214" spans="1:24" ht="48" x14ac:dyDescent="0.2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5">
        <f>E1214/D1214</f>
        <v>1.1199999999999999E-3</v>
      </c>
      <c r="P1214" s="6">
        <f>E1214/L1214</f>
        <v>50.909090909090907</v>
      </c>
      <c r="Q1214" t="str">
        <f>LEFT(N1214, SEARCH("/", N1214, 1)-1)</f>
        <v>games</v>
      </c>
      <c r="R1214" t="str">
        <f>RIGHT(N1214, LEN(N1214) - SEARCH("/", N1214,1))</f>
        <v>video games</v>
      </c>
      <c r="S1214" s="10">
        <f>(((J1214/60)/60)/24)+DATE(1970,1,1)</f>
        <v>41255.833611111113</v>
      </c>
      <c r="T1214" s="10">
        <f>(((I1214/60)/60)/24)+DATE(1970,1,1)</f>
        <v>41285.833611111113</v>
      </c>
      <c r="U1214" s="12">
        <f>ROUND((T1214-S1214), 0)</f>
        <v>30</v>
      </c>
      <c r="V1214" s="11" t="str">
        <f>IF(E1214&gt;=D1214, 1, "")</f>
        <v/>
      </c>
      <c r="W1214" s="11">
        <f>IF(E1214&lt;D1214, 1, "")</f>
        <v>1</v>
      </c>
      <c r="X1214" s="15">
        <f>S1214</f>
        <v>41255.833611111113</v>
      </c>
    </row>
    <row r="1215" spans="1:24" ht="48" x14ac:dyDescent="0.2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5">
        <f>E1215/D1215</f>
        <v>0</v>
      </c>
      <c r="P1215" s="6" t="e">
        <f>E1215/L1215</f>
        <v>#DIV/0!</v>
      </c>
      <c r="Q1215" t="str">
        <f>LEFT(N1215, SEARCH("/", N1215, 1)-1)</f>
        <v>games</v>
      </c>
      <c r="R1215" t="str">
        <f>RIGHT(N1215, LEN(N1215) - SEARCH("/", N1215,1))</f>
        <v>video games</v>
      </c>
      <c r="S1215" s="10">
        <f>(((J1215/60)/60)/24)+DATE(1970,1,1)</f>
        <v>41927.235636574071</v>
      </c>
      <c r="T1215" s="10">
        <f>(((I1215/60)/60)/24)+DATE(1970,1,1)</f>
        <v>41957.277303240742</v>
      </c>
      <c r="U1215" s="12">
        <f>ROUND((T1215-S1215), 0)</f>
        <v>30</v>
      </c>
      <c r="V1215" s="11" t="str">
        <f>IF(E1215&gt;=D1215, 1, "")</f>
        <v/>
      </c>
      <c r="W1215" s="11">
        <f>IF(E1215&lt;D1215, 1, "")</f>
        <v>1</v>
      </c>
      <c r="X1215" s="15">
        <f>S1215</f>
        <v>41927.235636574071</v>
      </c>
    </row>
    <row r="1216" spans="1:24" ht="48" x14ac:dyDescent="0.2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5">
        <f>E1216/D1216</f>
        <v>5.7238095238095241E-2</v>
      </c>
      <c r="P1216" s="6">
        <f>E1216/L1216</f>
        <v>50.083333333333336</v>
      </c>
      <c r="Q1216" t="str">
        <f>LEFT(N1216, SEARCH("/", N1216, 1)-1)</f>
        <v>games</v>
      </c>
      <c r="R1216" t="str">
        <f>RIGHT(N1216, LEN(N1216) - SEARCH("/", N1216,1))</f>
        <v>video games</v>
      </c>
      <c r="S1216" s="10">
        <f>(((J1216/60)/60)/24)+DATE(1970,1,1)</f>
        <v>42340.701504629629</v>
      </c>
      <c r="T1216" s="10">
        <f>(((I1216/60)/60)/24)+DATE(1970,1,1)</f>
        <v>42368.701504629629</v>
      </c>
      <c r="U1216" s="12">
        <f>ROUND((T1216-S1216), 0)</f>
        <v>28</v>
      </c>
      <c r="V1216" s="11" t="str">
        <f>IF(E1216&gt;=D1216, 1, "")</f>
        <v/>
      </c>
      <c r="W1216" s="11">
        <f>IF(E1216&lt;D1216, 1, "")</f>
        <v>1</v>
      </c>
      <c r="X1216" s="15">
        <f>S1216</f>
        <v>42340.701504629629</v>
      </c>
    </row>
    <row r="1217" spans="1:24" ht="48" x14ac:dyDescent="0.2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5">
        <f>E1217/D1217</f>
        <v>0.1125</v>
      </c>
      <c r="P1217" s="6">
        <f>E1217/L1217</f>
        <v>45</v>
      </c>
      <c r="Q1217" t="str">
        <f>LEFT(N1217, SEARCH("/", N1217, 1)-1)</f>
        <v>games</v>
      </c>
      <c r="R1217" t="str">
        <f>RIGHT(N1217, LEN(N1217) - SEARCH("/", N1217,1))</f>
        <v>video games</v>
      </c>
      <c r="S1217" s="10">
        <f>(((J1217/60)/60)/24)+DATE(1970,1,1)</f>
        <v>40332.886712962965</v>
      </c>
      <c r="T1217" s="10">
        <f>(((I1217/60)/60)/24)+DATE(1970,1,1)</f>
        <v>40380.791666666664</v>
      </c>
      <c r="U1217" s="12">
        <f>ROUND((T1217-S1217), 0)</f>
        <v>48</v>
      </c>
      <c r="V1217" s="11" t="str">
        <f>IF(E1217&gt;=D1217, 1, "")</f>
        <v/>
      </c>
      <c r="W1217" s="11">
        <f>IF(E1217&lt;D1217, 1, "")</f>
        <v>1</v>
      </c>
      <c r="X1217" s="15">
        <f>S1217</f>
        <v>40332.886712962965</v>
      </c>
    </row>
    <row r="1218" spans="1:24" ht="32" x14ac:dyDescent="0.2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5">
        <f>E1218/D1218</f>
        <v>1.7098591549295775E-2</v>
      </c>
      <c r="P1218" s="6">
        <f>E1218/L1218</f>
        <v>25.291666666666668</v>
      </c>
      <c r="Q1218" t="str">
        <f>LEFT(N1218, SEARCH("/", N1218, 1)-1)</f>
        <v>games</v>
      </c>
      <c r="R1218" t="str">
        <f>RIGHT(N1218, LEN(N1218) - SEARCH("/", N1218,1))</f>
        <v>video games</v>
      </c>
      <c r="S1218" s="10">
        <f>(((J1218/60)/60)/24)+DATE(1970,1,1)</f>
        <v>41499.546759259261</v>
      </c>
      <c r="T1218" s="10">
        <f>(((I1218/60)/60)/24)+DATE(1970,1,1)</f>
        <v>41531.546759259261</v>
      </c>
      <c r="U1218" s="12">
        <f>ROUND((T1218-S1218), 0)</f>
        <v>32</v>
      </c>
      <c r="V1218" s="11" t="str">
        <f>IF(E1218&gt;=D1218, 1, "")</f>
        <v/>
      </c>
      <c r="W1218" s="11">
        <f>IF(E1218&lt;D1218, 1, "")</f>
        <v>1</v>
      </c>
      <c r="X1218" s="15">
        <f>S1218</f>
        <v>41499.546759259261</v>
      </c>
    </row>
    <row r="1219" spans="1:24" ht="48" x14ac:dyDescent="0.2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5">
        <f>E1219/D1219</f>
        <v>0.30433333333333334</v>
      </c>
      <c r="P1219" s="6">
        <f>E1219/L1219</f>
        <v>51.292134831460672</v>
      </c>
      <c r="Q1219" t="str">
        <f>LEFT(N1219, SEARCH("/", N1219, 1)-1)</f>
        <v>games</v>
      </c>
      <c r="R1219" t="str">
        <f>RIGHT(N1219, LEN(N1219) - SEARCH("/", N1219,1))</f>
        <v>video games</v>
      </c>
      <c r="S1219" s="10">
        <f>(((J1219/60)/60)/24)+DATE(1970,1,1)</f>
        <v>41575.237430555557</v>
      </c>
      <c r="T1219" s="10">
        <f>(((I1219/60)/60)/24)+DATE(1970,1,1)</f>
        <v>41605.279097222221</v>
      </c>
      <c r="U1219" s="12">
        <f>ROUND((T1219-S1219), 0)</f>
        <v>30</v>
      </c>
      <c r="V1219" s="11" t="str">
        <f>IF(E1219&gt;=D1219, 1, "")</f>
        <v/>
      </c>
      <c r="W1219" s="11">
        <f>IF(E1219&lt;D1219, 1, "")</f>
        <v>1</v>
      </c>
      <c r="X1219" s="15">
        <f>S1219</f>
        <v>41575.237430555557</v>
      </c>
    </row>
    <row r="1220" spans="1:24" ht="48" x14ac:dyDescent="0.2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5">
        <f>E1220/D1220</f>
        <v>2.0000000000000001E-4</v>
      </c>
      <c r="P1220" s="6">
        <f>E1220/L1220</f>
        <v>1</v>
      </c>
      <c r="Q1220" t="str">
        <f>LEFT(N1220, SEARCH("/", N1220, 1)-1)</f>
        <v>games</v>
      </c>
      <c r="R1220" t="str">
        <f>RIGHT(N1220, LEN(N1220) - SEARCH("/", N1220,1))</f>
        <v>video games</v>
      </c>
      <c r="S1220" s="10">
        <f>(((J1220/60)/60)/24)+DATE(1970,1,1)</f>
        <v>42397.679513888885</v>
      </c>
      <c r="T1220" s="10">
        <f>(((I1220/60)/60)/24)+DATE(1970,1,1)</f>
        <v>42411.679513888885</v>
      </c>
      <c r="U1220" s="12">
        <f>ROUND((T1220-S1220), 0)</f>
        <v>14</v>
      </c>
      <c r="V1220" s="11" t="str">
        <f>IF(E1220&gt;=D1220, 1, "")</f>
        <v/>
      </c>
      <c r="W1220" s="11">
        <f>IF(E1220&lt;D1220, 1, "")</f>
        <v>1</v>
      </c>
      <c r="X1220" s="15">
        <f>S1220</f>
        <v>42397.679513888885</v>
      </c>
    </row>
    <row r="1221" spans="1:24" ht="16" x14ac:dyDescent="0.2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5">
        <f>E1221/D1221</f>
        <v>6.9641025641025639E-3</v>
      </c>
      <c r="P1221" s="6">
        <f>E1221/L1221</f>
        <v>49.381818181818183</v>
      </c>
      <c r="Q1221" t="str">
        <f>LEFT(N1221, SEARCH("/", N1221, 1)-1)</f>
        <v>games</v>
      </c>
      <c r="R1221" t="str">
        <f>RIGHT(N1221, LEN(N1221) - SEARCH("/", N1221,1))</f>
        <v>video games</v>
      </c>
      <c r="S1221" s="10">
        <f>(((J1221/60)/60)/24)+DATE(1970,1,1)</f>
        <v>41927.295694444445</v>
      </c>
      <c r="T1221" s="10">
        <f>(((I1221/60)/60)/24)+DATE(1970,1,1)</f>
        <v>41959.337361111116</v>
      </c>
      <c r="U1221" s="12">
        <f>ROUND((T1221-S1221), 0)</f>
        <v>32</v>
      </c>
      <c r="V1221" s="11" t="str">
        <f>IF(E1221&gt;=D1221, 1, "")</f>
        <v/>
      </c>
      <c r="W1221" s="11">
        <f>IF(E1221&lt;D1221, 1, "")</f>
        <v>1</v>
      </c>
      <c r="X1221" s="15">
        <f>S1221</f>
        <v>41927.295694444445</v>
      </c>
    </row>
    <row r="1222" spans="1:24" ht="48" x14ac:dyDescent="0.2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5">
        <f>E1222/D1222</f>
        <v>0.02</v>
      </c>
      <c r="P1222" s="6">
        <f>E1222/L1222</f>
        <v>1</v>
      </c>
      <c r="Q1222" t="str">
        <f>LEFT(N1222, SEARCH("/", N1222, 1)-1)</f>
        <v>games</v>
      </c>
      <c r="R1222" t="str">
        <f>RIGHT(N1222, LEN(N1222) - SEARCH("/", N1222,1))</f>
        <v>video games</v>
      </c>
      <c r="S1222" s="10">
        <f>(((J1222/60)/60)/24)+DATE(1970,1,1)</f>
        <v>42066.733587962968</v>
      </c>
      <c r="T1222" s="10">
        <f>(((I1222/60)/60)/24)+DATE(1970,1,1)</f>
        <v>42096.691921296297</v>
      </c>
      <c r="U1222" s="12">
        <f>ROUND((T1222-S1222), 0)</f>
        <v>30</v>
      </c>
      <c r="V1222" s="11" t="str">
        <f>IF(E1222&gt;=D1222, 1, "")</f>
        <v/>
      </c>
      <c r="W1222" s="11">
        <f>IF(E1222&lt;D1222, 1, "")</f>
        <v>1</v>
      </c>
      <c r="X1222" s="15">
        <f>S1222</f>
        <v>42066.733587962968</v>
      </c>
    </row>
    <row r="1223" spans="1:24" ht="48" x14ac:dyDescent="0.2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5">
        <f>E1223/D1223</f>
        <v>0</v>
      </c>
      <c r="P1223" s="6" t="e">
        <f>E1223/L1223</f>
        <v>#DIV/0!</v>
      </c>
      <c r="Q1223" t="str">
        <f>LEFT(N1223, SEARCH("/", N1223, 1)-1)</f>
        <v>games</v>
      </c>
      <c r="R1223" t="str">
        <f>RIGHT(N1223, LEN(N1223) - SEARCH("/", N1223,1))</f>
        <v>video games</v>
      </c>
      <c r="S1223" s="10">
        <f>(((J1223/60)/60)/24)+DATE(1970,1,1)</f>
        <v>40355.024953703702</v>
      </c>
      <c r="T1223" s="10">
        <f>(((I1223/60)/60)/24)+DATE(1970,1,1)</f>
        <v>40390</v>
      </c>
      <c r="U1223" s="12">
        <f>ROUND((T1223-S1223), 0)</f>
        <v>35</v>
      </c>
      <c r="V1223" s="11" t="str">
        <f>IF(E1223&gt;=D1223, 1, "")</f>
        <v/>
      </c>
      <c r="W1223" s="11">
        <f>IF(E1223&lt;D1223, 1, "")</f>
        <v>1</v>
      </c>
      <c r="X1223" s="15">
        <f>S1223</f>
        <v>40355.024953703702</v>
      </c>
    </row>
    <row r="1224" spans="1:24" ht="16" x14ac:dyDescent="0.2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5">
        <f>E1224/D1224</f>
        <v>8.0999999999999996E-3</v>
      </c>
      <c r="P1224" s="6">
        <f>E1224/L1224</f>
        <v>101.25</v>
      </c>
      <c r="Q1224" t="str">
        <f>LEFT(N1224, SEARCH("/", N1224, 1)-1)</f>
        <v>games</v>
      </c>
      <c r="R1224" t="str">
        <f>RIGHT(N1224, LEN(N1224) - SEARCH("/", N1224,1))</f>
        <v>video games</v>
      </c>
      <c r="S1224" s="10">
        <f>(((J1224/60)/60)/24)+DATE(1970,1,1)</f>
        <v>42534.284710648149</v>
      </c>
      <c r="T1224" s="10">
        <f>(((I1224/60)/60)/24)+DATE(1970,1,1)</f>
        <v>42564.284710648149</v>
      </c>
      <c r="U1224" s="12">
        <f>ROUND((T1224-S1224), 0)</f>
        <v>30</v>
      </c>
      <c r="V1224" s="11" t="str">
        <f>IF(E1224&gt;=D1224, 1, "")</f>
        <v/>
      </c>
      <c r="W1224" s="11">
        <f>IF(E1224&lt;D1224, 1, "")</f>
        <v>1</v>
      </c>
      <c r="X1224" s="15">
        <f>S1224</f>
        <v>42534.284710648149</v>
      </c>
    </row>
    <row r="1225" spans="1:24" ht="48" x14ac:dyDescent="0.2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5">
        <f>E1225/D1225</f>
        <v>2.6222222222222224E-3</v>
      </c>
      <c r="P1225" s="6">
        <f>E1225/L1225</f>
        <v>19.666666666666668</v>
      </c>
      <c r="Q1225" t="str">
        <f>LEFT(N1225, SEARCH("/", N1225, 1)-1)</f>
        <v>games</v>
      </c>
      <c r="R1225" t="str">
        <f>RIGHT(N1225, LEN(N1225) - SEARCH("/", N1225,1))</f>
        <v>video games</v>
      </c>
      <c r="S1225" s="10">
        <f>(((J1225/60)/60)/24)+DATE(1970,1,1)</f>
        <v>42520.847384259265</v>
      </c>
      <c r="T1225" s="10">
        <f>(((I1225/60)/60)/24)+DATE(1970,1,1)</f>
        <v>42550.847384259265</v>
      </c>
      <c r="U1225" s="12">
        <f>ROUND((T1225-S1225), 0)</f>
        <v>30</v>
      </c>
      <c r="V1225" s="11" t="str">
        <f>IF(E1225&gt;=D1225, 1, "")</f>
        <v/>
      </c>
      <c r="W1225" s="11">
        <f>IF(E1225&lt;D1225, 1, "")</f>
        <v>1</v>
      </c>
      <c r="X1225" s="15">
        <f>S1225</f>
        <v>42520.847384259265</v>
      </c>
    </row>
    <row r="1226" spans="1:24" ht="48" x14ac:dyDescent="0.2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5">
        <f>E1226/D1226</f>
        <v>1.6666666666666668E-3</v>
      </c>
      <c r="P1226" s="6">
        <f>E1226/L1226</f>
        <v>12.5</v>
      </c>
      <c r="Q1226" t="str">
        <f>LEFT(N1226, SEARCH("/", N1226, 1)-1)</f>
        <v>games</v>
      </c>
      <c r="R1226" t="str">
        <f>RIGHT(N1226, LEN(N1226) - SEARCH("/", N1226,1))</f>
        <v>video games</v>
      </c>
      <c r="S1226" s="10">
        <f>(((J1226/60)/60)/24)+DATE(1970,1,1)</f>
        <v>41683.832280092596</v>
      </c>
      <c r="T1226" s="10">
        <f>(((I1226/60)/60)/24)+DATE(1970,1,1)</f>
        <v>41713.790613425925</v>
      </c>
      <c r="U1226" s="12">
        <f>ROUND((T1226-S1226), 0)</f>
        <v>30</v>
      </c>
      <c r="V1226" s="11" t="str">
        <f>IF(E1226&gt;=D1226, 1, "")</f>
        <v/>
      </c>
      <c r="W1226" s="11">
        <f>IF(E1226&lt;D1226, 1, "")</f>
        <v>1</v>
      </c>
      <c r="X1226" s="15">
        <f>S1226</f>
        <v>41683.832280092596</v>
      </c>
    </row>
    <row r="1227" spans="1:24" ht="48" x14ac:dyDescent="0.2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5">
        <f>E1227/D1227</f>
        <v>9.1244548809124457E-5</v>
      </c>
      <c r="P1227" s="6">
        <f>E1227/L1227</f>
        <v>8.5</v>
      </c>
      <c r="Q1227" t="str">
        <f>LEFT(N1227, SEARCH("/", N1227, 1)-1)</f>
        <v>games</v>
      </c>
      <c r="R1227" t="str">
        <f>RIGHT(N1227, LEN(N1227) - SEARCH("/", N1227,1))</f>
        <v>video games</v>
      </c>
      <c r="S1227" s="10">
        <f>(((J1227/60)/60)/24)+DATE(1970,1,1)</f>
        <v>41974.911087962959</v>
      </c>
      <c r="T1227" s="10">
        <f>(((I1227/60)/60)/24)+DATE(1970,1,1)</f>
        <v>42014.332638888889</v>
      </c>
      <c r="U1227" s="12">
        <f>ROUND((T1227-S1227), 0)</f>
        <v>39</v>
      </c>
      <c r="V1227" s="11" t="str">
        <f>IF(E1227&gt;=D1227, 1, "")</f>
        <v/>
      </c>
      <c r="W1227" s="11">
        <f>IF(E1227&lt;D1227, 1, "")</f>
        <v>1</v>
      </c>
      <c r="X1227" s="15">
        <f>S1227</f>
        <v>41974.911087962959</v>
      </c>
    </row>
    <row r="1228" spans="1:24" ht="32" x14ac:dyDescent="0.2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5">
        <f>E1228/D1228</f>
        <v>8.0000000000000002E-3</v>
      </c>
      <c r="P1228" s="6">
        <f>E1228/L1228</f>
        <v>1</v>
      </c>
      <c r="Q1228" t="str">
        <f>LEFT(N1228, SEARCH("/", N1228, 1)-1)</f>
        <v>games</v>
      </c>
      <c r="R1228" t="str">
        <f>RIGHT(N1228, LEN(N1228) - SEARCH("/", N1228,1))</f>
        <v>video games</v>
      </c>
      <c r="S1228" s="10">
        <f>(((J1228/60)/60)/24)+DATE(1970,1,1)</f>
        <v>41647.632256944446</v>
      </c>
      <c r="T1228" s="10">
        <f>(((I1228/60)/60)/24)+DATE(1970,1,1)</f>
        <v>41667.632256944446</v>
      </c>
      <c r="U1228" s="12">
        <f>ROUND((T1228-S1228), 0)</f>
        <v>20</v>
      </c>
      <c r="V1228" s="11" t="str">
        <f>IF(E1228&gt;=D1228, 1, "")</f>
        <v/>
      </c>
      <c r="W1228" s="11">
        <f>IF(E1228&lt;D1228, 1, "")</f>
        <v>1</v>
      </c>
      <c r="X1228" s="15">
        <f>S1228</f>
        <v>41647.632256944446</v>
      </c>
    </row>
    <row r="1229" spans="1:24" ht="48" x14ac:dyDescent="0.2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5">
        <f>E1229/D1229</f>
        <v>2.3E-2</v>
      </c>
      <c r="P1229" s="6">
        <f>E1229/L1229</f>
        <v>23</v>
      </c>
      <c r="Q1229" t="str">
        <f>LEFT(N1229, SEARCH("/", N1229, 1)-1)</f>
        <v>games</v>
      </c>
      <c r="R1229" t="str">
        <f>RIGHT(N1229, LEN(N1229) - SEARCH("/", N1229,1))</f>
        <v>video games</v>
      </c>
      <c r="S1229" s="10">
        <f>(((J1229/60)/60)/24)+DATE(1970,1,1)</f>
        <v>42430.747511574074</v>
      </c>
      <c r="T1229" s="10">
        <f>(((I1229/60)/60)/24)+DATE(1970,1,1)</f>
        <v>42460.70584490741</v>
      </c>
      <c r="U1229" s="12">
        <f>ROUND((T1229-S1229), 0)</f>
        <v>30</v>
      </c>
      <c r="V1229" s="11" t="str">
        <f>IF(E1229&gt;=D1229, 1, "")</f>
        <v/>
      </c>
      <c r="W1229" s="11">
        <f>IF(E1229&lt;D1229, 1, "")</f>
        <v>1</v>
      </c>
      <c r="X1229" s="15">
        <f>S1229</f>
        <v>42430.747511574074</v>
      </c>
    </row>
    <row r="1230" spans="1:24" ht="32" x14ac:dyDescent="0.2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5">
        <f>E1230/D1230</f>
        <v>2.6660714285714284E-2</v>
      </c>
      <c r="P1230" s="6">
        <f>E1230/L1230</f>
        <v>17.987951807228917</v>
      </c>
      <c r="Q1230" t="str">
        <f>LEFT(N1230, SEARCH("/", N1230, 1)-1)</f>
        <v>games</v>
      </c>
      <c r="R1230" t="str">
        <f>RIGHT(N1230, LEN(N1230) - SEARCH("/", N1230,1))</f>
        <v>video games</v>
      </c>
      <c r="S1230" s="10">
        <f>(((J1230/60)/60)/24)+DATE(1970,1,1)</f>
        <v>41488.85423611111</v>
      </c>
      <c r="T1230" s="10">
        <f>(((I1230/60)/60)/24)+DATE(1970,1,1)</f>
        <v>41533.85423611111</v>
      </c>
      <c r="U1230" s="12">
        <f>ROUND((T1230-S1230), 0)</f>
        <v>45</v>
      </c>
      <c r="V1230" s="11" t="str">
        <f>IF(E1230&gt;=D1230, 1, "")</f>
        <v/>
      </c>
      <c r="W1230" s="11">
        <f>IF(E1230&lt;D1230, 1, "")</f>
        <v>1</v>
      </c>
      <c r="X1230" s="15">
        <f>S1230</f>
        <v>41488.85423611111</v>
      </c>
    </row>
    <row r="1231" spans="1:24" ht="32" x14ac:dyDescent="0.2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5">
        <f>E1231/D1231</f>
        <v>0.28192</v>
      </c>
      <c r="P1231" s="6">
        <f>E1231/L1231</f>
        <v>370.94736842105266</v>
      </c>
      <c r="Q1231" t="str">
        <f>LEFT(N1231, SEARCH("/", N1231, 1)-1)</f>
        <v>games</v>
      </c>
      <c r="R1231" t="str">
        <f>RIGHT(N1231, LEN(N1231) - SEARCH("/", N1231,1))</f>
        <v>video games</v>
      </c>
      <c r="S1231" s="10">
        <f>(((J1231/60)/60)/24)+DATE(1970,1,1)</f>
        <v>42694.98128472222</v>
      </c>
      <c r="T1231" s="10">
        <f>(((I1231/60)/60)/24)+DATE(1970,1,1)</f>
        <v>42727.332638888889</v>
      </c>
      <c r="U1231" s="12">
        <f>ROUND((T1231-S1231), 0)</f>
        <v>32</v>
      </c>
      <c r="V1231" s="11" t="str">
        <f>IF(E1231&gt;=D1231, 1, "")</f>
        <v/>
      </c>
      <c r="W1231" s="11">
        <f>IF(E1231&lt;D1231, 1, "")</f>
        <v>1</v>
      </c>
      <c r="X1231" s="15">
        <f>S1231</f>
        <v>42694.98128472222</v>
      </c>
    </row>
    <row r="1232" spans="1:24" ht="48" x14ac:dyDescent="0.2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5">
        <f>E1232/D1232</f>
        <v>6.5900366666666668E-2</v>
      </c>
      <c r="P1232" s="6">
        <f>E1232/L1232</f>
        <v>63.569485530546629</v>
      </c>
      <c r="Q1232" t="str">
        <f>LEFT(N1232, SEARCH("/", N1232, 1)-1)</f>
        <v>games</v>
      </c>
      <c r="R1232" t="str">
        <f>RIGHT(N1232, LEN(N1232) - SEARCH("/", N1232,1))</f>
        <v>video games</v>
      </c>
      <c r="S1232" s="10">
        <f>(((J1232/60)/60)/24)+DATE(1970,1,1)</f>
        <v>41264.853865740741</v>
      </c>
      <c r="T1232" s="10">
        <f>(((I1232/60)/60)/24)+DATE(1970,1,1)</f>
        <v>41309.853865740741</v>
      </c>
      <c r="U1232" s="12">
        <f>ROUND((T1232-S1232), 0)</f>
        <v>45</v>
      </c>
      <c r="V1232" s="11" t="str">
        <f>IF(E1232&gt;=D1232, 1, "")</f>
        <v/>
      </c>
      <c r="W1232" s="11">
        <f>IF(E1232&lt;D1232, 1, "")</f>
        <v>1</v>
      </c>
      <c r="X1232" s="15">
        <f>S1232</f>
        <v>41264.853865740741</v>
      </c>
    </row>
    <row r="1233" spans="1:24" ht="64" x14ac:dyDescent="0.2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5">
        <f>E1233/D1233</f>
        <v>7.2222222222222219E-3</v>
      </c>
      <c r="P1233" s="6">
        <f>E1233/L1233</f>
        <v>13</v>
      </c>
      <c r="Q1233" t="str">
        <f>LEFT(N1233, SEARCH("/", N1233, 1)-1)</f>
        <v>games</v>
      </c>
      <c r="R1233" t="str">
        <f>RIGHT(N1233, LEN(N1233) - SEARCH("/", N1233,1))</f>
        <v>video games</v>
      </c>
      <c r="S1233" s="10">
        <f>(((J1233/60)/60)/24)+DATE(1970,1,1)</f>
        <v>40710.731180555551</v>
      </c>
      <c r="T1233" s="10">
        <f>(((I1233/60)/60)/24)+DATE(1970,1,1)</f>
        <v>40740.731180555551</v>
      </c>
      <c r="U1233" s="12">
        <f>ROUND((T1233-S1233), 0)</f>
        <v>30</v>
      </c>
      <c r="V1233" s="11" t="str">
        <f>IF(E1233&gt;=D1233, 1, "")</f>
        <v/>
      </c>
      <c r="W1233" s="11">
        <f>IF(E1233&lt;D1233, 1, "")</f>
        <v>1</v>
      </c>
      <c r="X1233" s="15">
        <f>S1233</f>
        <v>40710.731180555551</v>
      </c>
    </row>
    <row r="1234" spans="1:24" ht="48" x14ac:dyDescent="0.2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5">
        <f>E1234/D1234</f>
        <v>8.5000000000000006E-3</v>
      </c>
      <c r="P1234" s="6">
        <f>E1234/L1234</f>
        <v>5.3125</v>
      </c>
      <c r="Q1234" t="str">
        <f>LEFT(N1234, SEARCH("/", N1234, 1)-1)</f>
        <v>games</v>
      </c>
      <c r="R1234" t="str">
        <f>RIGHT(N1234, LEN(N1234) - SEARCH("/", N1234,1))</f>
        <v>video games</v>
      </c>
      <c r="S1234" s="10">
        <f>(((J1234/60)/60)/24)+DATE(1970,1,1)</f>
        <v>41018.711863425924</v>
      </c>
      <c r="T1234" s="10">
        <f>(((I1234/60)/60)/24)+DATE(1970,1,1)</f>
        <v>41048.711863425924</v>
      </c>
      <c r="U1234" s="12">
        <f>ROUND((T1234-S1234), 0)</f>
        <v>30</v>
      </c>
      <c r="V1234" s="11" t="str">
        <f>IF(E1234&gt;=D1234, 1, "")</f>
        <v/>
      </c>
      <c r="W1234" s="11">
        <f>IF(E1234&lt;D1234, 1, "")</f>
        <v>1</v>
      </c>
      <c r="X1234" s="15">
        <f>S1234</f>
        <v>41018.711863425924</v>
      </c>
    </row>
    <row r="1235" spans="1:24" ht="48" x14ac:dyDescent="0.2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5">
        <f>E1235/D1235</f>
        <v>7.1785714285714283E-3</v>
      </c>
      <c r="P1235" s="6">
        <f>E1235/L1235</f>
        <v>22.333333333333332</v>
      </c>
      <c r="Q1235" t="str">
        <f>LEFT(N1235, SEARCH("/", N1235, 1)-1)</f>
        <v>food</v>
      </c>
      <c r="R1235" t="str">
        <f>RIGHT(N1235, LEN(N1235) - SEARCH("/", N1235,1))</f>
        <v>food trucks</v>
      </c>
      <c r="S1235" s="10">
        <f>(((J1235/60)/60)/24)+DATE(1970,1,1)</f>
        <v>42374.822870370372</v>
      </c>
      <c r="T1235" s="10">
        <f>(((I1235/60)/60)/24)+DATE(1970,1,1)</f>
        <v>42434.822870370372</v>
      </c>
      <c r="U1235" s="12">
        <f>ROUND((T1235-S1235), 0)</f>
        <v>60</v>
      </c>
      <c r="V1235" s="11" t="str">
        <f>IF(E1235&gt;=D1235, 1, "")</f>
        <v/>
      </c>
      <c r="W1235" s="11">
        <f>IF(E1235&lt;D1235, 1, "")</f>
        <v>1</v>
      </c>
      <c r="X1235" s="15">
        <f>S1235</f>
        <v>42374.822870370372</v>
      </c>
    </row>
    <row r="1236" spans="1:24" ht="16" x14ac:dyDescent="0.2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5">
        <f>E1236/D1236</f>
        <v>4.3333333333333331E-3</v>
      </c>
      <c r="P1236" s="6">
        <f>E1236/L1236</f>
        <v>52</v>
      </c>
      <c r="Q1236" t="str">
        <f>LEFT(N1236, SEARCH("/", N1236, 1)-1)</f>
        <v>food</v>
      </c>
      <c r="R1236" t="str">
        <f>RIGHT(N1236, LEN(N1236) - SEARCH("/", N1236,1))</f>
        <v>food trucks</v>
      </c>
      <c r="S1236" s="10">
        <f>(((J1236/60)/60)/24)+DATE(1970,1,1)</f>
        <v>42107.679756944446</v>
      </c>
      <c r="T1236" s="10">
        <f>(((I1236/60)/60)/24)+DATE(1970,1,1)</f>
        <v>42137.679756944446</v>
      </c>
      <c r="U1236" s="12">
        <f>ROUND((T1236-S1236), 0)</f>
        <v>30</v>
      </c>
      <c r="V1236" s="11" t="str">
        <f>IF(E1236&gt;=D1236, 1, "")</f>
        <v/>
      </c>
      <c r="W1236" s="11">
        <f>IF(E1236&lt;D1236, 1, "")</f>
        <v>1</v>
      </c>
      <c r="X1236" s="15">
        <f>S1236</f>
        <v>42107.679756944446</v>
      </c>
    </row>
    <row r="1237" spans="1:24" ht="48" x14ac:dyDescent="0.2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5">
        <f>E1237/D1237</f>
        <v>0.16833333333333333</v>
      </c>
      <c r="P1237" s="6">
        <f>E1237/L1237</f>
        <v>16.833333333333332</v>
      </c>
      <c r="Q1237" t="str">
        <f>LEFT(N1237, SEARCH("/", N1237, 1)-1)</f>
        <v>food</v>
      </c>
      <c r="R1237" t="str">
        <f>RIGHT(N1237, LEN(N1237) - SEARCH("/", N1237,1))</f>
        <v>food trucks</v>
      </c>
      <c r="S1237" s="10">
        <f>(((J1237/60)/60)/24)+DATE(1970,1,1)</f>
        <v>42399.882615740738</v>
      </c>
      <c r="T1237" s="10">
        <f>(((I1237/60)/60)/24)+DATE(1970,1,1)</f>
        <v>42459.840949074074</v>
      </c>
      <c r="U1237" s="12">
        <f>ROUND((T1237-S1237), 0)</f>
        <v>60</v>
      </c>
      <c r="V1237" s="11" t="str">
        <f>IF(E1237&gt;=D1237, 1, "")</f>
        <v/>
      </c>
      <c r="W1237" s="11">
        <f>IF(E1237&lt;D1237, 1, "")</f>
        <v>1</v>
      </c>
      <c r="X1237" s="15">
        <f>S1237</f>
        <v>42399.882615740738</v>
      </c>
    </row>
    <row r="1238" spans="1:24" ht="48" x14ac:dyDescent="0.2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5">
        <f>E1238/D1238</f>
        <v>0</v>
      </c>
      <c r="P1238" s="6" t="e">
        <f>E1238/L1238</f>
        <v>#DIV/0!</v>
      </c>
      <c r="Q1238" t="str">
        <f>LEFT(N1238, SEARCH("/", N1238, 1)-1)</f>
        <v>food</v>
      </c>
      <c r="R1238" t="str">
        <f>RIGHT(N1238, LEN(N1238) - SEARCH("/", N1238,1))</f>
        <v>food trucks</v>
      </c>
      <c r="S1238" s="10">
        <f>(((J1238/60)/60)/24)+DATE(1970,1,1)</f>
        <v>42342.03943287037</v>
      </c>
      <c r="T1238" s="10">
        <f>(((I1238/60)/60)/24)+DATE(1970,1,1)</f>
        <v>42372.03943287037</v>
      </c>
      <c r="U1238" s="12">
        <f>ROUND((T1238-S1238), 0)</f>
        <v>30</v>
      </c>
      <c r="V1238" s="11" t="str">
        <f>IF(E1238&gt;=D1238, 1, "")</f>
        <v/>
      </c>
      <c r="W1238" s="11">
        <f>IF(E1238&lt;D1238, 1, "")</f>
        <v>1</v>
      </c>
      <c r="X1238" s="15">
        <f>S1238</f>
        <v>42342.03943287037</v>
      </c>
    </row>
    <row r="1239" spans="1:24" ht="32" x14ac:dyDescent="0.2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5">
        <f>E1239/D1239</f>
        <v>0.22520000000000001</v>
      </c>
      <c r="P1239" s="6">
        <f>E1239/L1239</f>
        <v>56.3</v>
      </c>
      <c r="Q1239" t="str">
        <f>LEFT(N1239, SEARCH("/", N1239, 1)-1)</f>
        <v>food</v>
      </c>
      <c r="R1239" t="str">
        <f>RIGHT(N1239, LEN(N1239) - SEARCH("/", N1239,1))</f>
        <v>food trucks</v>
      </c>
      <c r="S1239" s="10">
        <f>(((J1239/60)/60)/24)+DATE(1970,1,1)</f>
        <v>42595.585358796292</v>
      </c>
      <c r="T1239" s="10">
        <f>(((I1239/60)/60)/24)+DATE(1970,1,1)</f>
        <v>42616.585358796292</v>
      </c>
      <c r="U1239" s="12">
        <f>ROUND((T1239-S1239), 0)</f>
        <v>21</v>
      </c>
      <c r="V1239" s="11" t="str">
        <f>IF(E1239&gt;=D1239, 1, "")</f>
        <v/>
      </c>
      <c r="W1239" s="11">
        <f>IF(E1239&lt;D1239, 1, "")</f>
        <v>1</v>
      </c>
      <c r="X1239" s="15">
        <f>S1239</f>
        <v>42595.585358796292</v>
      </c>
    </row>
    <row r="1240" spans="1:24" ht="48" x14ac:dyDescent="0.2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5">
        <f>E1240/D1240</f>
        <v>0.41384615384615386</v>
      </c>
      <c r="P1240" s="6">
        <f>E1240/L1240</f>
        <v>84.0625</v>
      </c>
      <c r="Q1240" t="str">
        <f>LEFT(N1240, SEARCH("/", N1240, 1)-1)</f>
        <v>food</v>
      </c>
      <c r="R1240" t="str">
        <f>RIGHT(N1240, LEN(N1240) - SEARCH("/", N1240,1))</f>
        <v>food trucks</v>
      </c>
      <c r="S1240" s="10">
        <f>(((J1240/60)/60)/24)+DATE(1970,1,1)</f>
        <v>41983.110995370371</v>
      </c>
      <c r="T1240" s="10">
        <f>(((I1240/60)/60)/24)+DATE(1970,1,1)</f>
        <v>42023.110995370371</v>
      </c>
      <c r="U1240" s="12">
        <f>ROUND((T1240-S1240), 0)</f>
        <v>40</v>
      </c>
      <c r="V1240" s="11" t="str">
        <f>IF(E1240&gt;=D1240, 1, "")</f>
        <v/>
      </c>
      <c r="W1240" s="11">
        <f>IF(E1240&lt;D1240, 1, "")</f>
        <v>1</v>
      </c>
      <c r="X1240" s="15">
        <f>S1240</f>
        <v>41983.110995370371</v>
      </c>
    </row>
    <row r="1241" spans="1:24" ht="64" x14ac:dyDescent="0.2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5">
        <f>E1241/D1241</f>
        <v>0.25259090909090909</v>
      </c>
      <c r="P1241" s="6">
        <f>E1241/L1241</f>
        <v>168.39393939393941</v>
      </c>
      <c r="Q1241" t="str">
        <f>LEFT(N1241, SEARCH("/", N1241, 1)-1)</f>
        <v>food</v>
      </c>
      <c r="R1241" t="str">
        <f>RIGHT(N1241, LEN(N1241) - SEARCH("/", N1241,1))</f>
        <v>food trucks</v>
      </c>
      <c r="S1241" s="10">
        <f>(((J1241/60)/60)/24)+DATE(1970,1,1)</f>
        <v>42082.575555555552</v>
      </c>
      <c r="T1241" s="10">
        <f>(((I1241/60)/60)/24)+DATE(1970,1,1)</f>
        <v>42105.25</v>
      </c>
      <c r="U1241" s="12">
        <f>ROUND((T1241-S1241), 0)</f>
        <v>23</v>
      </c>
      <c r="V1241" s="11" t="str">
        <f>IF(E1241&gt;=D1241, 1, "")</f>
        <v/>
      </c>
      <c r="W1241" s="11">
        <f>IF(E1241&lt;D1241, 1, "")</f>
        <v>1</v>
      </c>
      <c r="X1241" s="15">
        <f>S1241</f>
        <v>42082.575555555552</v>
      </c>
    </row>
    <row r="1242" spans="1:24" ht="32" x14ac:dyDescent="0.2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5">
        <f>E1242/D1242</f>
        <v>2E-3</v>
      </c>
      <c r="P1242" s="6">
        <f>E1242/L1242</f>
        <v>15</v>
      </c>
      <c r="Q1242" t="str">
        <f>LEFT(N1242, SEARCH("/", N1242, 1)-1)</f>
        <v>food</v>
      </c>
      <c r="R1242" t="str">
        <f>RIGHT(N1242, LEN(N1242) - SEARCH("/", N1242,1))</f>
        <v>food trucks</v>
      </c>
      <c r="S1242" s="10">
        <f>(((J1242/60)/60)/24)+DATE(1970,1,1)</f>
        <v>41919.140706018516</v>
      </c>
      <c r="T1242" s="10">
        <f>(((I1242/60)/60)/24)+DATE(1970,1,1)</f>
        <v>41949.182372685187</v>
      </c>
      <c r="U1242" s="12">
        <f>ROUND((T1242-S1242), 0)</f>
        <v>30</v>
      </c>
      <c r="V1242" s="11" t="str">
        <f>IF(E1242&gt;=D1242, 1, "")</f>
        <v/>
      </c>
      <c r="W1242" s="11">
        <f>IF(E1242&lt;D1242, 1, "")</f>
        <v>1</v>
      </c>
      <c r="X1242" s="15">
        <f>S1242</f>
        <v>41919.140706018516</v>
      </c>
    </row>
    <row r="1243" spans="1:24" ht="32" x14ac:dyDescent="0.2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5">
        <f>E1243/D1243</f>
        <v>1.84E-2</v>
      </c>
      <c r="P1243" s="6">
        <f>E1243/L1243</f>
        <v>76.666666666666671</v>
      </c>
      <c r="Q1243" t="str">
        <f>LEFT(N1243, SEARCH("/", N1243, 1)-1)</f>
        <v>food</v>
      </c>
      <c r="R1243" t="str">
        <f>RIGHT(N1243, LEN(N1243) - SEARCH("/", N1243,1))</f>
        <v>food trucks</v>
      </c>
      <c r="S1243" s="10">
        <f>(((J1243/60)/60)/24)+DATE(1970,1,1)</f>
        <v>42204.875868055555</v>
      </c>
      <c r="T1243" s="10">
        <f>(((I1243/60)/60)/24)+DATE(1970,1,1)</f>
        <v>42234.875868055555</v>
      </c>
      <c r="U1243" s="12">
        <f>ROUND((T1243-S1243), 0)</f>
        <v>30</v>
      </c>
      <c r="V1243" s="11" t="str">
        <f>IF(E1243&gt;=D1243, 1, "")</f>
        <v/>
      </c>
      <c r="W1243" s="11">
        <f>IF(E1243&lt;D1243, 1, "")</f>
        <v>1</v>
      </c>
      <c r="X1243" s="15">
        <f>S1243</f>
        <v>42204.875868055555</v>
      </c>
    </row>
    <row r="1244" spans="1:24" ht="64" x14ac:dyDescent="0.2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5">
        <f>E1244/D1244</f>
        <v>0</v>
      </c>
      <c r="P1244" s="6" t="e">
        <f>E1244/L1244</f>
        <v>#DIV/0!</v>
      </c>
      <c r="Q1244" t="str">
        <f>LEFT(N1244, SEARCH("/", N1244, 1)-1)</f>
        <v>food</v>
      </c>
      <c r="R1244" t="str">
        <f>RIGHT(N1244, LEN(N1244) - SEARCH("/", N1244,1))</f>
        <v>food trucks</v>
      </c>
      <c r="S1244" s="10">
        <f>(((J1244/60)/60)/24)+DATE(1970,1,1)</f>
        <v>42224.408275462964</v>
      </c>
      <c r="T1244" s="10">
        <f>(((I1244/60)/60)/24)+DATE(1970,1,1)</f>
        <v>42254.408275462964</v>
      </c>
      <c r="U1244" s="12">
        <f>ROUND((T1244-S1244), 0)</f>
        <v>30</v>
      </c>
      <c r="V1244" s="11" t="str">
        <f>IF(E1244&gt;=D1244, 1, "")</f>
        <v/>
      </c>
      <c r="W1244" s="11">
        <f>IF(E1244&lt;D1244, 1, "")</f>
        <v>1</v>
      </c>
      <c r="X1244" s="15">
        <f>S1244</f>
        <v>42224.408275462964</v>
      </c>
    </row>
    <row r="1245" spans="1:24" ht="48" x14ac:dyDescent="0.2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5">
        <f>E1245/D1245</f>
        <v>6.0400000000000002E-3</v>
      </c>
      <c r="P1245" s="6">
        <f>E1245/L1245</f>
        <v>50.333333333333336</v>
      </c>
      <c r="Q1245" t="str">
        <f>LEFT(N1245, SEARCH("/", N1245, 1)-1)</f>
        <v>food</v>
      </c>
      <c r="R1245" t="str">
        <f>RIGHT(N1245, LEN(N1245) - SEARCH("/", N1245,1))</f>
        <v>food trucks</v>
      </c>
      <c r="S1245" s="10">
        <f>(((J1245/60)/60)/24)+DATE(1970,1,1)</f>
        <v>42211.732430555552</v>
      </c>
      <c r="T1245" s="10">
        <f>(((I1245/60)/60)/24)+DATE(1970,1,1)</f>
        <v>42241.732430555552</v>
      </c>
      <c r="U1245" s="12">
        <f>ROUND((T1245-S1245), 0)</f>
        <v>30</v>
      </c>
      <c r="V1245" s="11" t="str">
        <f>IF(E1245&gt;=D1245, 1, "")</f>
        <v/>
      </c>
      <c r="W1245" s="11">
        <f>IF(E1245&lt;D1245, 1, "")</f>
        <v>1</v>
      </c>
      <c r="X1245" s="15">
        <f>S1245</f>
        <v>42211.732430555552</v>
      </c>
    </row>
    <row r="1246" spans="1:24" ht="48" x14ac:dyDescent="0.2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5">
        <f>E1246/D1246</f>
        <v>0</v>
      </c>
      <c r="P1246" s="6" t="e">
        <f>E1246/L1246</f>
        <v>#DIV/0!</v>
      </c>
      <c r="Q1246" t="str">
        <f>LEFT(N1246, SEARCH("/", N1246, 1)-1)</f>
        <v>food</v>
      </c>
      <c r="R1246" t="str">
        <f>RIGHT(N1246, LEN(N1246) - SEARCH("/", N1246,1))</f>
        <v>food trucks</v>
      </c>
      <c r="S1246" s="10">
        <f>(((J1246/60)/60)/24)+DATE(1970,1,1)</f>
        <v>42655.736956018518</v>
      </c>
      <c r="T1246" s="10">
        <f>(((I1246/60)/60)/24)+DATE(1970,1,1)</f>
        <v>42700.778622685189</v>
      </c>
      <c r="U1246" s="12">
        <f>ROUND((T1246-S1246), 0)</f>
        <v>45</v>
      </c>
      <c r="V1246" s="11" t="str">
        <f>IF(E1246&gt;=D1246, 1, "")</f>
        <v/>
      </c>
      <c r="W1246" s="11">
        <f>IF(E1246&lt;D1246, 1, "")</f>
        <v>1</v>
      </c>
      <c r="X1246" s="15">
        <f>S1246</f>
        <v>42655.736956018518</v>
      </c>
    </row>
    <row r="1247" spans="1:24" ht="48" x14ac:dyDescent="0.2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5">
        <f>E1247/D1247</f>
        <v>8.3333333333333332E-3</v>
      </c>
      <c r="P1247" s="6">
        <f>E1247/L1247</f>
        <v>8.3333333333333339</v>
      </c>
      <c r="Q1247" t="str">
        <f>LEFT(N1247, SEARCH("/", N1247, 1)-1)</f>
        <v>food</v>
      </c>
      <c r="R1247" t="str">
        <f>RIGHT(N1247, LEN(N1247) - SEARCH("/", N1247,1))</f>
        <v>food trucks</v>
      </c>
      <c r="S1247" s="10">
        <f>(((J1247/60)/60)/24)+DATE(1970,1,1)</f>
        <v>41760.10974537037</v>
      </c>
      <c r="T1247" s="10">
        <f>(((I1247/60)/60)/24)+DATE(1970,1,1)</f>
        <v>41790.979166666664</v>
      </c>
      <c r="U1247" s="12">
        <f>ROUND((T1247-S1247), 0)</f>
        <v>31</v>
      </c>
      <c r="V1247" s="11" t="str">
        <f>IF(E1247&gt;=D1247, 1, "")</f>
        <v/>
      </c>
      <c r="W1247" s="11">
        <f>IF(E1247&lt;D1247, 1, "")</f>
        <v>1</v>
      </c>
      <c r="X1247" s="15">
        <f>S1247</f>
        <v>41760.10974537037</v>
      </c>
    </row>
    <row r="1248" spans="1:24" ht="48" x14ac:dyDescent="0.2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5">
        <f>E1248/D1248</f>
        <v>3.0666666666666665E-2</v>
      </c>
      <c r="P1248" s="6">
        <f>E1248/L1248</f>
        <v>35.384615384615387</v>
      </c>
      <c r="Q1248" t="str">
        <f>LEFT(N1248, SEARCH("/", N1248, 1)-1)</f>
        <v>food</v>
      </c>
      <c r="R1248" t="str">
        <f>RIGHT(N1248, LEN(N1248) - SEARCH("/", N1248,1))</f>
        <v>food trucks</v>
      </c>
      <c r="S1248" s="10">
        <f>(((J1248/60)/60)/24)+DATE(1970,1,1)</f>
        <v>42198.695138888885</v>
      </c>
      <c r="T1248" s="10">
        <f>(((I1248/60)/60)/24)+DATE(1970,1,1)</f>
        <v>42238.165972222225</v>
      </c>
      <c r="U1248" s="12">
        <f>ROUND((T1248-S1248), 0)</f>
        <v>39</v>
      </c>
      <c r="V1248" s="11" t="str">
        <f>IF(E1248&gt;=D1248, 1, "")</f>
        <v/>
      </c>
      <c r="W1248" s="11">
        <f>IF(E1248&lt;D1248, 1, "")</f>
        <v>1</v>
      </c>
      <c r="X1248" s="15">
        <f>S1248</f>
        <v>42198.695138888885</v>
      </c>
    </row>
    <row r="1249" spans="1:24" ht="48" x14ac:dyDescent="0.2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5">
        <f>E1249/D1249</f>
        <v>5.5833333333333334E-3</v>
      </c>
      <c r="P1249" s="6">
        <f>E1249/L1249</f>
        <v>55.833333333333336</v>
      </c>
      <c r="Q1249" t="str">
        <f>LEFT(N1249, SEARCH("/", N1249, 1)-1)</f>
        <v>food</v>
      </c>
      <c r="R1249" t="str">
        <f>RIGHT(N1249, LEN(N1249) - SEARCH("/", N1249,1))</f>
        <v>food trucks</v>
      </c>
      <c r="S1249" s="10">
        <f>(((J1249/60)/60)/24)+DATE(1970,1,1)</f>
        <v>42536.862800925926</v>
      </c>
      <c r="T1249" s="10">
        <f>(((I1249/60)/60)/24)+DATE(1970,1,1)</f>
        <v>42566.862800925926</v>
      </c>
      <c r="U1249" s="12">
        <f>ROUND((T1249-S1249), 0)</f>
        <v>30</v>
      </c>
      <c r="V1249" s="11" t="str">
        <f>IF(E1249&gt;=D1249, 1, "")</f>
        <v/>
      </c>
      <c r="W1249" s="11">
        <f>IF(E1249&lt;D1249, 1, "")</f>
        <v>1</v>
      </c>
      <c r="X1249" s="15">
        <f>S1249</f>
        <v>42536.862800925926</v>
      </c>
    </row>
    <row r="1250" spans="1:24" ht="48" x14ac:dyDescent="0.2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5">
        <f>E1250/D1250</f>
        <v>2.5000000000000001E-4</v>
      </c>
      <c r="P1250" s="6">
        <f>E1250/L1250</f>
        <v>5</v>
      </c>
      <c r="Q1250" t="str">
        <f>LEFT(N1250, SEARCH("/", N1250, 1)-1)</f>
        <v>food</v>
      </c>
      <c r="R1250" t="str">
        <f>RIGHT(N1250, LEN(N1250) - SEARCH("/", N1250,1))</f>
        <v>food trucks</v>
      </c>
      <c r="S1250" s="10">
        <f>(((J1250/60)/60)/24)+DATE(1970,1,1)</f>
        <v>42019.737766203703</v>
      </c>
      <c r="T1250" s="10">
        <f>(((I1250/60)/60)/24)+DATE(1970,1,1)</f>
        <v>42077.625</v>
      </c>
      <c r="U1250" s="12">
        <f>ROUND((T1250-S1250), 0)</f>
        <v>58</v>
      </c>
      <c r="V1250" s="11" t="str">
        <f>IF(E1250&gt;=D1250, 1, "")</f>
        <v/>
      </c>
      <c r="W1250" s="11">
        <f>IF(E1250&lt;D1250, 1, "")</f>
        <v>1</v>
      </c>
      <c r="X1250" s="15">
        <f>S1250</f>
        <v>42019.737766203703</v>
      </c>
    </row>
    <row r="1251" spans="1:24" ht="48" x14ac:dyDescent="0.2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5">
        <f>E1251/D1251</f>
        <v>0</v>
      </c>
      <c r="P1251" s="6" t="e">
        <f>E1251/L1251</f>
        <v>#DIV/0!</v>
      </c>
      <c r="Q1251" t="str">
        <f>LEFT(N1251, SEARCH("/", N1251, 1)-1)</f>
        <v>food</v>
      </c>
      <c r="R1251" t="str">
        <f>RIGHT(N1251, LEN(N1251) - SEARCH("/", N1251,1))</f>
        <v>food trucks</v>
      </c>
      <c r="S1251" s="10">
        <f>(((J1251/60)/60)/24)+DATE(1970,1,1)</f>
        <v>41831.884108796294</v>
      </c>
      <c r="T1251" s="10">
        <f>(((I1251/60)/60)/24)+DATE(1970,1,1)</f>
        <v>41861.884108796294</v>
      </c>
      <c r="U1251" s="12">
        <f>ROUND((T1251-S1251), 0)</f>
        <v>30</v>
      </c>
      <c r="V1251" s="11" t="str">
        <f>IF(E1251&gt;=D1251, 1, "")</f>
        <v/>
      </c>
      <c r="W1251" s="11">
        <f>IF(E1251&lt;D1251, 1, "")</f>
        <v>1</v>
      </c>
      <c r="X1251" s="15">
        <f>S1251</f>
        <v>41831.884108796294</v>
      </c>
    </row>
    <row r="1252" spans="1:24" ht="16" x14ac:dyDescent="0.2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5">
        <f>E1252/D1252</f>
        <v>2.0000000000000001E-4</v>
      </c>
      <c r="P1252" s="6">
        <f>E1252/L1252</f>
        <v>1</v>
      </c>
      <c r="Q1252" t="str">
        <f>LEFT(N1252, SEARCH("/", N1252, 1)-1)</f>
        <v>food</v>
      </c>
      <c r="R1252" t="str">
        <f>RIGHT(N1252, LEN(N1252) - SEARCH("/", N1252,1))</f>
        <v>food trucks</v>
      </c>
      <c r="S1252" s="10">
        <f>(((J1252/60)/60)/24)+DATE(1970,1,1)</f>
        <v>42027.856990740736</v>
      </c>
      <c r="T1252" s="10">
        <f>(((I1252/60)/60)/24)+DATE(1970,1,1)</f>
        <v>42087.815324074079</v>
      </c>
      <c r="U1252" s="12">
        <f>ROUND((T1252-S1252), 0)</f>
        <v>60</v>
      </c>
      <c r="V1252" s="11" t="str">
        <f>IF(E1252&gt;=D1252, 1, "")</f>
        <v/>
      </c>
      <c r="W1252" s="11">
        <f>IF(E1252&lt;D1252, 1, "")</f>
        <v>1</v>
      </c>
      <c r="X1252" s="15">
        <f>S1252</f>
        <v>42027.856990740736</v>
      </c>
    </row>
    <row r="1253" spans="1:24" ht="48" x14ac:dyDescent="0.2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5">
        <f>E1253/D1253</f>
        <v>0</v>
      </c>
      <c r="P1253" s="6" t="e">
        <f>E1253/L1253</f>
        <v>#DIV/0!</v>
      </c>
      <c r="Q1253" t="str">
        <f>LEFT(N1253, SEARCH("/", N1253, 1)-1)</f>
        <v>food</v>
      </c>
      <c r="R1253" t="str">
        <f>RIGHT(N1253, LEN(N1253) - SEARCH("/", N1253,1))</f>
        <v>food trucks</v>
      </c>
      <c r="S1253" s="10">
        <f>(((J1253/60)/60)/24)+DATE(1970,1,1)</f>
        <v>41993.738298611104</v>
      </c>
      <c r="T1253" s="10">
        <f>(((I1253/60)/60)/24)+DATE(1970,1,1)</f>
        <v>42053.738298611104</v>
      </c>
      <c r="U1253" s="12">
        <f>ROUND((T1253-S1253), 0)</f>
        <v>60</v>
      </c>
      <c r="V1253" s="11" t="str">
        <f>IF(E1253&gt;=D1253, 1, "")</f>
        <v/>
      </c>
      <c r="W1253" s="11">
        <f>IF(E1253&lt;D1253, 1, "")</f>
        <v>1</v>
      </c>
      <c r="X1253" s="15">
        <f>S1253</f>
        <v>41993.738298611104</v>
      </c>
    </row>
    <row r="1254" spans="1:24" ht="48" x14ac:dyDescent="0.2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5">
        <f>E1254/D1254</f>
        <v>0.14825133372851215</v>
      </c>
      <c r="P1254" s="6">
        <f>E1254/L1254</f>
        <v>69.472222222222229</v>
      </c>
      <c r="Q1254" t="str">
        <f>LEFT(N1254, SEARCH("/", N1254, 1)-1)</f>
        <v>food</v>
      </c>
      <c r="R1254" t="str">
        <f>RIGHT(N1254, LEN(N1254) - SEARCH("/", N1254,1))</f>
        <v>food trucks</v>
      </c>
      <c r="S1254" s="10">
        <f>(((J1254/60)/60)/24)+DATE(1970,1,1)</f>
        <v>41893.028877314813</v>
      </c>
      <c r="T1254" s="10">
        <f>(((I1254/60)/60)/24)+DATE(1970,1,1)</f>
        <v>41953.070543981477</v>
      </c>
      <c r="U1254" s="12">
        <f>ROUND((T1254-S1254), 0)</f>
        <v>60</v>
      </c>
      <c r="V1254" s="11" t="str">
        <f>IF(E1254&gt;=D1254, 1, "")</f>
        <v/>
      </c>
      <c r="W1254" s="11">
        <f>IF(E1254&lt;D1254, 1, "")</f>
        <v>1</v>
      </c>
      <c r="X1254" s="15">
        <f>S1254</f>
        <v>41893.028877314813</v>
      </c>
    </row>
    <row r="1255" spans="1:24" ht="32" x14ac:dyDescent="0.2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5">
        <f>E1255/D1255</f>
        <v>1.6666666666666666E-4</v>
      </c>
      <c r="P1255" s="6">
        <f>E1255/L1255</f>
        <v>1</v>
      </c>
      <c r="Q1255" t="str">
        <f>LEFT(N1255, SEARCH("/", N1255, 1)-1)</f>
        <v>food</v>
      </c>
      <c r="R1255" t="str">
        <f>RIGHT(N1255, LEN(N1255) - SEARCH("/", N1255,1))</f>
        <v>food trucks</v>
      </c>
      <c r="S1255" s="10">
        <f>(((J1255/60)/60)/24)+DATE(1970,1,1)</f>
        <v>42026.687453703707</v>
      </c>
      <c r="T1255" s="10">
        <f>(((I1255/60)/60)/24)+DATE(1970,1,1)</f>
        <v>42056.687453703707</v>
      </c>
      <c r="U1255" s="12">
        <f>ROUND((T1255-S1255), 0)</f>
        <v>30</v>
      </c>
      <c r="V1255" s="11" t="str">
        <f>IF(E1255&gt;=D1255, 1, "")</f>
        <v/>
      </c>
      <c r="W1255" s="11">
        <f>IF(E1255&lt;D1255, 1, "")</f>
        <v>1</v>
      </c>
      <c r="X1255" s="15">
        <f>S1255</f>
        <v>42026.687453703707</v>
      </c>
    </row>
    <row r="1256" spans="1:24" ht="32" x14ac:dyDescent="0.2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5">
        <f>E1256/D1256</f>
        <v>2E-3</v>
      </c>
      <c r="P1256" s="6">
        <f>E1256/L1256</f>
        <v>1</v>
      </c>
      <c r="Q1256" t="str">
        <f>LEFT(N1256, SEARCH("/", N1256, 1)-1)</f>
        <v>food</v>
      </c>
      <c r="R1256" t="str">
        <f>RIGHT(N1256, LEN(N1256) - SEARCH("/", N1256,1))</f>
        <v>food trucks</v>
      </c>
      <c r="S1256" s="10">
        <f>(((J1256/60)/60)/24)+DATE(1970,1,1)</f>
        <v>42044.724953703699</v>
      </c>
      <c r="T1256" s="10">
        <f>(((I1256/60)/60)/24)+DATE(1970,1,1)</f>
        <v>42074.683287037042</v>
      </c>
      <c r="U1256" s="12">
        <f>ROUND((T1256-S1256), 0)</f>
        <v>30</v>
      </c>
      <c r="V1256" s="11" t="str">
        <f>IF(E1256&gt;=D1256, 1, "")</f>
        <v/>
      </c>
      <c r="W1256" s="11">
        <f>IF(E1256&lt;D1256, 1, "")</f>
        <v>1</v>
      </c>
      <c r="X1256" s="15">
        <f>S1256</f>
        <v>42044.724953703699</v>
      </c>
    </row>
    <row r="1257" spans="1:24" ht="48" x14ac:dyDescent="0.2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5">
        <f>E1257/D1257</f>
        <v>1.3333333333333334E-4</v>
      </c>
      <c r="P1257" s="6">
        <f>E1257/L1257</f>
        <v>8</v>
      </c>
      <c r="Q1257" t="str">
        <f>LEFT(N1257, SEARCH("/", N1257, 1)-1)</f>
        <v>food</v>
      </c>
      <c r="R1257" t="str">
        <f>RIGHT(N1257, LEN(N1257) - SEARCH("/", N1257,1))</f>
        <v>food trucks</v>
      </c>
      <c r="S1257" s="10">
        <f>(((J1257/60)/60)/24)+DATE(1970,1,1)</f>
        <v>41974.704745370371</v>
      </c>
      <c r="T1257" s="10">
        <f>(((I1257/60)/60)/24)+DATE(1970,1,1)</f>
        <v>42004.704745370371</v>
      </c>
      <c r="U1257" s="12">
        <f>ROUND((T1257-S1257), 0)</f>
        <v>30</v>
      </c>
      <c r="V1257" s="11" t="str">
        <f>IF(E1257&gt;=D1257, 1, "")</f>
        <v/>
      </c>
      <c r="W1257" s="11">
        <f>IF(E1257&lt;D1257, 1, "")</f>
        <v>1</v>
      </c>
      <c r="X1257" s="15">
        <f>S1257</f>
        <v>41974.704745370371</v>
      </c>
    </row>
    <row r="1258" spans="1:24" ht="32" x14ac:dyDescent="0.2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5">
        <f>E1258/D1258</f>
        <v>1.24E-2</v>
      </c>
      <c r="P1258" s="6">
        <f>E1258/L1258</f>
        <v>34.444444444444443</v>
      </c>
      <c r="Q1258" t="str">
        <f>LEFT(N1258, SEARCH("/", N1258, 1)-1)</f>
        <v>food</v>
      </c>
      <c r="R1258" t="str">
        <f>RIGHT(N1258, LEN(N1258) - SEARCH("/", N1258,1))</f>
        <v>food trucks</v>
      </c>
      <c r="S1258" s="10">
        <f>(((J1258/60)/60)/24)+DATE(1970,1,1)</f>
        <v>41909.892453703702</v>
      </c>
      <c r="T1258" s="10">
        <f>(((I1258/60)/60)/24)+DATE(1970,1,1)</f>
        <v>41939.892453703702</v>
      </c>
      <c r="U1258" s="12">
        <f>ROUND((T1258-S1258), 0)</f>
        <v>30</v>
      </c>
      <c r="V1258" s="11" t="str">
        <f>IF(E1258&gt;=D1258, 1, "")</f>
        <v/>
      </c>
      <c r="W1258" s="11">
        <f>IF(E1258&lt;D1258, 1, "")</f>
        <v>1</v>
      </c>
      <c r="X1258" s="15">
        <f>S1258</f>
        <v>41909.892453703702</v>
      </c>
    </row>
    <row r="1259" spans="1:24" ht="48" x14ac:dyDescent="0.2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5">
        <f>E1259/D1259</f>
        <v>2.8571428571428574E-4</v>
      </c>
      <c r="P1259" s="6">
        <f>E1259/L1259</f>
        <v>1</v>
      </c>
      <c r="Q1259" t="str">
        <f>LEFT(N1259, SEARCH("/", N1259, 1)-1)</f>
        <v>food</v>
      </c>
      <c r="R1259" t="str">
        <f>RIGHT(N1259, LEN(N1259) - SEARCH("/", N1259,1))</f>
        <v>food trucks</v>
      </c>
      <c r="S1259" s="10">
        <f>(((J1259/60)/60)/24)+DATE(1970,1,1)</f>
        <v>42502.913761574076</v>
      </c>
      <c r="T1259" s="10">
        <f>(((I1259/60)/60)/24)+DATE(1970,1,1)</f>
        <v>42517.919444444444</v>
      </c>
      <c r="U1259" s="12">
        <f>ROUND((T1259-S1259), 0)</f>
        <v>15</v>
      </c>
      <c r="V1259" s="11" t="str">
        <f>IF(E1259&gt;=D1259, 1, "")</f>
        <v/>
      </c>
      <c r="W1259" s="11">
        <f>IF(E1259&lt;D1259, 1, "")</f>
        <v>1</v>
      </c>
      <c r="X1259" s="15">
        <f>S1259</f>
        <v>42502.913761574076</v>
      </c>
    </row>
    <row r="1260" spans="1:24" ht="48" x14ac:dyDescent="0.2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5">
        <f>E1260/D1260</f>
        <v>0</v>
      </c>
      <c r="P1260" s="6" t="e">
        <f>E1260/L1260</f>
        <v>#DIV/0!</v>
      </c>
      <c r="Q1260" t="str">
        <f>LEFT(N1260, SEARCH("/", N1260, 1)-1)</f>
        <v>food</v>
      </c>
      <c r="R1260" t="str">
        <f>RIGHT(N1260, LEN(N1260) - SEARCH("/", N1260,1))</f>
        <v>food trucks</v>
      </c>
      <c r="S1260" s="10">
        <f>(((J1260/60)/60)/24)+DATE(1970,1,1)</f>
        <v>42164.170046296291</v>
      </c>
      <c r="T1260" s="10">
        <f>(((I1260/60)/60)/24)+DATE(1970,1,1)</f>
        <v>42224.170046296291</v>
      </c>
      <c r="U1260" s="12">
        <f>ROUND((T1260-S1260), 0)</f>
        <v>60</v>
      </c>
      <c r="V1260" s="11" t="str">
        <f>IF(E1260&gt;=D1260, 1, "")</f>
        <v/>
      </c>
      <c r="W1260" s="11">
        <f>IF(E1260&lt;D1260, 1, "")</f>
        <v>1</v>
      </c>
      <c r="X1260" s="15">
        <f>S1260</f>
        <v>42164.170046296291</v>
      </c>
    </row>
    <row r="1261" spans="1:24" ht="32" x14ac:dyDescent="0.2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5">
        <f>E1261/D1261</f>
        <v>2.0000000000000002E-5</v>
      </c>
      <c r="P1261" s="6">
        <f>E1261/L1261</f>
        <v>1</v>
      </c>
      <c r="Q1261" t="str">
        <f>LEFT(N1261, SEARCH("/", N1261, 1)-1)</f>
        <v>food</v>
      </c>
      <c r="R1261" t="str">
        <f>RIGHT(N1261, LEN(N1261) - SEARCH("/", N1261,1))</f>
        <v>food trucks</v>
      </c>
      <c r="S1261" s="10">
        <f>(((J1261/60)/60)/24)+DATE(1970,1,1)</f>
        <v>42412.318668981476</v>
      </c>
      <c r="T1261" s="10">
        <f>(((I1261/60)/60)/24)+DATE(1970,1,1)</f>
        <v>42452.277002314819</v>
      </c>
      <c r="U1261" s="12">
        <f>ROUND((T1261-S1261), 0)</f>
        <v>40</v>
      </c>
      <c r="V1261" s="11" t="str">
        <f>IF(E1261&gt;=D1261, 1, "")</f>
        <v/>
      </c>
      <c r="W1261" s="11">
        <f>IF(E1261&lt;D1261, 1, "")</f>
        <v>1</v>
      </c>
      <c r="X1261" s="15">
        <f>S1261</f>
        <v>42412.318668981476</v>
      </c>
    </row>
    <row r="1262" spans="1:24" ht="32" x14ac:dyDescent="0.2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5">
        <f>E1262/D1262</f>
        <v>2.8571428571428571E-5</v>
      </c>
      <c r="P1262" s="6">
        <f>E1262/L1262</f>
        <v>1</v>
      </c>
      <c r="Q1262" t="str">
        <f>LEFT(N1262, SEARCH("/", N1262, 1)-1)</f>
        <v>food</v>
      </c>
      <c r="R1262" t="str">
        <f>RIGHT(N1262, LEN(N1262) - SEARCH("/", N1262,1))</f>
        <v>food trucks</v>
      </c>
      <c r="S1262" s="10">
        <f>(((J1262/60)/60)/24)+DATE(1970,1,1)</f>
        <v>42045.784155092595</v>
      </c>
      <c r="T1262" s="10">
        <f>(((I1262/60)/60)/24)+DATE(1970,1,1)</f>
        <v>42075.742488425924</v>
      </c>
      <c r="U1262" s="12">
        <f>ROUND((T1262-S1262), 0)</f>
        <v>30</v>
      </c>
      <c r="V1262" s="11" t="str">
        <f>IF(E1262&gt;=D1262, 1, "")</f>
        <v/>
      </c>
      <c r="W1262" s="11">
        <f>IF(E1262&lt;D1262, 1, "")</f>
        <v>1</v>
      </c>
      <c r="X1262" s="15">
        <f>S1262</f>
        <v>42045.784155092595</v>
      </c>
    </row>
    <row r="1263" spans="1:24" ht="48" x14ac:dyDescent="0.2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5">
        <f>E1263/D1263</f>
        <v>1.4321428571428572E-2</v>
      </c>
      <c r="P1263" s="6">
        <f>E1263/L1263</f>
        <v>501.25</v>
      </c>
      <c r="Q1263" t="str">
        <f>LEFT(N1263, SEARCH("/", N1263, 1)-1)</f>
        <v>food</v>
      </c>
      <c r="R1263" t="str">
        <f>RIGHT(N1263, LEN(N1263) - SEARCH("/", N1263,1))</f>
        <v>food trucks</v>
      </c>
      <c r="S1263" s="10">
        <f>(((J1263/60)/60)/24)+DATE(1970,1,1)</f>
        <v>42734.879236111112</v>
      </c>
      <c r="T1263" s="10">
        <f>(((I1263/60)/60)/24)+DATE(1970,1,1)</f>
        <v>42771.697222222225</v>
      </c>
      <c r="U1263" s="12">
        <f>ROUND((T1263-S1263), 0)</f>
        <v>37</v>
      </c>
      <c r="V1263" s="11" t="str">
        <f>IF(E1263&gt;=D1263, 1, "")</f>
        <v/>
      </c>
      <c r="W1263" s="11">
        <f>IF(E1263&lt;D1263, 1, "")</f>
        <v>1</v>
      </c>
      <c r="X1263" s="15">
        <f>S1263</f>
        <v>42734.879236111112</v>
      </c>
    </row>
    <row r="1264" spans="1:24" ht="48" x14ac:dyDescent="0.2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5">
        <f>E1264/D1264</f>
        <v>7.0000000000000001E-3</v>
      </c>
      <c r="P1264" s="6">
        <f>E1264/L1264</f>
        <v>10.5</v>
      </c>
      <c r="Q1264" t="str">
        <f>LEFT(N1264, SEARCH("/", N1264, 1)-1)</f>
        <v>food</v>
      </c>
      <c r="R1264" t="str">
        <f>RIGHT(N1264, LEN(N1264) - SEARCH("/", N1264,1))</f>
        <v>food trucks</v>
      </c>
      <c r="S1264" s="10">
        <f>(((J1264/60)/60)/24)+DATE(1970,1,1)</f>
        <v>42382.130833333329</v>
      </c>
      <c r="T1264" s="10">
        <f>(((I1264/60)/60)/24)+DATE(1970,1,1)</f>
        <v>42412.130833333329</v>
      </c>
      <c r="U1264" s="12">
        <f>ROUND((T1264-S1264), 0)</f>
        <v>30</v>
      </c>
      <c r="V1264" s="11" t="str">
        <f>IF(E1264&gt;=D1264, 1, "")</f>
        <v/>
      </c>
      <c r="W1264" s="11">
        <f>IF(E1264&lt;D1264, 1, "")</f>
        <v>1</v>
      </c>
      <c r="X1264" s="15">
        <f>S1264</f>
        <v>42382.130833333329</v>
      </c>
    </row>
    <row r="1265" spans="1:24" ht="32" x14ac:dyDescent="0.2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5">
        <f>E1265/D1265</f>
        <v>2.0000000000000002E-5</v>
      </c>
      <c r="P1265" s="6">
        <f>E1265/L1265</f>
        <v>1</v>
      </c>
      <c r="Q1265" t="str">
        <f>LEFT(N1265, SEARCH("/", N1265, 1)-1)</f>
        <v>food</v>
      </c>
      <c r="R1265" t="str">
        <f>RIGHT(N1265, LEN(N1265) - SEARCH("/", N1265,1))</f>
        <v>food trucks</v>
      </c>
      <c r="S1265" s="10">
        <f>(((J1265/60)/60)/24)+DATE(1970,1,1)</f>
        <v>42489.099687499998</v>
      </c>
      <c r="T1265" s="10">
        <f>(((I1265/60)/60)/24)+DATE(1970,1,1)</f>
        <v>42549.099687499998</v>
      </c>
      <c r="U1265" s="12">
        <f>ROUND((T1265-S1265), 0)</f>
        <v>60</v>
      </c>
      <c r="V1265" s="11" t="str">
        <f>IF(E1265&gt;=D1265, 1, "")</f>
        <v/>
      </c>
      <c r="W1265" s="11">
        <f>IF(E1265&lt;D1265, 1, "")</f>
        <v>1</v>
      </c>
      <c r="X1265" s="15">
        <f>S1265</f>
        <v>42489.099687499998</v>
      </c>
    </row>
    <row r="1266" spans="1:24" ht="48" x14ac:dyDescent="0.2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5">
        <f>E1266/D1266</f>
        <v>1.4285714285714287E-4</v>
      </c>
      <c r="P1266" s="6">
        <f>E1266/L1266</f>
        <v>1</v>
      </c>
      <c r="Q1266" t="str">
        <f>LEFT(N1266, SEARCH("/", N1266, 1)-1)</f>
        <v>food</v>
      </c>
      <c r="R1266" t="str">
        <f>RIGHT(N1266, LEN(N1266) - SEARCH("/", N1266,1))</f>
        <v>food trucks</v>
      </c>
      <c r="S1266" s="10">
        <f>(((J1266/60)/60)/24)+DATE(1970,1,1)</f>
        <v>42041.218715277777</v>
      </c>
      <c r="T1266" s="10">
        <f>(((I1266/60)/60)/24)+DATE(1970,1,1)</f>
        <v>42071.218715277777</v>
      </c>
      <c r="U1266" s="12">
        <f>ROUND((T1266-S1266), 0)</f>
        <v>30</v>
      </c>
      <c r="V1266" s="11" t="str">
        <f>IF(E1266&gt;=D1266, 1, "")</f>
        <v/>
      </c>
      <c r="W1266" s="11">
        <f>IF(E1266&lt;D1266, 1, "")</f>
        <v>1</v>
      </c>
      <c r="X1266" s="15">
        <f>S1266</f>
        <v>42041.218715277777</v>
      </c>
    </row>
    <row r="1267" spans="1:24" ht="48" x14ac:dyDescent="0.2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5">
        <f>E1267/D1267</f>
        <v>0</v>
      </c>
      <c r="P1267" s="6" t="e">
        <f>E1267/L1267</f>
        <v>#DIV/0!</v>
      </c>
      <c r="Q1267" t="str">
        <f>LEFT(N1267, SEARCH("/", N1267, 1)-1)</f>
        <v>food</v>
      </c>
      <c r="R1267" t="str">
        <f>RIGHT(N1267, LEN(N1267) - SEARCH("/", N1267,1))</f>
        <v>food trucks</v>
      </c>
      <c r="S1267" s="10">
        <f>(((J1267/60)/60)/24)+DATE(1970,1,1)</f>
        <v>42397.89980324074</v>
      </c>
      <c r="T1267" s="10">
        <f>(((I1267/60)/60)/24)+DATE(1970,1,1)</f>
        <v>42427.89980324074</v>
      </c>
      <c r="U1267" s="12">
        <f>ROUND((T1267-S1267), 0)</f>
        <v>30</v>
      </c>
      <c r="V1267" s="11" t="str">
        <f>IF(E1267&gt;=D1267, 1, "")</f>
        <v/>
      </c>
      <c r="W1267" s="11">
        <f>IF(E1267&lt;D1267, 1, "")</f>
        <v>1</v>
      </c>
      <c r="X1267" s="15">
        <f>S1267</f>
        <v>42397.89980324074</v>
      </c>
    </row>
    <row r="1268" spans="1:24" ht="48" x14ac:dyDescent="0.2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5">
        <f>E1268/D1268</f>
        <v>1.2999999999999999E-3</v>
      </c>
      <c r="P1268" s="6">
        <f>E1268/L1268</f>
        <v>13</v>
      </c>
      <c r="Q1268" t="str">
        <f>LEFT(N1268, SEARCH("/", N1268, 1)-1)</f>
        <v>food</v>
      </c>
      <c r="R1268" t="str">
        <f>RIGHT(N1268, LEN(N1268) - SEARCH("/", N1268,1))</f>
        <v>food trucks</v>
      </c>
      <c r="S1268" s="10">
        <f>(((J1268/60)/60)/24)+DATE(1970,1,1)</f>
        <v>42180.18604166666</v>
      </c>
      <c r="T1268" s="10">
        <f>(((I1268/60)/60)/24)+DATE(1970,1,1)</f>
        <v>42220.18604166666</v>
      </c>
      <c r="U1268" s="12">
        <f>ROUND((T1268-S1268), 0)</f>
        <v>40</v>
      </c>
      <c r="V1268" s="11" t="str">
        <f>IF(E1268&gt;=D1268, 1, "")</f>
        <v/>
      </c>
      <c r="W1268" s="11">
        <f>IF(E1268&lt;D1268, 1, "")</f>
        <v>1</v>
      </c>
      <c r="X1268" s="15">
        <f>S1268</f>
        <v>42180.18604166666</v>
      </c>
    </row>
    <row r="1269" spans="1:24" ht="48" x14ac:dyDescent="0.2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5">
        <f>E1269/D1269</f>
        <v>4.8960000000000002E-3</v>
      </c>
      <c r="P1269" s="6">
        <f>E1269/L1269</f>
        <v>306</v>
      </c>
      <c r="Q1269" t="str">
        <f>LEFT(N1269, SEARCH("/", N1269, 1)-1)</f>
        <v>food</v>
      </c>
      <c r="R1269" t="str">
        <f>RIGHT(N1269, LEN(N1269) - SEARCH("/", N1269,1))</f>
        <v>food trucks</v>
      </c>
      <c r="S1269" s="10">
        <f>(((J1269/60)/60)/24)+DATE(1970,1,1)</f>
        <v>42252.277615740735</v>
      </c>
      <c r="T1269" s="10">
        <f>(((I1269/60)/60)/24)+DATE(1970,1,1)</f>
        <v>42282.277615740735</v>
      </c>
      <c r="U1269" s="12">
        <f>ROUND((T1269-S1269), 0)</f>
        <v>30</v>
      </c>
      <c r="V1269" s="11" t="str">
        <f>IF(E1269&gt;=D1269, 1, "")</f>
        <v/>
      </c>
      <c r="W1269" s="11">
        <f>IF(E1269&lt;D1269, 1, "")</f>
        <v>1</v>
      </c>
      <c r="X1269" s="15">
        <f>S1269</f>
        <v>42252.277615740735</v>
      </c>
    </row>
    <row r="1270" spans="1:24" ht="48" x14ac:dyDescent="0.2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5">
        <f>E1270/D1270</f>
        <v>3.8461538461538462E-4</v>
      </c>
      <c r="P1270" s="6">
        <f>E1270/L1270</f>
        <v>22.5</v>
      </c>
      <c r="Q1270" t="str">
        <f>LEFT(N1270, SEARCH("/", N1270, 1)-1)</f>
        <v>food</v>
      </c>
      <c r="R1270" t="str">
        <f>RIGHT(N1270, LEN(N1270) - SEARCH("/", N1270,1))</f>
        <v>food trucks</v>
      </c>
      <c r="S1270" s="10">
        <f>(((J1270/60)/60)/24)+DATE(1970,1,1)</f>
        <v>42338.615393518514</v>
      </c>
      <c r="T1270" s="10">
        <f>(((I1270/60)/60)/24)+DATE(1970,1,1)</f>
        <v>42398.615393518514</v>
      </c>
      <c r="U1270" s="12">
        <f>ROUND((T1270-S1270), 0)</f>
        <v>60</v>
      </c>
      <c r="V1270" s="11" t="str">
        <f>IF(E1270&gt;=D1270, 1, "")</f>
        <v/>
      </c>
      <c r="W1270" s="11">
        <f>IF(E1270&lt;D1270, 1, "")</f>
        <v>1</v>
      </c>
      <c r="X1270" s="15">
        <f>S1270</f>
        <v>42338.615393518514</v>
      </c>
    </row>
    <row r="1271" spans="1:24" ht="48" x14ac:dyDescent="0.2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5">
        <f>E1271/D1271</f>
        <v>0</v>
      </c>
      <c r="P1271" s="6" t="e">
        <f>E1271/L1271</f>
        <v>#DIV/0!</v>
      </c>
      <c r="Q1271" t="str">
        <f>LEFT(N1271, SEARCH("/", N1271, 1)-1)</f>
        <v>food</v>
      </c>
      <c r="R1271" t="str">
        <f>RIGHT(N1271, LEN(N1271) - SEARCH("/", N1271,1))</f>
        <v>food trucks</v>
      </c>
      <c r="S1271" s="10">
        <f>(((J1271/60)/60)/24)+DATE(1970,1,1)</f>
        <v>42031.965138888889</v>
      </c>
      <c r="T1271" s="10">
        <f>(((I1271/60)/60)/24)+DATE(1970,1,1)</f>
        <v>42080.75</v>
      </c>
      <c r="U1271" s="12">
        <f>ROUND((T1271-S1271), 0)</f>
        <v>49</v>
      </c>
      <c r="V1271" s="11" t="str">
        <f>IF(E1271&gt;=D1271, 1, "")</f>
        <v/>
      </c>
      <c r="W1271" s="11">
        <f>IF(E1271&lt;D1271, 1, "")</f>
        <v>1</v>
      </c>
      <c r="X1271" s="15">
        <f>S1271</f>
        <v>42031.965138888889</v>
      </c>
    </row>
    <row r="1272" spans="1:24" ht="48" x14ac:dyDescent="0.2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5">
        <f>E1272/D1272</f>
        <v>3.3333333333333335E-3</v>
      </c>
      <c r="P1272" s="6">
        <f>E1272/L1272</f>
        <v>50</v>
      </c>
      <c r="Q1272" t="str">
        <f>LEFT(N1272, SEARCH("/", N1272, 1)-1)</f>
        <v>food</v>
      </c>
      <c r="R1272" t="str">
        <f>RIGHT(N1272, LEN(N1272) - SEARCH("/", N1272,1))</f>
        <v>food trucks</v>
      </c>
      <c r="S1272" s="10">
        <f>(((J1272/60)/60)/24)+DATE(1970,1,1)</f>
        <v>42285.91506944444</v>
      </c>
      <c r="T1272" s="10">
        <f>(((I1272/60)/60)/24)+DATE(1970,1,1)</f>
        <v>42345.956736111111</v>
      </c>
      <c r="U1272" s="12">
        <f>ROUND((T1272-S1272), 0)</f>
        <v>60</v>
      </c>
      <c r="V1272" s="11" t="str">
        <f>IF(E1272&gt;=D1272, 1, "")</f>
        <v/>
      </c>
      <c r="W1272" s="11">
        <f>IF(E1272&lt;D1272, 1, "")</f>
        <v>1</v>
      </c>
      <c r="X1272" s="15">
        <f>S1272</f>
        <v>42285.91506944444</v>
      </c>
    </row>
    <row r="1273" spans="1:24" ht="48" x14ac:dyDescent="0.2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5">
        <f>E1273/D1273</f>
        <v>0</v>
      </c>
      <c r="P1273" s="6" t="e">
        <f>E1273/L1273</f>
        <v>#DIV/0!</v>
      </c>
      <c r="Q1273" t="str">
        <f>LEFT(N1273, SEARCH("/", N1273, 1)-1)</f>
        <v>food</v>
      </c>
      <c r="R1273" t="str">
        <f>RIGHT(N1273, LEN(N1273) - SEARCH("/", N1273,1))</f>
        <v>food trucks</v>
      </c>
      <c r="S1273" s="10">
        <f>(((J1273/60)/60)/24)+DATE(1970,1,1)</f>
        <v>42265.818622685183</v>
      </c>
      <c r="T1273" s="10">
        <f>(((I1273/60)/60)/24)+DATE(1970,1,1)</f>
        <v>42295.818622685183</v>
      </c>
      <c r="U1273" s="12">
        <f>ROUND((T1273-S1273), 0)</f>
        <v>30</v>
      </c>
      <c r="V1273" s="11" t="str">
        <f>IF(E1273&gt;=D1273, 1, "")</f>
        <v/>
      </c>
      <c r="W1273" s="11">
        <f>IF(E1273&lt;D1273, 1, "")</f>
        <v>1</v>
      </c>
      <c r="X1273" s="15">
        <f>S1273</f>
        <v>42265.818622685183</v>
      </c>
    </row>
    <row r="1274" spans="1:24" ht="32" x14ac:dyDescent="0.2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5">
        <f>E1274/D1274</f>
        <v>2E-3</v>
      </c>
      <c r="P1274" s="6">
        <f>E1274/L1274</f>
        <v>5</v>
      </c>
      <c r="Q1274" t="str">
        <f>LEFT(N1274, SEARCH("/", N1274, 1)-1)</f>
        <v>food</v>
      </c>
      <c r="R1274" t="str">
        <f>RIGHT(N1274, LEN(N1274) - SEARCH("/", N1274,1))</f>
        <v>food trucks</v>
      </c>
      <c r="S1274" s="10">
        <f>(((J1274/60)/60)/24)+DATE(1970,1,1)</f>
        <v>42383.899456018517</v>
      </c>
      <c r="T1274" s="10">
        <f>(((I1274/60)/60)/24)+DATE(1970,1,1)</f>
        <v>42413.899456018517</v>
      </c>
      <c r="U1274" s="12">
        <f>ROUND((T1274-S1274), 0)</f>
        <v>30</v>
      </c>
      <c r="V1274" s="11" t="str">
        <f>IF(E1274&gt;=D1274, 1, "")</f>
        <v/>
      </c>
      <c r="W1274" s="11">
        <f>IF(E1274&lt;D1274, 1, "")</f>
        <v>1</v>
      </c>
      <c r="X1274" s="15">
        <f>S1274</f>
        <v>42383.899456018517</v>
      </c>
    </row>
    <row r="1275" spans="1:24" ht="48" x14ac:dyDescent="0.2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5">
        <f>E1275/D1275</f>
        <v>2.5545454545454545E-2</v>
      </c>
      <c r="P1275" s="6">
        <f>E1275/L1275</f>
        <v>40.142857142857146</v>
      </c>
      <c r="Q1275" t="str">
        <f>LEFT(N1275, SEARCH("/", N1275, 1)-1)</f>
        <v>food</v>
      </c>
      <c r="R1275" t="str">
        <f>RIGHT(N1275, LEN(N1275) - SEARCH("/", N1275,1))</f>
        <v>restaurants</v>
      </c>
      <c r="S1275" s="10">
        <f>(((J1275/60)/60)/24)+DATE(1970,1,1)</f>
        <v>42244.776666666665</v>
      </c>
      <c r="T1275" s="10">
        <f>(((I1275/60)/60)/24)+DATE(1970,1,1)</f>
        <v>42274.776666666665</v>
      </c>
      <c r="U1275" s="12">
        <f>ROUND((T1275-S1275), 0)</f>
        <v>30</v>
      </c>
      <c r="V1275" s="11" t="str">
        <f>IF(E1275&gt;=D1275, 1, "")</f>
        <v/>
      </c>
      <c r="W1275" s="11">
        <f>IF(E1275&lt;D1275, 1, "")</f>
        <v>1</v>
      </c>
      <c r="X1275" s="15">
        <f>S1275</f>
        <v>42244.776666666665</v>
      </c>
    </row>
    <row r="1276" spans="1:24" ht="48" x14ac:dyDescent="0.2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5">
        <f>E1276/D1276</f>
        <v>7.8181818181818181E-4</v>
      </c>
      <c r="P1276" s="6">
        <f>E1276/L1276</f>
        <v>17.2</v>
      </c>
      <c r="Q1276" t="str">
        <f>LEFT(N1276, SEARCH("/", N1276, 1)-1)</f>
        <v>food</v>
      </c>
      <c r="R1276" t="str">
        <f>RIGHT(N1276, LEN(N1276) - SEARCH("/", N1276,1))</f>
        <v>restaurants</v>
      </c>
      <c r="S1276" s="10">
        <f>(((J1276/60)/60)/24)+DATE(1970,1,1)</f>
        <v>41858.825439814813</v>
      </c>
      <c r="T1276" s="10">
        <f>(((I1276/60)/60)/24)+DATE(1970,1,1)</f>
        <v>41903.825439814813</v>
      </c>
      <c r="U1276" s="12">
        <f>ROUND((T1276-S1276), 0)</f>
        <v>45</v>
      </c>
      <c r="V1276" s="11" t="str">
        <f>IF(E1276&gt;=D1276, 1, "")</f>
        <v/>
      </c>
      <c r="W1276" s="11">
        <f>IF(E1276&lt;D1276, 1, "")</f>
        <v>1</v>
      </c>
      <c r="X1276" s="15">
        <f>S1276</f>
        <v>41858.825439814813</v>
      </c>
    </row>
    <row r="1277" spans="1:24" ht="48" x14ac:dyDescent="0.2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5">
        <f>E1277/D1277</f>
        <v>0</v>
      </c>
      <c r="P1277" s="6" t="e">
        <f>E1277/L1277</f>
        <v>#DIV/0!</v>
      </c>
      <c r="Q1277" t="str">
        <f>LEFT(N1277, SEARCH("/", N1277, 1)-1)</f>
        <v>food</v>
      </c>
      <c r="R1277" t="str">
        <f>RIGHT(N1277, LEN(N1277) - SEARCH("/", N1277,1))</f>
        <v>restaurants</v>
      </c>
      <c r="S1277" s="10">
        <f>(((J1277/60)/60)/24)+DATE(1970,1,1)</f>
        <v>42498.899398148147</v>
      </c>
      <c r="T1277" s="10">
        <f>(((I1277/60)/60)/24)+DATE(1970,1,1)</f>
        <v>42528.879166666666</v>
      </c>
      <c r="U1277" s="12">
        <f>ROUND((T1277-S1277), 0)</f>
        <v>30</v>
      </c>
      <c r="V1277" s="11" t="str">
        <f>IF(E1277&gt;=D1277, 1, "")</f>
        <v/>
      </c>
      <c r="W1277" s="11">
        <f>IF(E1277&lt;D1277, 1, "")</f>
        <v>1</v>
      </c>
      <c r="X1277" s="15">
        <f>S1277</f>
        <v>42498.899398148147</v>
      </c>
    </row>
    <row r="1278" spans="1:24" ht="32" x14ac:dyDescent="0.2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5">
        <f>E1278/D1278</f>
        <v>0</v>
      </c>
      <c r="P1278" s="6" t="e">
        <f>E1278/L1278</f>
        <v>#DIV/0!</v>
      </c>
      <c r="Q1278" t="str">
        <f>LEFT(N1278, SEARCH("/", N1278, 1)-1)</f>
        <v>food</v>
      </c>
      <c r="R1278" t="str">
        <f>RIGHT(N1278, LEN(N1278) - SEARCH("/", N1278,1))</f>
        <v>restaurants</v>
      </c>
      <c r="S1278" s="10">
        <f>(((J1278/60)/60)/24)+DATE(1970,1,1)</f>
        <v>41928.015439814815</v>
      </c>
      <c r="T1278" s="10">
        <f>(((I1278/60)/60)/24)+DATE(1970,1,1)</f>
        <v>41958.057106481487</v>
      </c>
      <c r="U1278" s="12">
        <f>ROUND((T1278-S1278), 0)</f>
        <v>30</v>
      </c>
      <c r="V1278" s="11" t="str">
        <f>IF(E1278&gt;=D1278, 1, "")</f>
        <v/>
      </c>
      <c r="W1278" s="11">
        <f>IF(E1278&lt;D1278, 1, "")</f>
        <v>1</v>
      </c>
      <c r="X1278" s="15">
        <f>S1278</f>
        <v>41928.015439814815</v>
      </c>
    </row>
    <row r="1279" spans="1:24" ht="64" x14ac:dyDescent="0.2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5">
        <f>E1279/D1279</f>
        <v>0</v>
      </c>
      <c r="P1279" s="6" t="e">
        <f>E1279/L1279</f>
        <v>#DIV/0!</v>
      </c>
      <c r="Q1279" t="str">
        <f>LEFT(N1279, SEARCH("/", N1279, 1)-1)</f>
        <v>food</v>
      </c>
      <c r="R1279" t="str">
        <f>RIGHT(N1279, LEN(N1279) - SEARCH("/", N1279,1))</f>
        <v>restaurants</v>
      </c>
      <c r="S1279" s="10">
        <f>(((J1279/60)/60)/24)+DATE(1970,1,1)</f>
        <v>42047.05574074074</v>
      </c>
      <c r="T1279" s="10">
        <f>(((I1279/60)/60)/24)+DATE(1970,1,1)</f>
        <v>42077.014074074075</v>
      </c>
      <c r="U1279" s="12">
        <f>ROUND((T1279-S1279), 0)</f>
        <v>30</v>
      </c>
      <c r="V1279" s="11" t="str">
        <f>IF(E1279&gt;=D1279, 1, "")</f>
        <v/>
      </c>
      <c r="W1279" s="11">
        <f>IF(E1279&lt;D1279, 1, "")</f>
        <v>1</v>
      </c>
      <c r="X1279" s="15">
        <f>S1279</f>
        <v>42047.05574074074</v>
      </c>
    </row>
    <row r="1280" spans="1:24" ht="48" x14ac:dyDescent="0.2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5">
        <f>E1280/D1280</f>
        <v>6.0000000000000001E-3</v>
      </c>
      <c r="P1280" s="6">
        <f>E1280/L1280</f>
        <v>15</v>
      </c>
      <c r="Q1280" t="str">
        <f>LEFT(N1280, SEARCH("/", N1280, 1)-1)</f>
        <v>food</v>
      </c>
      <c r="R1280" t="str">
        <f>RIGHT(N1280, LEN(N1280) - SEARCH("/", N1280,1))</f>
        <v>restaurants</v>
      </c>
      <c r="S1280" s="10">
        <f>(((J1280/60)/60)/24)+DATE(1970,1,1)</f>
        <v>42258.297094907408</v>
      </c>
      <c r="T1280" s="10">
        <f>(((I1280/60)/60)/24)+DATE(1970,1,1)</f>
        <v>42280.875</v>
      </c>
      <c r="U1280" s="12">
        <f>ROUND((T1280-S1280), 0)</f>
        <v>23</v>
      </c>
      <c r="V1280" s="11" t="str">
        <f>IF(E1280&gt;=D1280, 1, "")</f>
        <v/>
      </c>
      <c r="W1280" s="11">
        <f>IF(E1280&lt;D1280, 1, "")</f>
        <v>1</v>
      </c>
      <c r="X1280" s="15">
        <f>S1280</f>
        <v>42258.297094907408</v>
      </c>
    </row>
    <row r="1281" spans="1:24" ht="16" x14ac:dyDescent="0.2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5">
        <f>E1281/D1281</f>
        <v>0</v>
      </c>
      <c r="P1281" s="6" t="e">
        <f>E1281/L1281</f>
        <v>#DIV/0!</v>
      </c>
      <c r="Q1281" t="str">
        <f>LEFT(N1281, SEARCH("/", N1281, 1)-1)</f>
        <v>food</v>
      </c>
      <c r="R1281" t="str">
        <f>RIGHT(N1281, LEN(N1281) - SEARCH("/", N1281,1))</f>
        <v>restaurants</v>
      </c>
      <c r="S1281" s="10">
        <f>(((J1281/60)/60)/24)+DATE(1970,1,1)</f>
        <v>42105.072962962964</v>
      </c>
      <c r="T1281" s="10">
        <f>(((I1281/60)/60)/24)+DATE(1970,1,1)</f>
        <v>42135.072962962964</v>
      </c>
      <c r="U1281" s="12">
        <f>ROUND((T1281-S1281), 0)</f>
        <v>30</v>
      </c>
      <c r="V1281" s="11" t="str">
        <f>IF(E1281&gt;=D1281, 1, "")</f>
        <v/>
      </c>
      <c r="W1281" s="11">
        <f>IF(E1281&lt;D1281, 1, "")</f>
        <v>1</v>
      </c>
      <c r="X1281" s="15">
        <f>S1281</f>
        <v>42105.072962962964</v>
      </c>
    </row>
    <row r="1282" spans="1:24" ht="48" x14ac:dyDescent="0.2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5">
        <f>E1282/D1282</f>
        <v>0</v>
      </c>
      <c r="P1282" s="6" t="e">
        <f>E1282/L1282</f>
        <v>#DIV/0!</v>
      </c>
      <c r="Q1282" t="str">
        <f>LEFT(N1282, SEARCH("/", N1282, 1)-1)</f>
        <v>food</v>
      </c>
      <c r="R1282" t="str">
        <f>RIGHT(N1282, LEN(N1282) - SEARCH("/", N1282,1))</f>
        <v>restaurants</v>
      </c>
      <c r="S1282" s="10">
        <f>(((J1282/60)/60)/24)+DATE(1970,1,1)</f>
        <v>41835.951782407406</v>
      </c>
      <c r="T1282" s="10">
        <f>(((I1282/60)/60)/24)+DATE(1970,1,1)</f>
        <v>41865.951782407406</v>
      </c>
      <c r="U1282" s="12">
        <f>ROUND((T1282-S1282), 0)</f>
        <v>30</v>
      </c>
      <c r="V1282" s="11" t="str">
        <f>IF(E1282&gt;=D1282, 1, "")</f>
        <v/>
      </c>
      <c r="W1282" s="11">
        <f>IF(E1282&lt;D1282, 1, "")</f>
        <v>1</v>
      </c>
      <c r="X1282" s="15">
        <f>S1282</f>
        <v>41835.951782407406</v>
      </c>
    </row>
    <row r="1283" spans="1:24" ht="48" x14ac:dyDescent="0.2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5">
        <f>E1283/D1283</f>
        <v>1.0526315789473684E-2</v>
      </c>
      <c r="P1283" s="6">
        <f>E1283/L1283</f>
        <v>35.714285714285715</v>
      </c>
      <c r="Q1283" t="str">
        <f>LEFT(N1283, SEARCH("/", N1283, 1)-1)</f>
        <v>food</v>
      </c>
      <c r="R1283" t="str">
        <f>RIGHT(N1283, LEN(N1283) - SEARCH("/", N1283,1))</f>
        <v>restaurants</v>
      </c>
      <c r="S1283" s="10">
        <f>(((J1283/60)/60)/24)+DATE(1970,1,1)</f>
        <v>42058.809594907405</v>
      </c>
      <c r="T1283" s="10">
        <f>(((I1283/60)/60)/24)+DATE(1970,1,1)</f>
        <v>42114.767928240741</v>
      </c>
      <c r="U1283" s="12">
        <f>ROUND((T1283-S1283), 0)</f>
        <v>56</v>
      </c>
      <c r="V1283" s="11" t="str">
        <f>IF(E1283&gt;=D1283, 1, "")</f>
        <v/>
      </c>
      <c r="W1283" s="11">
        <f>IF(E1283&lt;D1283, 1, "")</f>
        <v>1</v>
      </c>
      <c r="X1283" s="15">
        <f>S1283</f>
        <v>42058.809594907405</v>
      </c>
    </row>
    <row r="1284" spans="1:24" ht="48" x14ac:dyDescent="0.2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5">
        <f>E1284/D1284</f>
        <v>1.5E-3</v>
      </c>
      <c r="P1284" s="6">
        <f>E1284/L1284</f>
        <v>37.5</v>
      </c>
      <c r="Q1284" t="str">
        <f>LEFT(N1284, SEARCH("/", N1284, 1)-1)</f>
        <v>food</v>
      </c>
      <c r="R1284" t="str">
        <f>RIGHT(N1284, LEN(N1284) - SEARCH("/", N1284,1))</f>
        <v>restaurants</v>
      </c>
      <c r="S1284" s="10">
        <f>(((J1284/60)/60)/24)+DATE(1970,1,1)</f>
        <v>42078.997361111105</v>
      </c>
      <c r="T1284" s="10">
        <f>(((I1284/60)/60)/24)+DATE(1970,1,1)</f>
        <v>42138.997361111105</v>
      </c>
      <c r="U1284" s="12">
        <f>ROUND((T1284-S1284), 0)</f>
        <v>60</v>
      </c>
      <c r="V1284" s="11" t="str">
        <f>IF(E1284&gt;=D1284, 1, "")</f>
        <v/>
      </c>
      <c r="W1284" s="11">
        <f>IF(E1284&lt;D1284, 1, "")</f>
        <v>1</v>
      </c>
      <c r="X1284" s="15">
        <f>S1284</f>
        <v>42078.997361111105</v>
      </c>
    </row>
    <row r="1285" spans="1:24" ht="48" x14ac:dyDescent="0.2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5">
        <f>E1285/D1285</f>
        <v>0</v>
      </c>
      <c r="P1285" s="6" t="e">
        <f>E1285/L1285</f>
        <v>#DIV/0!</v>
      </c>
      <c r="Q1285" t="str">
        <f>LEFT(N1285, SEARCH("/", N1285, 1)-1)</f>
        <v>food</v>
      </c>
      <c r="R1285" t="str">
        <f>RIGHT(N1285, LEN(N1285) - SEARCH("/", N1285,1))</f>
        <v>restaurants</v>
      </c>
      <c r="S1285" s="10">
        <f>(((J1285/60)/60)/24)+DATE(1970,1,1)</f>
        <v>42371.446909722217</v>
      </c>
      <c r="T1285" s="10">
        <f>(((I1285/60)/60)/24)+DATE(1970,1,1)</f>
        <v>42401.446909722217</v>
      </c>
      <c r="U1285" s="12">
        <f>ROUND((T1285-S1285), 0)</f>
        <v>30</v>
      </c>
      <c r="V1285" s="11" t="str">
        <f>IF(E1285&gt;=D1285, 1, "")</f>
        <v/>
      </c>
      <c r="W1285" s="11">
        <f>IF(E1285&lt;D1285, 1, "")</f>
        <v>1</v>
      </c>
      <c r="X1285" s="15">
        <f>S1285</f>
        <v>42371.446909722217</v>
      </c>
    </row>
    <row r="1286" spans="1:24" ht="48" x14ac:dyDescent="0.2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5">
        <f>E1286/D1286</f>
        <v>0</v>
      </c>
      <c r="P1286" s="6" t="e">
        <f>E1286/L1286</f>
        <v>#DIV/0!</v>
      </c>
      <c r="Q1286" t="str">
        <f>LEFT(N1286, SEARCH("/", N1286, 1)-1)</f>
        <v>food</v>
      </c>
      <c r="R1286" t="str">
        <f>RIGHT(N1286, LEN(N1286) - SEARCH("/", N1286,1))</f>
        <v>restaurants</v>
      </c>
      <c r="S1286" s="10">
        <f>(((J1286/60)/60)/24)+DATE(1970,1,1)</f>
        <v>41971.876863425925</v>
      </c>
      <c r="T1286" s="10">
        <f>(((I1286/60)/60)/24)+DATE(1970,1,1)</f>
        <v>41986.876863425925</v>
      </c>
      <c r="U1286" s="12">
        <f>ROUND((T1286-S1286), 0)</f>
        <v>15</v>
      </c>
      <c r="V1286" s="11" t="str">
        <f>IF(E1286&gt;=D1286, 1, "")</f>
        <v/>
      </c>
      <c r="W1286" s="11">
        <f>IF(E1286&lt;D1286, 1, "")</f>
        <v>1</v>
      </c>
      <c r="X1286" s="15">
        <f>S1286</f>
        <v>41971.876863425925</v>
      </c>
    </row>
    <row r="1287" spans="1:24" ht="48" x14ac:dyDescent="0.2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5">
        <f>E1287/D1287</f>
        <v>0</v>
      </c>
      <c r="P1287" s="6" t="e">
        <f>E1287/L1287</f>
        <v>#DIV/0!</v>
      </c>
      <c r="Q1287" t="str">
        <f>LEFT(N1287, SEARCH("/", N1287, 1)-1)</f>
        <v>food</v>
      </c>
      <c r="R1287" t="str">
        <f>RIGHT(N1287, LEN(N1287) - SEARCH("/", N1287,1))</f>
        <v>restaurants</v>
      </c>
      <c r="S1287" s="10">
        <f>(((J1287/60)/60)/24)+DATE(1970,1,1)</f>
        <v>42732.00681712963</v>
      </c>
      <c r="T1287" s="10">
        <f>(((I1287/60)/60)/24)+DATE(1970,1,1)</f>
        <v>42792.00681712963</v>
      </c>
      <c r="U1287" s="12">
        <f>ROUND((T1287-S1287), 0)</f>
        <v>60</v>
      </c>
      <c r="V1287" s="11" t="str">
        <f>IF(E1287&gt;=D1287, 1, "")</f>
        <v/>
      </c>
      <c r="W1287" s="11">
        <f>IF(E1287&lt;D1287, 1, "")</f>
        <v>1</v>
      </c>
      <c r="X1287" s="15">
        <f>S1287</f>
        <v>42732.00681712963</v>
      </c>
    </row>
    <row r="1288" spans="1:24" ht="48" x14ac:dyDescent="0.2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5">
        <f>E1288/D1288</f>
        <v>1.7500000000000002E-2</v>
      </c>
      <c r="P1288" s="6">
        <f>E1288/L1288</f>
        <v>52.5</v>
      </c>
      <c r="Q1288" t="str">
        <f>LEFT(N1288, SEARCH("/", N1288, 1)-1)</f>
        <v>food</v>
      </c>
      <c r="R1288" t="str">
        <f>RIGHT(N1288, LEN(N1288) - SEARCH("/", N1288,1))</f>
        <v>restaurants</v>
      </c>
      <c r="S1288" s="10">
        <f>(((J1288/60)/60)/24)+DATE(1970,1,1)</f>
        <v>41854.389780092592</v>
      </c>
      <c r="T1288" s="10">
        <f>(((I1288/60)/60)/24)+DATE(1970,1,1)</f>
        <v>41871.389780092592</v>
      </c>
      <c r="U1288" s="12">
        <f>ROUND((T1288-S1288), 0)</f>
        <v>17</v>
      </c>
      <c r="V1288" s="11" t="str">
        <f>IF(E1288&gt;=D1288, 1, "")</f>
        <v/>
      </c>
      <c r="W1288" s="11">
        <f>IF(E1288&lt;D1288, 1, "")</f>
        <v>1</v>
      </c>
      <c r="X1288" s="15">
        <f>S1288</f>
        <v>41854.389780092592</v>
      </c>
    </row>
    <row r="1289" spans="1:24" ht="48" x14ac:dyDescent="0.2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5">
        <f>E1289/D1289</f>
        <v>0.186</v>
      </c>
      <c r="P1289" s="6">
        <f>E1289/L1289</f>
        <v>77.5</v>
      </c>
      <c r="Q1289" t="str">
        <f>LEFT(N1289, SEARCH("/", N1289, 1)-1)</f>
        <v>food</v>
      </c>
      <c r="R1289" t="str">
        <f>RIGHT(N1289, LEN(N1289) - SEARCH("/", N1289,1))</f>
        <v>restaurants</v>
      </c>
      <c r="S1289" s="10">
        <f>(((J1289/60)/60)/24)+DATE(1970,1,1)</f>
        <v>42027.839733796296</v>
      </c>
      <c r="T1289" s="10">
        <f>(((I1289/60)/60)/24)+DATE(1970,1,1)</f>
        <v>42057.839733796296</v>
      </c>
      <c r="U1289" s="12">
        <f>ROUND((T1289-S1289), 0)</f>
        <v>30</v>
      </c>
      <c r="V1289" s="11" t="str">
        <f>IF(E1289&gt;=D1289, 1, "")</f>
        <v/>
      </c>
      <c r="W1289" s="11">
        <f>IF(E1289&lt;D1289, 1, "")</f>
        <v>1</v>
      </c>
      <c r="X1289" s="15">
        <f>S1289</f>
        <v>42027.839733796296</v>
      </c>
    </row>
    <row r="1290" spans="1:24" ht="48" x14ac:dyDescent="0.2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5">
        <f>E1290/D1290</f>
        <v>0</v>
      </c>
      <c r="P1290" s="6" t="e">
        <f>E1290/L1290</f>
        <v>#DIV/0!</v>
      </c>
      <c r="Q1290" t="str">
        <f>LEFT(N1290, SEARCH("/", N1290, 1)-1)</f>
        <v>food</v>
      </c>
      <c r="R1290" t="str">
        <f>RIGHT(N1290, LEN(N1290) - SEARCH("/", N1290,1))</f>
        <v>restaurants</v>
      </c>
      <c r="S1290" s="10">
        <f>(((J1290/60)/60)/24)+DATE(1970,1,1)</f>
        <v>41942.653379629628</v>
      </c>
      <c r="T1290" s="10">
        <f>(((I1290/60)/60)/24)+DATE(1970,1,1)</f>
        <v>41972.6950462963</v>
      </c>
      <c r="U1290" s="12">
        <f>ROUND((T1290-S1290), 0)</f>
        <v>30</v>
      </c>
      <c r="V1290" s="11" t="str">
        <f>IF(E1290&gt;=D1290, 1, "")</f>
        <v/>
      </c>
      <c r="W1290" s="11">
        <f>IF(E1290&lt;D1290, 1, "")</f>
        <v>1</v>
      </c>
      <c r="X1290" s="15">
        <f>S1290</f>
        <v>41942.653379629628</v>
      </c>
    </row>
    <row r="1291" spans="1:24" ht="48" x14ac:dyDescent="0.2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5">
        <f>E1291/D1291</f>
        <v>9.8166666666666666E-2</v>
      </c>
      <c r="P1291" s="6">
        <f>E1291/L1291</f>
        <v>53.545454545454547</v>
      </c>
      <c r="Q1291" t="str">
        <f>LEFT(N1291, SEARCH("/", N1291, 1)-1)</f>
        <v>food</v>
      </c>
      <c r="R1291" t="str">
        <f>RIGHT(N1291, LEN(N1291) - SEARCH("/", N1291,1))</f>
        <v>restaurants</v>
      </c>
      <c r="S1291" s="10">
        <f>(((J1291/60)/60)/24)+DATE(1970,1,1)</f>
        <v>42052.802430555559</v>
      </c>
      <c r="T1291" s="10">
        <f>(((I1291/60)/60)/24)+DATE(1970,1,1)</f>
        <v>42082.760763888888</v>
      </c>
      <c r="U1291" s="12">
        <f>ROUND((T1291-S1291), 0)</f>
        <v>30</v>
      </c>
      <c r="V1291" s="11" t="str">
        <f>IF(E1291&gt;=D1291, 1, "")</f>
        <v/>
      </c>
      <c r="W1291" s="11">
        <f>IF(E1291&lt;D1291, 1, "")</f>
        <v>1</v>
      </c>
      <c r="X1291" s="15">
        <f>S1291</f>
        <v>42052.802430555559</v>
      </c>
    </row>
    <row r="1292" spans="1:24" ht="48" x14ac:dyDescent="0.2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5">
        <f>E1292/D1292</f>
        <v>0</v>
      </c>
      <c r="P1292" s="6" t="e">
        <f>E1292/L1292</f>
        <v>#DIV/0!</v>
      </c>
      <c r="Q1292" t="str">
        <f>LEFT(N1292, SEARCH("/", N1292, 1)-1)</f>
        <v>food</v>
      </c>
      <c r="R1292" t="str">
        <f>RIGHT(N1292, LEN(N1292) - SEARCH("/", N1292,1))</f>
        <v>restaurants</v>
      </c>
      <c r="S1292" s="10">
        <f>(((J1292/60)/60)/24)+DATE(1970,1,1)</f>
        <v>41926.680879629632</v>
      </c>
      <c r="T1292" s="10">
        <f>(((I1292/60)/60)/24)+DATE(1970,1,1)</f>
        <v>41956.722546296296</v>
      </c>
      <c r="U1292" s="12">
        <f>ROUND((T1292-S1292), 0)</f>
        <v>30</v>
      </c>
      <c r="V1292" s="11" t="str">
        <f>IF(E1292&gt;=D1292, 1, "")</f>
        <v/>
      </c>
      <c r="W1292" s="11">
        <f>IF(E1292&lt;D1292, 1, "")</f>
        <v>1</v>
      </c>
      <c r="X1292" s="15">
        <f>S1292</f>
        <v>41926.680879629632</v>
      </c>
    </row>
    <row r="1293" spans="1:24" ht="32" x14ac:dyDescent="0.2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5">
        <f>E1293/D1293</f>
        <v>4.3333333333333331E-4</v>
      </c>
      <c r="P1293" s="6">
        <f>E1293/L1293</f>
        <v>16.25</v>
      </c>
      <c r="Q1293" t="str">
        <f>LEFT(N1293, SEARCH("/", N1293, 1)-1)</f>
        <v>food</v>
      </c>
      <c r="R1293" t="str">
        <f>RIGHT(N1293, LEN(N1293) - SEARCH("/", N1293,1))</f>
        <v>restaurants</v>
      </c>
      <c r="S1293" s="10">
        <f>(((J1293/60)/60)/24)+DATE(1970,1,1)</f>
        <v>41809.155138888891</v>
      </c>
      <c r="T1293" s="10">
        <f>(((I1293/60)/60)/24)+DATE(1970,1,1)</f>
        <v>41839.155138888891</v>
      </c>
      <c r="U1293" s="12">
        <f>ROUND((T1293-S1293), 0)</f>
        <v>30</v>
      </c>
      <c r="V1293" s="11" t="str">
        <f>IF(E1293&gt;=D1293, 1, "")</f>
        <v/>
      </c>
      <c r="W1293" s="11">
        <f>IF(E1293&lt;D1293, 1, "")</f>
        <v>1</v>
      </c>
      <c r="X1293" s="15">
        <f>S1293</f>
        <v>41809.155138888891</v>
      </c>
    </row>
    <row r="1294" spans="1:24" ht="48" x14ac:dyDescent="0.2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5">
        <f>E1294/D1294</f>
        <v>0</v>
      </c>
      <c r="P1294" s="6" t="e">
        <f>E1294/L1294</f>
        <v>#DIV/0!</v>
      </c>
      <c r="Q1294" t="str">
        <f>LEFT(N1294, SEARCH("/", N1294, 1)-1)</f>
        <v>food</v>
      </c>
      <c r="R1294" t="str">
        <f>RIGHT(N1294, LEN(N1294) - SEARCH("/", N1294,1))</f>
        <v>restaurants</v>
      </c>
      <c r="S1294" s="10">
        <f>(((J1294/60)/60)/24)+DATE(1970,1,1)</f>
        <v>42612.600520833337</v>
      </c>
      <c r="T1294" s="10">
        <f>(((I1294/60)/60)/24)+DATE(1970,1,1)</f>
        <v>42658.806249999994</v>
      </c>
      <c r="U1294" s="12">
        <f>ROUND((T1294-S1294), 0)</f>
        <v>46</v>
      </c>
      <c r="V1294" s="11" t="str">
        <f>IF(E1294&gt;=D1294, 1, "")</f>
        <v/>
      </c>
      <c r="W1294" s="11">
        <f>IF(E1294&lt;D1294, 1, "")</f>
        <v>1</v>
      </c>
      <c r="X1294" s="15">
        <f>S1294</f>
        <v>42612.600520833337</v>
      </c>
    </row>
    <row r="1295" spans="1:24" ht="48" x14ac:dyDescent="0.2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5">
        <f>E1295/D1295</f>
        <v>0.106</v>
      </c>
      <c r="P1295" s="6">
        <f>E1295/L1295</f>
        <v>48.18181818181818</v>
      </c>
      <c r="Q1295" t="str">
        <f>LEFT(N1295, SEARCH("/", N1295, 1)-1)</f>
        <v>food</v>
      </c>
      <c r="R1295" t="str">
        <f>RIGHT(N1295, LEN(N1295) - SEARCH("/", N1295,1))</f>
        <v>food trucks</v>
      </c>
      <c r="S1295" s="10">
        <f>(((J1295/60)/60)/24)+DATE(1970,1,1)</f>
        <v>42294.628449074073</v>
      </c>
      <c r="T1295" s="10">
        <f>(((I1295/60)/60)/24)+DATE(1970,1,1)</f>
        <v>42324.670115740737</v>
      </c>
      <c r="U1295" s="12">
        <f>ROUND((T1295-S1295), 0)</f>
        <v>30</v>
      </c>
      <c r="V1295" s="11" t="str">
        <f>IF(E1295&gt;=D1295, 1, "")</f>
        <v/>
      </c>
      <c r="W1295" s="11">
        <f>IF(E1295&lt;D1295, 1, "")</f>
        <v>1</v>
      </c>
      <c r="X1295" s="15">
        <f>S1295</f>
        <v>42294.628449074073</v>
      </c>
    </row>
    <row r="1296" spans="1:24" ht="32" x14ac:dyDescent="0.2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5">
        <f>E1296/D1296</f>
        <v>1.1111111111111112E-5</v>
      </c>
      <c r="P1296" s="6">
        <f>E1296/L1296</f>
        <v>1</v>
      </c>
      <c r="Q1296" t="str">
        <f>LEFT(N1296, SEARCH("/", N1296, 1)-1)</f>
        <v>food</v>
      </c>
      <c r="R1296" t="str">
        <f>RIGHT(N1296, LEN(N1296) - SEARCH("/", N1296,1))</f>
        <v>food trucks</v>
      </c>
      <c r="S1296" s="10">
        <f>(((J1296/60)/60)/24)+DATE(1970,1,1)</f>
        <v>42642.988819444443</v>
      </c>
      <c r="T1296" s="10">
        <f>(((I1296/60)/60)/24)+DATE(1970,1,1)</f>
        <v>42672.988819444443</v>
      </c>
      <c r="U1296" s="12">
        <f>ROUND((T1296-S1296), 0)</f>
        <v>30</v>
      </c>
      <c r="V1296" s="11" t="str">
        <f>IF(E1296&gt;=D1296, 1, "")</f>
        <v/>
      </c>
      <c r="W1296" s="11">
        <f>IF(E1296&lt;D1296, 1, "")</f>
        <v>1</v>
      </c>
      <c r="X1296" s="15">
        <f>S1296</f>
        <v>42642.988819444443</v>
      </c>
    </row>
    <row r="1297" spans="1:24" ht="32" x14ac:dyDescent="0.2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5">
        <f>E1297/D1297</f>
        <v>5.0000000000000001E-3</v>
      </c>
      <c r="P1297" s="6">
        <f>E1297/L1297</f>
        <v>1</v>
      </c>
      <c r="Q1297" t="str">
        <f>LEFT(N1297, SEARCH("/", N1297, 1)-1)</f>
        <v>food</v>
      </c>
      <c r="R1297" t="str">
        <f>RIGHT(N1297, LEN(N1297) - SEARCH("/", N1297,1))</f>
        <v>food trucks</v>
      </c>
      <c r="S1297" s="10">
        <f>(((J1297/60)/60)/24)+DATE(1970,1,1)</f>
        <v>42019.76944444445</v>
      </c>
      <c r="T1297" s="10">
        <f>(((I1297/60)/60)/24)+DATE(1970,1,1)</f>
        <v>42079.727777777778</v>
      </c>
      <c r="U1297" s="12">
        <f>ROUND((T1297-S1297), 0)</f>
        <v>60</v>
      </c>
      <c r="V1297" s="11" t="str">
        <f>IF(E1297&gt;=D1297, 1, "")</f>
        <v/>
      </c>
      <c r="W1297" s="11">
        <f>IF(E1297&lt;D1297, 1, "")</f>
        <v>1</v>
      </c>
      <c r="X1297" s="15">
        <f>S1297</f>
        <v>42019.76944444445</v>
      </c>
    </row>
    <row r="1298" spans="1:24" ht="32" x14ac:dyDescent="0.2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5">
        <f>E1298/D1298</f>
        <v>0</v>
      </c>
      <c r="P1298" s="6" t="e">
        <f>E1298/L1298</f>
        <v>#DIV/0!</v>
      </c>
      <c r="Q1298" t="str">
        <f>LEFT(N1298, SEARCH("/", N1298, 1)-1)</f>
        <v>food</v>
      </c>
      <c r="R1298" t="str">
        <f>RIGHT(N1298, LEN(N1298) - SEARCH("/", N1298,1))</f>
        <v>food trucks</v>
      </c>
      <c r="S1298" s="10">
        <f>(((J1298/60)/60)/24)+DATE(1970,1,1)</f>
        <v>42140.173252314817</v>
      </c>
      <c r="T1298" s="10">
        <f>(((I1298/60)/60)/24)+DATE(1970,1,1)</f>
        <v>42170.173252314817</v>
      </c>
      <c r="U1298" s="12">
        <f>ROUND((T1298-S1298), 0)</f>
        <v>30</v>
      </c>
      <c r="V1298" s="11" t="str">
        <f>IF(E1298&gt;=D1298, 1, "")</f>
        <v/>
      </c>
      <c r="W1298" s="11">
        <f>IF(E1298&lt;D1298, 1, "")</f>
        <v>1</v>
      </c>
      <c r="X1298" s="15">
        <f>S1298</f>
        <v>42140.173252314817</v>
      </c>
    </row>
    <row r="1299" spans="1:24" ht="48" x14ac:dyDescent="0.2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5">
        <f>E1299/D1299</f>
        <v>1.6666666666666668E-3</v>
      </c>
      <c r="P1299" s="6">
        <f>E1299/L1299</f>
        <v>50</v>
      </c>
      <c r="Q1299" t="str">
        <f>LEFT(N1299, SEARCH("/", N1299, 1)-1)</f>
        <v>food</v>
      </c>
      <c r="R1299" t="str">
        <f>RIGHT(N1299, LEN(N1299) - SEARCH("/", N1299,1))</f>
        <v>food trucks</v>
      </c>
      <c r="S1299" s="10">
        <f>(((J1299/60)/60)/24)+DATE(1970,1,1)</f>
        <v>41795.963333333333</v>
      </c>
      <c r="T1299" s="10">
        <f>(((I1299/60)/60)/24)+DATE(1970,1,1)</f>
        <v>41825.963333333333</v>
      </c>
      <c r="U1299" s="12">
        <f>ROUND((T1299-S1299), 0)</f>
        <v>30</v>
      </c>
      <c r="V1299" s="11" t="str">
        <f>IF(E1299&gt;=D1299, 1, "")</f>
        <v/>
      </c>
      <c r="W1299" s="11">
        <f>IF(E1299&lt;D1299, 1, "")</f>
        <v>1</v>
      </c>
      <c r="X1299" s="15">
        <f>S1299</f>
        <v>41795.963333333333</v>
      </c>
    </row>
    <row r="1300" spans="1:24" ht="32" x14ac:dyDescent="0.2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5">
        <f>E1300/D1300</f>
        <v>1.6666666666666668E-3</v>
      </c>
      <c r="P1300" s="6">
        <f>E1300/L1300</f>
        <v>5</v>
      </c>
      <c r="Q1300" t="str">
        <f>LEFT(N1300, SEARCH("/", N1300, 1)-1)</f>
        <v>food</v>
      </c>
      <c r="R1300" t="str">
        <f>RIGHT(N1300, LEN(N1300) - SEARCH("/", N1300,1))</f>
        <v>food trucks</v>
      </c>
      <c r="S1300" s="10">
        <f>(((J1300/60)/60)/24)+DATE(1970,1,1)</f>
        <v>42333.330277777779</v>
      </c>
      <c r="T1300" s="10">
        <f>(((I1300/60)/60)/24)+DATE(1970,1,1)</f>
        <v>42363.330277777779</v>
      </c>
      <c r="U1300" s="12">
        <f>ROUND((T1300-S1300), 0)</f>
        <v>30</v>
      </c>
      <c r="V1300" s="11" t="str">
        <f>IF(E1300&gt;=D1300, 1, "")</f>
        <v/>
      </c>
      <c r="W1300" s="11">
        <f>IF(E1300&lt;D1300, 1, "")</f>
        <v>1</v>
      </c>
      <c r="X1300" s="15">
        <f>S1300</f>
        <v>42333.330277777779</v>
      </c>
    </row>
    <row r="1301" spans="1:24" ht="48" x14ac:dyDescent="0.2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5">
        <f>E1301/D1301</f>
        <v>2.4340000000000001E-2</v>
      </c>
      <c r="P1301" s="6">
        <f>E1301/L1301</f>
        <v>202.83333333333334</v>
      </c>
      <c r="Q1301" t="str">
        <f>LEFT(N1301, SEARCH("/", N1301, 1)-1)</f>
        <v>food</v>
      </c>
      <c r="R1301" t="str">
        <f>RIGHT(N1301, LEN(N1301) - SEARCH("/", N1301,1))</f>
        <v>food trucks</v>
      </c>
      <c r="S1301" s="10">
        <f>(((J1301/60)/60)/24)+DATE(1970,1,1)</f>
        <v>42338.675381944442</v>
      </c>
      <c r="T1301" s="10">
        <f>(((I1301/60)/60)/24)+DATE(1970,1,1)</f>
        <v>42368.675381944442</v>
      </c>
      <c r="U1301" s="12">
        <f>ROUND((T1301-S1301), 0)</f>
        <v>30</v>
      </c>
      <c r="V1301" s="11" t="str">
        <f>IF(E1301&gt;=D1301, 1, "")</f>
        <v/>
      </c>
      <c r="W1301" s="11">
        <f>IF(E1301&lt;D1301, 1, "")</f>
        <v>1</v>
      </c>
      <c r="X1301" s="15">
        <f>S1301</f>
        <v>42338.675381944442</v>
      </c>
    </row>
    <row r="1302" spans="1:24" ht="48" x14ac:dyDescent="0.2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5">
        <f>E1302/D1302</f>
        <v>3.8833333333333331E-2</v>
      </c>
      <c r="P1302" s="6">
        <f>E1302/L1302</f>
        <v>29.125</v>
      </c>
      <c r="Q1302" t="str">
        <f>LEFT(N1302, SEARCH("/", N1302, 1)-1)</f>
        <v>food</v>
      </c>
      <c r="R1302" t="str">
        <f>RIGHT(N1302, LEN(N1302) - SEARCH("/", N1302,1))</f>
        <v>food trucks</v>
      </c>
      <c r="S1302" s="10">
        <f>(((J1302/60)/60)/24)+DATE(1970,1,1)</f>
        <v>42042.676226851851</v>
      </c>
      <c r="T1302" s="10">
        <f>(((I1302/60)/60)/24)+DATE(1970,1,1)</f>
        <v>42094.551388888889</v>
      </c>
      <c r="U1302" s="12">
        <f>ROUND((T1302-S1302), 0)</f>
        <v>52</v>
      </c>
      <c r="V1302" s="11" t="str">
        <f>IF(E1302&gt;=D1302, 1, "")</f>
        <v/>
      </c>
      <c r="W1302" s="11">
        <f>IF(E1302&lt;D1302, 1, "")</f>
        <v>1</v>
      </c>
      <c r="X1302" s="15">
        <f>S1302</f>
        <v>42042.676226851851</v>
      </c>
    </row>
    <row r="1303" spans="1:24" ht="48" x14ac:dyDescent="0.2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5">
        <f>E1303/D1303</f>
        <v>1E-4</v>
      </c>
      <c r="P1303" s="6">
        <f>E1303/L1303</f>
        <v>5</v>
      </c>
      <c r="Q1303" t="str">
        <f>LEFT(N1303, SEARCH("/", N1303, 1)-1)</f>
        <v>food</v>
      </c>
      <c r="R1303" t="str">
        <f>RIGHT(N1303, LEN(N1303) - SEARCH("/", N1303,1))</f>
        <v>food trucks</v>
      </c>
      <c r="S1303" s="10">
        <f>(((J1303/60)/60)/24)+DATE(1970,1,1)</f>
        <v>42422.536192129628</v>
      </c>
      <c r="T1303" s="10">
        <f>(((I1303/60)/60)/24)+DATE(1970,1,1)</f>
        <v>42452.494525462964</v>
      </c>
      <c r="U1303" s="12">
        <f>ROUND((T1303-S1303), 0)</f>
        <v>30</v>
      </c>
      <c r="V1303" s="11" t="str">
        <f>IF(E1303&gt;=D1303, 1, "")</f>
        <v/>
      </c>
      <c r="W1303" s="11">
        <f>IF(E1303&lt;D1303, 1, "")</f>
        <v>1</v>
      </c>
      <c r="X1303" s="15">
        <f>S1303</f>
        <v>42422.536192129628</v>
      </c>
    </row>
    <row r="1304" spans="1:24" ht="48" x14ac:dyDescent="0.2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5">
        <f>E1304/D1304</f>
        <v>0</v>
      </c>
      <c r="P1304" s="6" t="e">
        <f>E1304/L1304</f>
        <v>#DIV/0!</v>
      </c>
      <c r="Q1304" t="str">
        <f>LEFT(N1304, SEARCH("/", N1304, 1)-1)</f>
        <v>food</v>
      </c>
      <c r="R1304" t="str">
        <f>RIGHT(N1304, LEN(N1304) - SEARCH("/", N1304,1))</f>
        <v>food trucks</v>
      </c>
      <c r="S1304" s="10">
        <f>(((J1304/60)/60)/24)+DATE(1970,1,1)</f>
        <v>42388.589085648149</v>
      </c>
      <c r="T1304" s="10">
        <f>(((I1304/60)/60)/24)+DATE(1970,1,1)</f>
        <v>42395.589085648149</v>
      </c>
      <c r="U1304" s="12">
        <f>ROUND((T1304-S1304), 0)</f>
        <v>7</v>
      </c>
      <c r="V1304" s="11" t="str">
        <f>IF(E1304&gt;=D1304, 1, "")</f>
        <v/>
      </c>
      <c r="W1304" s="11">
        <f>IF(E1304&lt;D1304, 1, "")</f>
        <v>1</v>
      </c>
      <c r="X1304" s="15">
        <f>S1304</f>
        <v>42388.589085648149</v>
      </c>
    </row>
    <row r="1305" spans="1:24" ht="48" x14ac:dyDescent="0.2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5">
        <f>E1305/D1305</f>
        <v>1.7333333333333333E-2</v>
      </c>
      <c r="P1305" s="6">
        <f>E1305/L1305</f>
        <v>13</v>
      </c>
      <c r="Q1305" t="str">
        <f>LEFT(N1305, SEARCH("/", N1305, 1)-1)</f>
        <v>food</v>
      </c>
      <c r="R1305" t="str">
        <f>RIGHT(N1305, LEN(N1305) - SEARCH("/", N1305,1))</f>
        <v>food trucks</v>
      </c>
      <c r="S1305" s="10">
        <f>(((J1305/60)/60)/24)+DATE(1970,1,1)</f>
        <v>42382.906527777777</v>
      </c>
      <c r="T1305" s="10">
        <f>(((I1305/60)/60)/24)+DATE(1970,1,1)</f>
        <v>42442.864861111113</v>
      </c>
      <c r="U1305" s="12">
        <f>ROUND((T1305-S1305), 0)</f>
        <v>60</v>
      </c>
      <c r="V1305" s="11" t="str">
        <f>IF(E1305&gt;=D1305, 1, "")</f>
        <v/>
      </c>
      <c r="W1305" s="11">
        <f>IF(E1305&lt;D1305, 1, "")</f>
        <v>1</v>
      </c>
      <c r="X1305" s="15">
        <f>S1305</f>
        <v>42382.906527777777</v>
      </c>
    </row>
    <row r="1306" spans="1:24" ht="48" x14ac:dyDescent="0.2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5">
        <f>E1306/D1306</f>
        <v>1.6666666666666668E-3</v>
      </c>
      <c r="P1306" s="6">
        <f>E1306/L1306</f>
        <v>50</v>
      </c>
      <c r="Q1306" t="str">
        <f>LEFT(N1306, SEARCH("/", N1306, 1)-1)</f>
        <v>food</v>
      </c>
      <c r="R1306" t="str">
        <f>RIGHT(N1306, LEN(N1306) - SEARCH("/", N1306,1))</f>
        <v>food trucks</v>
      </c>
      <c r="S1306" s="10">
        <f>(((J1306/60)/60)/24)+DATE(1970,1,1)</f>
        <v>41887.801168981481</v>
      </c>
      <c r="T1306" s="10">
        <f>(((I1306/60)/60)/24)+DATE(1970,1,1)</f>
        <v>41917.801168981481</v>
      </c>
      <c r="U1306" s="12">
        <f>ROUND((T1306-S1306), 0)</f>
        <v>30</v>
      </c>
      <c r="V1306" s="11" t="str">
        <f>IF(E1306&gt;=D1306, 1, "")</f>
        <v/>
      </c>
      <c r="W1306" s="11">
        <f>IF(E1306&lt;D1306, 1, "")</f>
        <v>1</v>
      </c>
      <c r="X1306" s="15">
        <f>S1306</f>
        <v>41887.801168981481</v>
      </c>
    </row>
    <row r="1307" spans="1:24" ht="48" x14ac:dyDescent="0.2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5">
        <f>E1307/D1307</f>
        <v>0</v>
      </c>
      <c r="P1307" s="6" t="e">
        <f>E1307/L1307</f>
        <v>#DIV/0!</v>
      </c>
      <c r="Q1307" t="str">
        <f>LEFT(N1307, SEARCH("/", N1307, 1)-1)</f>
        <v>food</v>
      </c>
      <c r="R1307" t="str">
        <f>RIGHT(N1307, LEN(N1307) - SEARCH("/", N1307,1))</f>
        <v>food trucks</v>
      </c>
      <c r="S1307" s="10">
        <f>(((J1307/60)/60)/24)+DATE(1970,1,1)</f>
        <v>42089.84520833334</v>
      </c>
      <c r="T1307" s="10">
        <f>(((I1307/60)/60)/24)+DATE(1970,1,1)</f>
        <v>42119.84520833334</v>
      </c>
      <c r="U1307" s="12">
        <f>ROUND((T1307-S1307), 0)</f>
        <v>30</v>
      </c>
      <c r="V1307" s="11" t="str">
        <f>IF(E1307&gt;=D1307, 1, "")</f>
        <v/>
      </c>
      <c r="W1307" s="11">
        <f>IF(E1307&lt;D1307, 1, "")</f>
        <v>1</v>
      </c>
      <c r="X1307" s="15">
        <f>S1307</f>
        <v>42089.84520833334</v>
      </c>
    </row>
    <row r="1308" spans="1:24" ht="48" x14ac:dyDescent="0.2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5">
        <f>E1308/D1308</f>
        <v>1.2500000000000001E-5</v>
      </c>
      <c r="P1308" s="6">
        <f>E1308/L1308</f>
        <v>1</v>
      </c>
      <c r="Q1308" t="str">
        <f>LEFT(N1308, SEARCH("/", N1308, 1)-1)</f>
        <v>food</v>
      </c>
      <c r="R1308" t="str">
        <f>RIGHT(N1308, LEN(N1308) - SEARCH("/", N1308,1))</f>
        <v>food trucks</v>
      </c>
      <c r="S1308" s="10">
        <f>(((J1308/60)/60)/24)+DATE(1970,1,1)</f>
        <v>41828.967916666668</v>
      </c>
      <c r="T1308" s="10">
        <f>(((I1308/60)/60)/24)+DATE(1970,1,1)</f>
        <v>41858.967916666668</v>
      </c>
      <c r="U1308" s="12">
        <f>ROUND((T1308-S1308), 0)</f>
        <v>30</v>
      </c>
      <c r="V1308" s="11" t="str">
        <f>IF(E1308&gt;=D1308, 1, "")</f>
        <v/>
      </c>
      <c r="W1308" s="11">
        <f>IF(E1308&lt;D1308, 1, "")</f>
        <v>1</v>
      </c>
      <c r="X1308" s="15">
        <f>S1308</f>
        <v>41828.967916666668</v>
      </c>
    </row>
    <row r="1309" spans="1:24" ht="32" x14ac:dyDescent="0.2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5">
        <f>E1309/D1309</f>
        <v>0.12166666666666667</v>
      </c>
      <c r="P1309" s="6">
        <f>E1309/L1309</f>
        <v>96.05263157894737</v>
      </c>
      <c r="Q1309" t="str">
        <f>LEFT(N1309, SEARCH("/", N1309, 1)-1)</f>
        <v>food</v>
      </c>
      <c r="R1309" t="str">
        <f>RIGHT(N1309, LEN(N1309) - SEARCH("/", N1309,1))</f>
        <v>food trucks</v>
      </c>
      <c r="S1309" s="10">
        <f>(((J1309/60)/60)/24)+DATE(1970,1,1)</f>
        <v>42760.244212962964</v>
      </c>
      <c r="T1309" s="10">
        <f>(((I1309/60)/60)/24)+DATE(1970,1,1)</f>
        <v>42790.244212962964</v>
      </c>
      <c r="U1309" s="12">
        <f>ROUND((T1309-S1309), 0)</f>
        <v>30</v>
      </c>
      <c r="V1309" s="11" t="str">
        <f>IF(E1309&gt;=D1309, 1, "")</f>
        <v/>
      </c>
      <c r="W1309" s="11">
        <f>IF(E1309&lt;D1309, 1, "")</f>
        <v>1</v>
      </c>
      <c r="X1309" s="15">
        <f>S1309</f>
        <v>42760.244212962964</v>
      </c>
    </row>
    <row r="1310" spans="1:24" ht="48" x14ac:dyDescent="0.2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5">
        <f>E1310/D1310</f>
        <v>0.23588571428571428</v>
      </c>
      <c r="P1310" s="6">
        <f>E1310/L1310</f>
        <v>305.77777777777777</v>
      </c>
      <c r="Q1310" t="str">
        <f>LEFT(N1310, SEARCH("/", N1310, 1)-1)</f>
        <v>food</v>
      </c>
      <c r="R1310" t="str">
        <f>RIGHT(N1310, LEN(N1310) - SEARCH("/", N1310,1))</f>
        <v>food trucks</v>
      </c>
      <c r="S1310" s="10">
        <f>(((J1310/60)/60)/24)+DATE(1970,1,1)</f>
        <v>41828.664456018516</v>
      </c>
      <c r="T1310" s="10">
        <f>(((I1310/60)/60)/24)+DATE(1970,1,1)</f>
        <v>41858.664456018516</v>
      </c>
      <c r="U1310" s="12">
        <f>ROUND((T1310-S1310), 0)</f>
        <v>30</v>
      </c>
      <c r="V1310" s="11" t="str">
        <f>IF(E1310&gt;=D1310, 1, "")</f>
        <v/>
      </c>
      <c r="W1310" s="11">
        <f>IF(E1310&lt;D1310, 1, "")</f>
        <v>1</v>
      </c>
      <c r="X1310" s="15">
        <f>S1310</f>
        <v>41828.664456018516</v>
      </c>
    </row>
    <row r="1311" spans="1:24" ht="48" x14ac:dyDescent="0.2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5">
        <f>E1311/D1311</f>
        <v>5.6666666666666664E-2</v>
      </c>
      <c r="P1311" s="6">
        <f>E1311/L1311</f>
        <v>12.142857142857142</v>
      </c>
      <c r="Q1311" t="str">
        <f>LEFT(N1311, SEARCH("/", N1311, 1)-1)</f>
        <v>food</v>
      </c>
      <c r="R1311" t="str">
        <f>RIGHT(N1311, LEN(N1311) - SEARCH("/", N1311,1))</f>
        <v>food trucks</v>
      </c>
      <c r="S1311" s="10">
        <f>(((J1311/60)/60)/24)+DATE(1970,1,1)</f>
        <v>42510.341631944444</v>
      </c>
      <c r="T1311" s="10">
        <f>(((I1311/60)/60)/24)+DATE(1970,1,1)</f>
        <v>42540.341631944444</v>
      </c>
      <c r="U1311" s="12">
        <f>ROUND((T1311-S1311), 0)</f>
        <v>30</v>
      </c>
      <c r="V1311" s="11" t="str">
        <f>IF(E1311&gt;=D1311, 1, "")</f>
        <v/>
      </c>
      <c r="W1311" s="11">
        <f>IF(E1311&lt;D1311, 1, "")</f>
        <v>1</v>
      </c>
      <c r="X1311" s="15">
        <f>S1311</f>
        <v>42510.341631944444</v>
      </c>
    </row>
    <row r="1312" spans="1:24" ht="32" x14ac:dyDescent="0.2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5">
        <f>E1312/D1312</f>
        <v>0.39</v>
      </c>
      <c r="P1312" s="6">
        <f>E1312/L1312</f>
        <v>83.571428571428569</v>
      </c>
      <c r="Q1312" t="str">
        <f>LEFT(N1312, SEARCH("/", N1312, 1)-1)</f>
        <v>food</v>
      </c>
      <c r="R1312" t="str">
        <f>RIGHT(N1312, LEN(N1312) - SEARCH("/", N1312,1))</f>
        <v>food trucks</v>
      </c>
      <c r="S1312" s="10">
        <f>(((J1312/60)/60)/24)+DATE(1970,1,1)</f>
        <v>42240.840289351851</v>
      </c>
      <c r="T1312" s="10">
        <f>(((I1312/60)/60)/24)+DATE(1970,1,1)</f>
        <v>42270.840289351851</v>
      </c>
      <c r="U1312" s="12">
        <f>ROUND((T1312-S1312), 0)</f>
        <v>30</v>
      </c>
      <c r="V1312" s="11" t="str">
        <f>IF(E1312&gt;=D1312, 1, "")</f>
        <v/>
      </c>
      <c r="W1312" s="11">
        <f>IF(E1312&lt;D1312, 1, "")</f>
        <v>1</v>
      </c>
      <c r="X1312" s="15">
        <f>S1312</f>
        <v>42240.840289351851</v>
      </c>
    </row>
    <row r="1313" spans="1:24" ht="32" x14ac:dyDescent="0.2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5">
        <f>E1313/D1313</f>
        <v>9.9546510341776348E-3</v>
      </c>
      <c r="P1313" s="6">
        <f>E1313/L1313</f>
        <v>18</v>
      </c>
      <c r="Q1313" t="str">
        <f>LEFT(N1313, SEARCH("/", N1313, 1)-1)</f>
        <v>food</v>
      </c>
      <c r="R1313" t="str">
        <f>RIGHT(N1313, LEN(N1313) - SEARCH("/", N1313,1))</f>
        <v>food trucks</v>
      </c>
      <c r="S1313" s="10">
        <f>(((J1313/60)/60)/24)+DATE(1970,1,1)</f>
        <v>41809.754016203704</v>
      </c>
      <c r="T1313" s="10">
        <f>(((I1313/60)/60)/24)+DATE(1970,1,1)</f>
        <v>41854.754016203704</v>
      </c>
      <c r="U1313" s="12">
        <f>ROUND((T1313-S1313), 0)</f>
        <v>45</v>
      </c>
      <c r="V1313" s="11" t="str">
        <f>IF(E1313&gt;=D1313, 1, "")</f>
        <v/>
      </c>
      <c r="W1313" s="11">
        <f>IF(E1313&lt;D1313, 1, "")</f>
        <v>1</v>
      </c>
      <c r="X1313" s="15">
        <f>S1313</f>
        <v>41809.754016203704</v>
      </c>
    </row>
    <row r="1314" spans="1:24" ht="32" x14ac:dyDescent="0.2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5">
        <f>E1314/D1314</f>
        <v>6.9320000000000007E-2</v>
      </c>
      <c r="P1314" s="6">
        <f>E1314/L1314</f>
        <v>115.53333333333333</v>
      </c>
      <c r="Q1314" t="str">
        <f>LEFT(N1314, SEARCH("/", N1314, 1)-1)</f>
        <v>food</v>
      </c>
      <c r="R1314" t="str">
        <f>RIGHT(N1314, LEN(N1314) - SEARCH("/", N1314,1))</f>
        <v>food trucks</v>
      </c>
      <c r="S1314" s="10">
        <f>(((J1314/60)/60)/24)+DATE(1970,1,1)</f>
        <v>42394.900462962964</v>
      </c>
      <c r="T1314" s="10">
        <f>(((I1314/60)/60)/24)+DATE(1970,1,1)</f>
        <v>42454.858796296292</v>
      </c>
      <c r="U1314" s="12">
        <f>ROUND((T1314-S1314), 0)</f>
        <v>60</v>
      </c>
      <c r="V1314" s="11" t="str">
        <f>IF(E1314&gt;=D1314, 1, "")</f>
        <v/>
      </c>
      <c r="W1314" s="11">
        <f>IF(E1314&lt;D1314, 1, "")</f>
        <v>1</v>
      </c>
      <c r="X1314" s="15">
        <f>S1314</f>
        <v>42394.900462962964</v>
      </c>
    </row>
    <row r="1315" spans="1:24" ht="32" x14ac:dyDescent="0.2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5">
        <f>E1315/D1315</f>
        <v>0.01</v>
      </c>
      <c r="P1315" s="6">
        <f>E1315/L1315</f>
        <v>15</v>
      </c>
      <c r="Q1315" t="str">
        <f>LEFT(N1315, SEARCH("/", N1315, 1)-1)</f>
        <v>technology</v>
      </c>
      <c r="R1315" t="str">
        <f>RIGHT(N1315, LEN(N1315) - SEARCH("/", N1315,1))</f>
        <v>space exploration</v>
      </c>
      <c r="S1315" s="10">
        <f>(((J1315/60)/60)/24)+DATE(1970,1,1)</f>
        <v>41880.827118055553</v>
      </c>
      <c r="T1315" s="10">
        <f>(((I1315/60)/60)/24)+DATE(1970,1,1)</f>
        <v>41897.839583333334</v>
      </c>
      <c r="U1315" s="12">
        <f>ROUND((T1315-S1315), 0)</f>
        <v>17</v>
      </c>
      <c r="V1315" s="11" t="str">
        <f>IF(E1315&gt;=D1315, 1, "")</f>
        <v/>
      </c>
      <c r="W1315" s="11">
        <f>IF(E1315&lt;D1315, 1, "")</f>
        <v>1</v>
      </c>
      <c r="X1315" s="15">
        <f>S1315</f>
        <v>41880.827118055553</v>
      </c>
    </row>
    <row r="1316" spans="1:24" ht="64" x14ac:dyDescent="0.2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5">
        <f>E1316/D1316</f>
        <v>0</v>
      </c>
      <c r="P1316" s="6" t="e">
        <f>E1316/L1316</f>
        <v>#DIV/0!</v>
      </c>
      <c r="Q1316" t="str">
        <f>LEFT(N1316, SEARCH("/", N1316, 1)-1)</f>
        <v>technology</v>
      </c>
      <c r="R1316" t="str">
        <f>RIGHT(N1316, LEN(N1316) - SEARCH("/", N1316,1))</f>
        <v>space exploration</v>
      </c>
      <c r="S1316" s="10">
        <f>(((J1316/60)/60)/24)+DATE(1970,1,1)</f>
        <v>42536.246620370366</v>
      </c>
      <c r="T1316" s="10">
        <f>(((I1316/60)/60)/24)+DATE(1970,1,1)</f>
        <v>42566.289583333331</v>
      </c>
      <c r="U1316" s="12">
        <f>ROUND((T1316-S1316), 0)</f>
        <v>30</v>
      </c>
      <c r="V1316" s="11" t="str">
        <f>IF(E1316&gt;=D1316, 1, "")</f>
        <v/>
      </c>
      <c r="W1316" s="11">
        <f>IF(E1316&lt;D1316, 1, "")</f>
        <v>1</v>
      </c>
      <c r="X1316" s="15">
        <f>S1316</f>
        <v>42536.246620370366</v>
      </c>
    </row>
    <row r="1317" spans="1:24" ht="48" x14ac:dyDescent="0.2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5">
        <f>E1317/D1317</f>
        <v>6.4158609339642042E-2</v>
      </c>
      <c r="P1317" s="6">
        <f>E1317/L1317</f>
        <v>41.583333333333336</v>
      </c>
      <c r="Q1317" t="str">
        <f>LEFT(N1317, SEARCH("/", N1317, 1)-1)</f>
        <v>technology</v>
      </c>
      <c r="R1317" t="str">
        <f>RIGHT(N1317, LEN(N1317) - SEARCH("/", N1317,1))</f>
        <v>makerspaces</v>
      </c>
      <c r="S1317" s="10">
        <f>(((J1317/60)/60)/24)+DATE(1970,1,1)</f>
        <v>41821.020601851851</v>
      </c>
      <c r="T1317" s="10">
        <f>(((I1317/60)/60)/24)+DATE(1970,1,1)</f>
        <v>41849.020601851851</v>
      </c>
      <c r="U1317" s="12">
        <f>ROUND((T1317-S1317), 0)</f>
        <v>28</v>
      </c>
      <c r="V1317" s="11" t="str">
        <f>IF(E1317&gt;=D1317, 1, "")</f>
        <v/>
      </c>
      <c r="W1317" s="11">
        <f>IF(E1317&lt;D1317, 1, "")</f>
        <v>1</v>
      </c>
      <c r="X1317" s="15">
        <f>S1317</f>
        <v>41821.020601851851</v>
      </c>
    </row>
    <row r="1318" spans="1:24" ht="48" x14ac:dyDescent="0.2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5">
        <f>E1318/D1318</f>
        <v>0.11344</v>
      </c>
      <c r="P1318" s="6">
        <f>E1318/L1318</f>
        <v>33.761904761904759</v>
      </c>
      <c r="Q1318" t="str">
        <f>LEFT(N1318, SEARCH("/", N1318, 1)-1)</f>
        <v>technology</v>
      </c>
      <c r="R1318" t="str">
        <f>RIGHT(N1318, LEN(N1318) - SEARCH("/", N1318,1))</f>
        <v>makerspaces</v>
      </c>
      <c r="S1318" s="10">
        <f>(((J1318/60)/60)/24)+DATE(1970,1,1)</f>
        <v>41962.749027777783</v>
      </c>
      <c r="T1318" s="10">
        <f>(((I1318/60)/60)/24)+DATE(1970,1,1)</f>
        <v>41992.818055555559</v>
      </c>
      <c r="U1318" s="12">
        <f>ROUND((T1318-S1318), 0)</f>
        <v>30</v>
      </c>
      <c r="V1318" s="11" t="str">
        <f>IF(E1318&gt;=D1318, 1, "")</f>
        <v/>
      </c>
      <c r="W1318" s="11">
        <f>IF(E1318&lt;D1318, 1, "")</f>
        <v>1</v>
      </c>
      <c r="X1318" s="15">
        <f>S1318</f>
        <v>41962.749027777783</v>
      </c>
    </row>
    <row r="1319" spans="1:24" ht="48" x14ac:dyDescent="0.2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5">
        <f>E1319/D1319</f>
        <v>0.33189999999999997</v>
      </c>
      <c r="P1319" s="6">
        <f>E1319/L1319</f>
        <v>70.61702127659575</v>
      </c>
      <c r="Q1319" t="str">
        <f>LEFT(N1319, SEARCH("/", N1319, 1)-1)</f>
        <v>technology</v>
      </c>
      <c r="R1319" t="str">
        <f>RIGHT(N1319, LEN(N1319) - SEARCH("/", N1319,1))</f>
        <v>makerspaces</v>
      </c>
      <c r="S1319" s="10">
        <f>(((J1319/60)/60)/24)+DATE(1970,1,1)</f>
        <v>42344.884143518517</v>
      </c>
      <c r="T1319" s="10">
        <f>(((I1319/60)/60)/24)+DATE(1970,1,1)</f>
        <v>42366.25</v>
      </c>
      <c r="U1319" s="12">
        <f>ROUND((T1319-S1319), 0)</f>
        <v>21</v>
      </c>
      <c r="V1319" s="11" t="str">
        <f>IF(E1319&gt;=D1319, 1, "")</f>
        <v/>
      </c>
      <c r="W1319" s="11">
        <f>IF(E1319&lt;D1319, 1, "")</f>
        <v>1</v>
      </c>
      <c r="X1319" s="15">
        <f>S1319</f>
        <v>42344.884143518517</v>
      </c>
    </row>
    <row r="1320" spans="1:24" ht="48" x14ac:dyDescent="0.2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5">
        <f>E1320/D1320</f>
        <v>0.27579999999999999</v>
      </c>
      <c r="P1320" s="6">
        <f>E1320/L1320</f>
        <v>167.15151515151516</v>
      </c>
      <c r="Q1320" t="str">
        <f>LEFT(N1320, SEARCH("/", N1320, 1)-1)</f>
        <v>technology</v>
      </c>
      <c r="R1320" t="str">
        <f>RIGHT(N1320, LEN(N1320) - SEARCH("/", N1320,1))</f>
        <v>makerspaces</v>
      </c>
      <c r="S1320" s="10">
        <f>(((J1320/60)/60)/24)+DATE(1970,1,1)</f>
        <v>41912.541655092595</v>
      </c>
      <c r="T1320" s="10">
        <f>(((I1320/60)/60)/24)+DATE(1970,1,1)</f>
        <v>41941.947916666664</v>
      </c>
      <c r="U1320" s="12">
        <f>ROUND((T1320-S1320), 0)</f>
        <v>29</v>
      </c>
      <c r="V1320" s="11" t="str">
        <f>IF(E1320&gt;=D1320, 1, "")</f>
        <v/>
      </c>
      <c r="W1320" s="11">
        <f>IF(E1320&lt;D1320, 1, "")</f>
        <v>1</v>
      </c>
      <c r="X1320" s="15">
        <f>S1320</f>
        <v>41912.541655092595</v>
      </c>
    </row>
    <row r="1321" spans="1:24" ht="64" x14ac:dyDescent="0.2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5">
        <f>E1321/D1321</f>
        <v>0.62839999999999996</v>
      </c>
      <c r="P1321" s="6">
        <f>E1321/L1321</f>
        <v>128.61988304093566</v>
      </c>
      <c r="Q1321" t="str">
        <f>LEFT(N1321, SEARCH("/", N1321, 1)-1)</f>
        <v>technology</v>
      </c>
      <c r="R1321" t="str">
        <f>RIGHT(N1321, LEN(N1321) - SEARCH("/", N1321,1))</f>
        <v>makerspaces</v>
      </c>
      <c r="S1321" s="10">
        <f>(((J1321/60)/60)/24)+DATE(1970,1,1)</f>
        <v>42529.632754629631</v>
      </c>
      <c r="T1321" s="10">
        <f>(((I1321/60)/60)/24)+DATE(1970,1,1)</f>
        <v>42556.207638888889</v>
      </c>
      <c r="U1321" s="12">
        <f>ROUND((T1321-S1321), 0)</f>
        <v>27</v>
      </c>
      <c r="V1321" s="11" t="str">
        <f>IF(E1321&gt;=D1321, 1, "")</f>
        <v/>
      </c>
      <c r="W1321" s="11">
        <f>IF(E1321&lt;D1321, 1, "")</f>
        <v>1</v>
      </c>
      <c r="X1321" s="15">
        <f>S1321</f>
        <v>42529.632754629631</v>
      </c>
    </row>
    <row r="1322" spans="1:24" ht="48" x14ac:dyDescent="0.2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5">
        <f>E1322/D1322</f>
        <v>7.5880000000000003E-2</v>
      </c>
      <c r="P1322" s="6">
        <f>E1322/L1322</f>
        <v>65.41379310344827</v>
      </c>
      <c r="Q1322" t="str">
        <f>LEFT(N1322, SEARCH("/", N1322, 1)-1)</f>
        <v>technology</v>
      </c>
      <c r="R1322" t="str">
        <f>RIGHT(N1322, LEN(N1322) - SEARCH("/", N1322,1))</f>
        <v>makerspaces</v>
      </c>
      <c r="S1322" s="10">
        <f>(((J1322/60)/60)/24)+DATE(1970,1,1)</f>
        <v>41923.857511574075</v>
      </c>
      <c r="T1322" s="10">
        <f>(((I1322/60)/60)/24)+DATE(1970,1,1)</f>
        <v>41953.899178240739</v>
      </c>
      <c r="U1322" s="12">
        <f>ROUND((T1322-S1322), 0)</f>
        <v>30</v>
      </c>
      <c r="V1322" s="11" t="str">
        <f>IF(E1322&gt;=D1322, 1, "")</f>
        <v/>
      </c>
      <c r="W1322" s="11">
        <f>IF(E1322&lt;D1322, 1, "")</f>
        <v>1</v>
      </c>
      <c r="X1322" s="15">
        <f>S1322</f>
        <v>41923.857511574075</v>
      </c>
    </row>
    <row r="1323" spans="1:24" ht="48" x14ac:dyDescent="0.2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5">
        <f>E1323/D1323</f>
        <v>0.50380952380952382</v>
      </c>
      <c r="P1323" s="6">
        <f>E1323/L1323</f>
        <v>117.55555555555556</v>
      </c>
      <c r="Q1323" t="str">
        <f>LEFT(N1323, SEARCH("/", N1323, 1)-1)</f>
        <v>technology</v>
      </c>
      <c r="R1323" t="str">
        <f>RIGHT(N1323, LEN(N1323) - SEARCH("/", N1323,1))</f>
        <v>makerspaces</v>
      </c>
      <c r="S1323" s="10">
        <f>(((J1323/60)/60)/24)+DATE(1970,1,1)</f>
        <v>42482.624699074076</v>
      </c>
      <c r="T1323" s="10">
        <f>(((I1323/60)/60)/24)+DATE(1970,1,1)</f>
        <v>42512.624699074076</v>
      </c>
      <c r="U1323" s="12">
        <f>ROUND((T1323-S1323), 0)</f>
        <v>30</v>
      </c>
      <c r="V1323" s="11" t="str">
        <f>IF(E1323&gt;=D1323, 1, "")</f>
        <v/>
      </c>
      <c r="W1323" s="11">
        <f>IF(E1323&lt;D1323, 1, "")</f>
        <v>1</v>
      </c>
      <c r="X1323" s="15">
        <f>S1323</f>
        <v>42482.624699074076</v>
      </c>
    </row>
    <row r="1324" spans="1:24" ht="48" x14ac:dyDescent="0.2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5">
        <f>E1324/D1324</f>
        <v>0.17512820512820512</v>
      </c>
      <c r="P1324" s="6">
        <f>E1324/L1324</f>
        <v>126.48148148148148</v>
      </c>
      <c r="Q1324" t="str">
        <f>LEFT(N1324, SEARCH("/", N1324, 1)-1)</f>
        <v>technology</v>
      </c>
      <c r="R1324" t="str">
        <f>RIGHT(N1324, LEN(N1324) - SEARCH("/", N1324,1))</f>
        <v>makerspaces</v>
      </c>
      <c r="S1324" s="10">
        <f>(((J1324/60)/60)/24)+DATE(1970,1,1)</f>
        <v>41793.029432870368</v>
      </c>
      <c r="T1324" s="10">
        <f>(((I1324/60)/60)/24)+DATE(1970,1,1)</f>
        <v>41823.029432870368</v>
      </c>
      <c r="U1324" s="12">
        <f>ROUND((T1324-S1324), 0)</f>
        <v>30</v>
      </c>
      <c r="V1324" s="11" t="str">
        <f>IF(E1324&gt;=D1324, 1, "")</f>
        <v/>
      </c>
      <c r="W1324" s="11">
        <f>IF(E1324&lt;D1324, 1, "")</f>
        <v>1</v>
      </c>
      <c r="X1324" s="15">
        <f>S1324</f>
        <v>41793.029432870368</v>
      </c>
    </row>
    <row r="1325" spans="1:24" ht="48" x14ac:dyDescent="0.2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5">
        <f>E1325/D1325</f>
        <v>1.3750000000000001E-4</v>
      </c>
      <c r="P1325" s="6">
        <f>E1325/L1325</f>
        <v>550</v>
      </c>
      <c r="Q1325" t="str">
        <f>LEFT(N1325, SEARCH("/", N1325, 1)-1)</f>
        <v>technology</v>
      </c>
      <c r="R1325" t="str">
        <f>RIGHT(N1325, LEN(N1325) - SEARCH("/", N1325,1))</f>
        <v>makerspaces</v>
      </c>
      <c r="S1325" s="10">
        <f>(((J1325/60)/60)/24)+DATE(1970,1,1)</f>
        <v>42241.798206018517</v>
      </c>
      <c r="T1325" s="10">
        <f>(((I1325/60)/60)/24)+DATE(1970,1,1)</f>
        <v>42271.798206018517</v>
      </c>
      <c r="U1325" s="12">
        <f>ROUND((T1325-S1325), 0)</f>
        <v>30</v>
      </c>
      <c r="V1325" s="11" t="str">
        <f>IF(E1325&gt;=D1325, 1, "")</f>
        <v/>
      </c>
      <c r="W1325" s="11">
        <f>IF(E1325&lt;D1325, 1, "")</f>
        <v>1</v>
      </c>
      <c r="X1325" s="15">
        <f>S1325</f>
        <v>42241.798206018517</v>
      </c>
    </row>
    <row r="1326" spans="1:24" ht="48" x14ac:dyDescent="0.2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5">
        <f>E1326/D1326</f>
        <v>3.3E-3</v>
      </c>
      <c r="P1326" s="6">
        <f>E1326/L1326</f>
        <v>44</v>
      </c>
      <c r="Q1326" t="str">
        <f>LEFT(N1326, SEARCH("/", N1326, 1)-1)</f>
        <v>technology</v>
      </c>
      <c r="R1326" t="str">
        <f>RIGHT(N1326, LEN(N1326) - SEARCH("/", N1326,1))</f>
        <v>makerspaces</v>
      </c>
      <c r="S1326" s="10">
        <f>(((J1326/60)/60)/24)+DATE(1970,1,1)</f>
        <v>42033.001087962963</v>
      </c>
      <c r="T1326" s="10">
        <f>(((I1326/60)/60)/24)+DATE(1970,1,1)</f>
        <v>42063.001087962963</v>
      </c>
      <c r="U1326" s="12">
        <f>ROUND((T1326-S1326), 0)</f>
        <v>30</v>
      </c>
      <c r="V1326" s="11" t="str">
        <f>IF(E1326&gt;=D1326, 1, "")</f>
        <v/>
      </c>
      <c r="W1326" s="11">
        <f>IF(E1326&lt;D1326, 1, "")</f>
        <v>1</v>
      </c>
      <c r="X1326" s="15">
        <f>S1326</f>
        <v>42033.001087962963</v>
      </c>
    </row>
    <row r="1327" spans="1:24" ht="16" x14ac:dyDescent="0.2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5">
        <f>E1327/D1327</f>
        <v>8.6250000000000007E-3</v>
      </c>
      <c r="P1327" s="6">
        <f>E1327/L1327</f>
        <v>69</v>
      </c>
      <c r="Q1327" t="str">
        <f>LEFT(N1327, SEARCH("/", N1327, 1)-1)</f>
        <v>technology</v>
      </c>
      <c r="R1327" t="str">
        <f>RIGHT(N1327, LEN(N1327) - SEARCH("/", N1327,1))</f>
        <v>makerspaces</v>
      </c>
      <c r="S1327" s="10">
        <f>(((J1327/60)/60)/24)+DATE(1970,1,1)</f>
        <v>42436.211701388893</v>
      </c>
      <c r="T1327" s="10">
        <f>(((I1327/60)/60)/24)+DATE(1970,1,1)</f>
        <v>42466.170034722221</v>
      </c>
      <c r="U1327" s="12">
        <f>ROUND((T1327-S1327), 0)</f>
        <v>30</v>
      </c>
      <c r="V1327" s="11" t="str">
        <f>IF(E1327&gt;=D1327, 1, "")</f>
        <v/>
      </c>
      <c r="W1327" s="11">
        <f>IF(E1327&lt;D1327, 1, "")</f>
        <v>1</v>
      </c>
      <c r="X1327" s="15">
        <f>S1327</f>
        <v>42436.211701388893</v>
      </c>
    </row>
    <row r="1328" spans="1:24" ht="48" x14ac:dyDescent="0.2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5">
        <f>E1328/D1328</f>
        <v>6.875E-3</v>
      </c>
      <c r="P1328" s="6">
        <f>E1328/L1328</f>
        <v>27.5</v>
      </c>
      <c r="Q1328" t="str">
        <f>LEFT(N1328, SEARCH("/", N1328, 1)-1)</f>
        <v>food</v>
      </c>
      <c r="R1328" t="str">
        <f>RIGHT(N1328, LEN(N1328) - SEARCH("/", N1328,1))</f>
        <v>food trucks</v>
      </c>
      <c r="S1328" s="10">
        <f>(((J1328/60)/60)/24)+DATE(1970,1,1)</f>
        <v>41805.895254629628</v>
      </c>
      <c r="T1328" s="10">
        <f>(((I1328/60)/60)/24)+DATE(1970,1,1)</f>
        <v>41830.895254629628</v>
      </c>
      <c r="U1328" s="12">
        <f>ROUND((T1328-S1328), 0)</f>
        <v>25</v>
      </c>
      <c r="V1328" s="11" t="str">
        <f>IF(E1328&gt;=D1328, 1, "")</f>
        <v/>
      </c>
      <c r="W1328" s="11">
        <f>IF(E1328&lt;D1328, 1, "")</f>
        <v>1</v>
      </c>
      <c r="X1328" s="15">
        <f>S1328</f>
        <v>41805.895254629628</v>
      </c>
    </row>
    <row r="1329" spans="1:24" ht="48" x14ac:dyDescent="0.2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5">
        <f>E1329/D1329</f>
        <v>0.28299999999999997</v>
      </c>
      <c r="P1329" s="6">
        <f>E1329/L1329</f>
        <v>84.9</v>
      </c>
      <c r="Q1329" t="str">
        <f>LEFT(N1329, SEARCH("/", N1329, 1)-1)</f>
        <v>food</v>
      </c>
      <c r="R1329" t="str">
        <f>RIGHT(N1329, LEN(N1329) - SEARCH("/", N1329,1))</f>
        <v>food trucks</v>
      </c>
      <c r="S1329" s="10">
        <f>(((J1329/60)/60)/24)+DATE(1970,1,1)</f>
        <v>41932.871990740743</v>
      </c>
      <c r="T1329" s="10">
        <f>(((I1329/60)/60)/24)+DATE(1970,1,1)</f>
        <v>41965.249305555553</v>
      </c>
      <c r="U1329" s="12">
        <f>ROUND((T1329-S1329), 0)</f>
        <v>32</v>
      </c>
      <c r="V1329" s="11" t="str">
        <f>IF(E1329&gt;=D1329, 1, "")</f>
        <v/>
      </c>
      <c r="W1329" s="11">
        <f>IF(E1329&lt;D1329, 1, "")</f>
        <v>1</v>
      </c>
      <c r="X1329" s="15">
        <f>S1329</f>
        <v>41932.871990740743</v>
      </c>
    </row>
    <row r="1330" spans="1:24" ht="48" x14ac:dyDescent="0.2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5">
        <f>E1330/D1330</f>
        <v>2.3999999999999998E-3</v>
      </c>
      <c r="P1330" s="6">
        <f>E1330/L1330</f>
        <v>12</v>
      </c>
      <c r="Q1330" t="str">
        <f>LEFT(N1330, SEARCH("/", N1330, 1)-1)</f>
        <v>food</v>
      </c>
      <c r="R1330" t="str">
        <f>RIGHT(N1330, LEN(N1330) - SEARCH("/", N1330,1))</f>
        <v>food trucks</v>
      </c>
      <c r="S1330" s="10">
        <f>(((J1330/60)/60)/24)+DATE(1970,1,1)</f>
        <v>42034.75509259259</v>
      </c>
      <c r="T1330" s="10">
        <f>(((I1330/60)/60)/24)+DATE(1970,1,1)</f>
        <v>42064.75509259259</v>
      </c>
      <c r="U1330" s="12">
        <f>ROUND((T1330-S1330), 0)</f>
        <v>30</v>
      </c>
      <c r="V1330" s="11" t="str">
        <f>IF(E1330&gt;=D1330, 1, "")</f>
        <v/>
      </c>
      <c r="W1330" s="11">
        <f>IF(E1330&lt;D1330, 1, "")</f>
        <v>1</v>
      </c>
      <c r="X1330" s="15">
        <f>S1330</f>
        <v>42034.75509259259</v>
      </c>
    </row>
    <row r="1331" spans="1:24" ht="48" x14ac:dyDescent="0.2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5">
        <f>E1331/D1331</f>
        <v>1.1428571428571429E-2</v>
      </c>
      <c r="P1331" s="6">
        <f>E1331/L1331</f>
        <v>200</v>
      </c>
      <c r="Q1331" t="str">
        <f>LEFT(N1331, SEARCH("/", N1331, 1)-1)</f>
        <v>food</v>
      </c>
      <c r="R1331" t="str">
        <f>RIGHT(N1331, LEN(N1331) - SEARCH("/", N1331,1))</f>
        <v>food trucks</v>
      </c>
      <c r="S1331" s="10">
        <f>(((J1331/60)/60)/24)+DATE(1970,1,1)</f>
        <v>41820.914641203701</v>
      </c>
      <c r="T1331" s="10">
        <f>(((I1331/60)/60)/24)+DATE(1970,1,1)</f>
        <v>41860.914641203701</v>
      </c>
      <c r="U1331" s="12">
        <f>ROUND((T1331-S1331), 0)</f>
        <v>40</v>
      </c>
      <c r="V1331" s="11" t="str">
        <f>IF(E1331&gt;=D1331, 1, "")</f>
        <v/>
      </c>
      <c r="W1331" s="11">
        <f>IF(E1331&lt;D1331, 1, "")</f>
        <v>1</v>
      </c>
      <c r="X1331" s="15">
        <f>S1331</f>
        <v>41820.914641203701</v>
      </c>
    </row>
    <row r="1332" spans="1:24" ht="48" x14ac:dyDescent="0.2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5">
        <f>E1332/D1332</f>
        <v>2.0000000000000001E-4</v>
      </c>
      <c r="P1332" s="6">
        <f>E1332/L1332</f>
        <v>10</v>
      </c>
      <c r="Q1332" t="str">
        <f>LEFT(N1332, SEARCH("/", N1332, 1)-1)</f>
        <v>food</v>
      </c>
      <c r="R1332" t="str">
        <f>RIGHT(N1332, LEN(N1332) - SEARCH("/", N1332,1))</f>
        <v>food trucks</v>
      </c>
      <c r="S1332" s="10">
        <f>(((J1332/60)/60)/24)+DATE(1970,1,1)</f>
        <v>42061.69594907407</v>
      </c>
      <c r="T1332" s="10">
        <f>(((I1332/60)/60)/24)+DATE(1970,1,1)</f>
        <v>42121.654282407413</v>
      </c>
      <c r="U1332" s="12">
        <f>ROUND((T1332-S1332), 0)</f>
        <v>60</v>
      </c>
      <c r="V1332" s="11" t="str">
        <f>IF(E1332&gt;=D1332, 1, "")</f>
        <v/>
      </c>
      <c r="W1332" s="11">
        <f>IF(E1332&lt;D1332, 1, "")</f>
        <v>1</v>
      </c>
      <c r="X1332" s="15">
        <f>S1332</f>
        <v>42061.69594907407</v>
      </c>
    </row>
    <row r="1333" spans="1:24" ht="48" x14ac:dyDescent="0.2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5">
        <f>E1333/D1333</f>
        <v>0</v>
      </c>
      <c r="P1333" s="6" t="e">
        <f>E1333/L1333</f>
        <v>#DIV/0!</v>
      </c>
      <c r="Q1333" t="str">
        <f>LEFT(N1333, SEARCH("/", N1333, 1)-1)</f>
        <v>food</v>
      </c>
      <c r="R1333" t="str">
        <f>RIGHT(N1333, LEN(N1333) - SEARCH("/", N1333,1))</f>
        <v>food trucks</v>
      </c>
      <c r="S1333" s="10">
        <f>(((J1333/60)/60)/24)+DATE(1970,1,1)</f>
        <v>41892.974803240737</v>
      </c>
      <c r="T1333" s="10">
        <f>(((I1333/60)/60)/24)+DATE(1970,1,1)</f>
        <v>41912.974803240737</v>
      </c>
      <c r="U1333" s="12">
        <f>ROUND((T1333-S1333), 0)</f>
        <v>20</v>
      </c>
      <c r="V1333" s="11" t="str">
        <f>IF(E1333&gt;=D1333, 1, "")</f>
        <v/>
      </c>
      <c r="W1333" s="11">
        <f>IF(E1333&lt;D1333, 1, "")</f>
        <v>1</v>
      </c>
      <c r="X1333" s="15">
        <f>S1333</f>
        <v>41892.974803240737</v>
      </c>
    </row>
    <row r="1334" spans="1:24" ht="48" x14ac:dyDescent="0.2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5">
        <f>E1334/D1334</f>
        <v>0</v>
      </c>
      <c r="P1334" s="6" t="e">
        <f>E1334/L1334</f>
        <v>#DIV/0!</v>
      </c>
      <c r="Q1334" t="str">
        <f>LEFT(N1334, SEARCH("/", N1334, 1)-1)</f>
        <v>food</v>
      </c>
      <c r="R1334" t="str">
        <f>RIGHT(N1334, LEN(N1334) - SEARCH("/", N1334,1))</f>
        <v>food trucks</v>
      </c>
      <c r="S1334" s="10">
        <f>(((J1334/60)/60)/24)+DATE(1970,1,1)</f>
        <v>42154.64025462963</v>
      </c>
      <c r="T1334" s="10">
        <f>(((I1334/60)/60)/24)+DATE(1970,1,1)</f>
        <v>42184.64025462963</v>
      </c>
      <c r="U1334" s="12">
        <f>ROUND((T1334-S1334), 0)</f>
        <v>30</v>
      </c>
      <c r="V1334" s="11" t="str">
        <f>IF(E1334&gt;=D1334, 1, "")</f>
        <v/>
      </c>
      <c r="W1334" s="11">
        <f>IF(E1334&lt;D1334, 1, "")</f>
        <v>1</v>
      </c>
      <c r="X1334" s="15">
        <f>S1334</f>
        <v>42154.64025462963</v>
      </c>
    </row>
    <row r="1335" spans="1:24" ht="32" x14ac:dyDescent="0.2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5">
        <f>E1335/D1335</f>
        <v>1.48E-3</v>
      </c>
      <c r="P1335" s="6">
        <f>E1335/L1335</f>
        <v>5.2857142857142856</v>
      </c>
      <c r="Q1335" t="str">
        <f>LEFT(N1335, SEARCH("/", N1335, 1)-1)</f>
        <v>food</v>
      </c>
      <c r="R1335" t="str">
        <f>RIGHT(N1335, LEN(N1335) - SEARCH("/", N1335,1))</f>
        <v>food trucks</v>
      </c>
      <c r="S1335" s="10">
        <f>(((J1335/60)/60)/24)+DATE(1970,1,1)</f>
        <v>42028.118865740747</v>
      </c>
      <c r="T1335" s="10">
        <f>(((I1335/60)/60)/24)+DATE(1970,1,1)</f>
        <v>42059.125</v>
      </c>
      <c r="U1335" s="12">
        <f>ROUND((T1335-S1335), 0)</f>
        <v>31</v>
      </c>
      <c r="V1335" s="11" t="str">
        <f>IF(E1335&gt;=D1335, 1, "")</f>
        <v/>
      </c>
      <c r="W1335" s="11">
        <f>IF(E1335&lt;D1335, 1, "")</f>
        <v>1</v>
      </c>
      <c r="X1335" s="15">
        <f>S1335</f>
        <v>42028.118865740747</v>
      </c>
    </row>
    <row r="1336" spans="1:24" ht="48" x14ac:dyDescent="0.2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5">
        <f>E1336/D1336</f>
        <v>2.8571428571428571E-5</v>
      </c>
      <c r="P1336" s="6">
        <f>E1336/L1336</f>
        <v>1</v>
      </c>
      <c r="Q1336" t="str">
        <f>LEFT(N1336, SEARCH("/", N1336, 1)-1)</f>
        <v>food</v>
      </c>
      <c r="R1336" t="str">
        <f>RIGHT(N1336, LEN(N1336) - SEARCH("/", N1336,1))</f>
        <v>food trucks</v>
      </c>
      <c r="S1336" s="10">
        <f>(((J1336/60)/60)/24)+DATE(1970,1,1)</f>
        <v>42551.961689814809</v>
      </c>
      <c r="T1336" s="10">
        <f>(((I1336/60)/60)/24)+DATE(1970,1,1)</f>
        <v>42581.961689814809</v>
      </c>
      <c r="U1336" s="12">
        <f>ROUND((T1336-S1336), 0)</f>
        <v>30</v>
      </c>
      <c r="V1336" s="11" t="str">
        <f>IF(E1336&gt;=D1336, 1, "")</f>
        <v/>
      </c>
      <c r="W1336" s="11">
        <f>IF(E1336&lt;D1336, 1, "")</f>
        <v>1</v>
      </c>
      <c r="X1336" s="15">
        <f>S1336</f>
        <v>42551.961689814809</v>
      </c>
    </row>
    <row r="1337" spans="1:24" ht="48" x14ac:dyDescent="0.2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5">
        <f>E1337/D1337</f>
        <v>0.107325</v>
      </c>
      <c r="P1337" s="6">
        <f>E1337/L1337</f>
        <v>72.762711864406782</v>
      </c>
      <c r="Q1337" t="str">
        <f>LEFT(N1337, SEARCH("/", N1337, 1)-1)</f>
        <v>food</v>
      </c>
      <c r="R1337" t="str">
        <f>RIGHT(N1337, LEN(N1337) - SEARCH("/", N1337,1))</f>
        <v>food trucks</v>
      </c>
      <c r="S1337" s="10">
        <f>(((J1337/60)/60)/24)+DATE(1970,1,1)</f>
        <v>42113.105046296296</v>
      </c>
      <c r="T1337" s="10">
        <f>(((I1337/60)/60)/24)+DATE(1970,1,1)</f>
        <v>42158.105046296296</v>
      </c>
      <c r="U1337" s="12">
        <f>ROUND((T1337-S1337), 0)</f>
        <v>45</v>
      </c>
      <c r="V1337" s="11" t="str">
        <f>IF(E1337&gt;=D1337, 1, "")</f>
        <v/>
      </c>
      <c r="W1337" s="11">
        <f>IF(E1337&lt;D1337, 1, "")</f>
        <v>1</v>
      </c>
      <c r="X1337" s="15">
        <f>S1337</f>
        <v>42113.105046296296</v>
      </c>
    </row>
    <row r="1338" spans="1:24" ht="32" x14ac:dyDescent="0.2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5">
        <f>E1338/D1338</f>
        <v>5.3846153846153844E-4</v>
      </c>
      <c r="P1338" s="6">
        <f>E1338/L1338</f>
        <v>17.5</v>
      </c>
      <c r="Q1338" t="str">
        <f>LEFT(N1338, SEARCH("/", N1338, 1)-1)</f>
        <v>food</v>
      </c>
      <c r="R1338" t="str">
        <f>RIGHT(N1338, LEN(N1338) - SEARCH("/", N1338,1))</f>
        <v>food trucks</v>
      </c>
      <c r="S1338" s="10">
        <f>(((J1338/60)/60)/24)+DATE(1970,1,1)</f>
        <v>42089.724039351851</v>
      </c>
      <c r="T1338" s="10">
        <f>(((I1338/60)/60)/24)+DATE(1970,1,1)</f>
        <v>42134.724039351851</v>
      </c>
      <c r="U1338" s="12">
        <f>ROUND((T1338-S1338), 0)</f>
        <v>45</v>
      </c>
      <c r="V1338" s="11" t="str">
        <f>IF(E1338&gt;=D1338, 1, "")</f>
        <v/>
      </c>
      <c r="W1338" s="11">
        <f>IF(E1338&lt;D1338, 1, "")</f>
        <v>1</v>
      </c>
      <c r="X1338" s="15">
        <f>S1338</f>
        <v>42089.724039351851</v>
      </c>
    </row>
    <row r="1339" spans="1:24" ht="48" x14ac:dyDescent="0.2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5">
        <f>E1339/D1339</f>
        <v>7.1428571428571426E-3</v>
      </c>
      <c r="P1339" s="6">
        <f>E1339/L1339</f>
        <v>25</v>
      </c>
      <c r="Q1339" t="str">
        <f>LEFT(N1339, SEARCH("/", N1339, 1)-1)</f>
        <v>food</v>
      </c>
      <c r="R1339" t="str">
        <f>RIGHT(N1339, LEN(N1339) - SEARCH("/", N1339,1))</f>
        <v>food trucks</v>
      </c>
      <c r="S1339" s="10">
        <f>(((J1339/60)/60)/24)+DATE(1970,1,1)</f>
        <v>42058.334027777775</v>
      </c>
      <c r="T1339" s="10">
        <f>(((I1339/60)/60)/24)+DATE(1970,1,1)</f>
        <v>42088.292361111111</v>
      </c>
      <c r="U1339" s="12">
        <f>ROUND((T1339-S1339), 0)</f>
        <v>30</v>
      </c>
      <c r="V1339" s="11" t="str">
        <f>IF(E1339&gt;=D1339, 1, "")</f>
        <v/>
      </c>
      <c r="W1339" s="11">
        <f>IF(E1339&lt;D1339, 1, "")</f>
        <v>1</v>
      </c>
      <c r="X1339" s="15">
        <f>S1339</f>
        <v>42058.334027777775</v>
      </c>
    </row>
    <row r="1340" spans="1:24" ht="48" x14ac:dyDescent="0.2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5">
        <f>E1340/D1340</f>
        <v>8.0000000000000002E-3</v>
      </c>
      <c r="P1340" s="6">
        <f>E1340/L1340</f>
        <v>13.333333333333334</v>
      </c>
      <c r="Q1340" t="str">
        <f>LEFT(N1340, SEARCH("/", N1340, 1)-1)</f>
        <v>food</v>
      </c>
      <c r="R1340" t="str">
        <f>RIGHT(N1340, LEN(N1340) - SEARCH("/", N1340,1))</f>
        <v>food trucks</v>
      </c>
      <c r="S1340" s="10">
        <f>(((J1340/60)/60)/24)+DATE(1970,1,1)</f>
        <v>41834.138495370367</v>
      </c>
      <c r="T1340" s="10">
        <f>(((I1340/60)/60)/24)+DATE(1970,1,1)</f>
        <v>41864.138495370367</v>
      </c>
      <c r="U1340" s="12">
        <f>ROUND((T1340-S1340), 0)</f>
        <v>30</v>
      </c>
      <c r="V1340" s="11" t="str">
        <f>IF(E1340&gt;=D1340, 1, "")</f>
        <v/>
      </c>
      <c r="W1340" s="11">
        <f>IF(E1340&lt;D1340, 1, "")</f>
        <v>1</v>
      </c>
      <c r="X1340" s="15">
        <f>S1340</f>
        <v>41834.138495370367</v>
      </c>
    </row>
    <row r="1341" spans="1:24" ht="48" x14ac:dyDescent="0.2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5">
        <f>E1341/D1341</f>
        <v>3.3333333333333335E-5</v>
      </c>
      <c r="P1341" s="6">
        <f>E1341/L1341</f>
        <v>1</v>
      </c>
      <c r="Q1341" t="str">
        <f>LEFT(N1341, SEARCH("/", N1341, 1)-1)</f>
        <v>food</v>
      </c>
      <c r="R1341" t="str">
        <f>RIGHT(N1341, LEN(N1341) - SEARCH("/", N1341,1))</f>
        <v>food trucks</v>
      </c>
      <c r="S1341" s="10">
        <f>(((J1341/60)/60)/24)+DATE(1970,1,1)</f>
        <v>41878.140497685185</v>
      </c>
      <c r="T1341" s="10">
        <f>(((I1341/60)/60)/24)+DATE(1970,1,1)</f>
        <v>41908.140497685185</v>
      </c>
      <c r="U1341" s="12">
        <f>ROUND((T1341-S1341), 0)</f>
        <v>30</v>
      </c>
      <c r="V1341" s="11" t="str">
        <f>IF(E1341&gt;=D1341, 1, "")</f>
        <v/>
      </c>
      <c r="W1341" s="11">
        <f>IF(E1341&lt;D1341, 1, "")</f>
        <v>1</v>
      </c>
      <c r="X1341" s="15">
        <f>S1341</f>
        <v>41878.140497685185</v>
      </c>
    </row>
    <row r="1342" spans="1:24" ht="32" x14ac:dyDescent="0.2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5">
        <f>E1342/D1342</f>
        <v>4.7333333333333333E-3</v>
      </c>
      <c r="P1342" s="6">
        <f>E1342/L1342</f>
        <v>23.666666666666668</v>
      </c>
      <c r="Q1342" t="str">
        <f>LEFT(N1342, SEARCH("/", N1342, 1)-1)</f>
        <v>food</v>
      </c>
      <c r="R1342" t="str">
        <f>RIGHT(N1342, LEN(N1342) - SEARCH("/", N1342,1))</f>
        <v>food trucks</v>
      </c>
      <c r="S1342" s="10">
        <f>(((J1342/60)/60)/24)+DATE(1970,1,1)</f>
        <v>42048.181921296295</v>
      </c>
      <c r="T1342" s="10">
        <f>(((I1342/60)/60)/24)+DATE(1970,1,1)</f>
        <v>42108.14025462963</v>
      </c>
      <c r="U1342" s="12">
        <f>ROUND((T1342-S1342), 0)</f>
        <v>60</v>
      </c>
      <c r="V1342" s="11" t="str">
        <f>IF(E1342&gt;=D1342, 1, "")</f>
        <v/>
      </c>
      <c r="W1342" s="11">
        <f>IF(E1342&lt;D1342, 1, "")</f>
        <v>1</v>
      </c>
      <c r="X1342" s="15">
        <f>S1342</f>
        <v>42048.181921296295</v>
      </c>
    </row>
    <row r="1343" spans="1:24" ht="48" x14ac:dyDescent="0.2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5">
        <f>E1343/D1343</f>
        <v>5.6500000000000002E-2</v>
      </c>
      <c r="P1343" s="6">
        <f>E1343/L1343</f>
        <v>89.21052631578948</v>
      </c>
      <c r="Q1343" t="str">
        <f>LEFT(N1343, SEARCH("/", N1343, 1)-1)</f>
        <v>food</v>
      </c>
      <c r="R1343" t="str">
        <f>RIGHT(N1343, LEN(N1343) - SEARCH("/", N1343,1))</f>
        <v>food trucks</v>
      </c>
      <c r="S1343" s="10">
        <f>(((J1343/60)/60)/24)+DATE(1970,1,1)</f>
        <v>41964.844444444447</v>
      </c>
      <c r="T1343" s="10">
        <f>(((I1343/60)/60)/24)+DATE(1970,1,1)</f>
        <v>41998.844444444447</v>
      </c>
      <c r="U1343" s="12">
        <f>ROUND((T1343-S1343), 0)</f>
        <v>34</v>
      </c>
      <c r="V1343" s="11" t="str">
        <f>IF(E1343&gt;=D1343, 1, "")</f>
        <v/>
      </c>
      <c r="W1343" s="11">
        <f>IF(E1343&lt;D1343, 1, "")</f>
        <v>1</v>
      </c>
      <c r="X1343" s="15">
        <f>S1343</f>
        <v>41964.844444444447</v>
      </c>
    </row>
    <row r="1344" spans="1:24" ht="48" x14ac:dyDescent="0.2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5">
        <f>E1344/D1344</f>
        <v>0.26352173913043481</v>
      </c>
      <c r="P1344" s="6">
        <f>E1344/L1344</f>
        <v>116.55769230769231</v>
      </c>
      <c r="Q1344" t="str">
        <f>LEFT(N1344, SEARCH("/", N1344, 1)-1)</f>
        <v>food</v>
      </c>
      <c r="R1344" t="str">
        <f>RIGHT(N1344, LEN(N1344) - SEARCH("/", N1344,1))</f>
        <v>food trucks</v>
      </c>
      <c r="S1344" s="10">
        <f>(((J1344/60)/60)/24)+DATE(1970,1,1)</f>
        <v>42187.940081018518</v>
      </c>
      <c r="T1344" s="10">
        <f>(((I1344/60)/60)/24)+DATE(1970,1,1)</f>
        <v>42218.916666666672</v>
      </c>
      <c r="U1344" s="12">
        <f>ROUND((T1344-S1344), 0)</f>
        <v>31</v>
      </c>
      <c r="V1344" s="11" t="str">
        <f>IF(E1344&gt;=D1344, 1, "")</f>
        <v/>
      </c>
      <c r="W1344" s="11">
        <f>IF(E1344&lt;D1344, 1, "")</f>
        <v>1</v>
      </c>
      <c r="X1344" s="15">
        <f>S1344</f>
        <v>42187.940081018518</v>
      </c>
    </row>
    <row r="1345" spans="1:24" ht="48" x14ac:dyDescent="0.2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5">
        <f>E1345/D1345</f>
        <v>3.2512500000000002E-3</v>
      </c>
      <c r="P1345" s="6">
        <f>E1345/L1345</f>
        <v>13.005000000000001</v>
      </c>
      <c r="Q1345" t="str">
        <f>LEFT(N1345, SEARCH("/", N1345, 1)-1)</f>
        <v>food</v>
      </c>
      <c r="R1345" t="str">
        <f>RIGHT(N1345, LEN(N1345) - SEARCH("/", N1345,1))</f>
        <v>food trucks</v>
      </c>
      <c r="S1345" s="10">
        <f>(((J1345/60)/60)/24)+DATE(1970,1,1)</f>
        <v>41787.898240740738</v>
      </c>
      <c r="T1345" s="10">
        <f>(((I1345/60)/60)/24)+DATE(1970,1,1)</f>
        <v>41817.898240740738</v>
      </c>
      <c r="U1345" s="12">
        <f>ROUND((T1345-S1345), 0)</f>
        <v>30</v>
      </c>
      <c r="V1345" s="11" t="str">
        <f>IF(E1345&gt;=D1345, 1, "")</f>
        <v/>
      </c>
      <c r="W1345" s="11">
        <f>IF(E1345&lt;D1345, 1, "")</f>
        <v>1</v>
      </c>
      <c r="X1345" s="15">
        <f>S1345</f>
        <v>41787.898240740738</v>
      </c>
    </row>
    <row r="1346" spans="1:24" ht="48" x14ac:dyDescent="0.2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5">
        <f>E1346/D1346</f>
        <v>0</v>
      </c>
      <c r="P1346" s="6" t="e">
        <f>E1346/L1346</f>
        <v>#DIV/0!</v>
      </c>
      <c r="Q1346" t="str">
        <f>LEFT(N1346, SEARCH("/", N1346, 1)-1)</f>
        <v>food</v>
      </c>
      <c r="R1346" t="str">
        <f>RIGHT(N1346, LEN(N1346) - SEARCH("/", N1346,1))</f>
        <v>food trucks</v>
      </c>
      <c r="S1346" s="10">
        <f>(((J1346/60)/60)/24)+DATE(1970,1,1)</f>
        <v>41829.896562499998</v>
      </c>
      <c r="T1346" s="10">
        <f>(((I1346/60)/60)/24)+DATE(1970,1,1)</f>
        <v>41859.896562499998</v>
      </c>
      <c r="U1346" s="12">
        <f>ROUND((T1346-S1346), 0)</f>
        <v>30</v>
      </c>
      <c r="V1346" s="11" t="str">
        <f>IF(E1346&gt;=D1346, 1, "")</f>
        <v/>
      </c>
      <c r="W1346" s="11">
        <f>IF(E1346&lt;D1346, 1, "")</f>
        <v>1</v>
      </c>
      <c r="X1346" s="15">
        <f>S1346</f>
        <v>41829.896562499998</v>
      </c>
    </row>
    <row r="1347" spans="1:24" ht="48" x14ac:dyDescent="0.2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5">
        <f>E1347/D1347</f>
        <v>7.0007000700070005E-3</v>
      </c>
      <c r="P1347" s="6">
        <f>E1347/L1347</f>
        <v>17.5</v>
      </c>
      <c r="Q1347" t="str">
        <f>LEFT(N1347, SEARCH("/", N1347, 1)-1)</f>
        <v>food</v>
      </c>
      <c r="R1347" t="str">
        <f>RIGHT(N1347, LEN(N1347) - SEARCH("/", N1347,1))</f>
        <v>food trucks</v>
      </c>
      <c r="S1347" s="10">
        <f>(((J1347/60)/60)/24)+DATE(1970,1,1)</f>
        <v>41870.87467592593</v>
      </c>
      <c r="T1347" s="10">
        <f>(((I1347/60)/60)/24)+DATE(1970,1,1)</f>
        <v>41900.87467592593</v>
      </c>
      <c r="U1347" s="12">
        <f>ROUND((T1347-S1347), 0)</f>
        <v>30</v>
      </c>
      <c r="V1347" s="11" t="str">
        <f>IF(E1347&gt;=D1347, 1, "")</f>
        <v/>
      </c>
      <c r="W1347" s="11">
        <f>IF(E1347&lt;D1347, 1, "")</f>
        <v>1</v>
      </c>
      <c r="X1347" s="15">
        <f>S1347</f>
        <v>41870.87467592593</v>
      </c>
    </row>
    <row r="1348" spans="1:24" ht="32" x14ac:dyDescent="0.2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5">
        <f>E1348/D1348</f>
        <v>4.3750000000000004E-3</v>
      </c>
      <c r="P1348" s="6">
        <f>E1348/L1348</f>
        <v>8.75</v>
      </c>
      <c r="Q1348" t="str">
        <f>LEFT(N1348, SEARCH("/", N1348, 1)-1)</f>
        <v>publishing</v>
      </c>
      <c r="R1348" t="str">
        <f>RIGHT(N1348, LEN(N1348) - SEARCH("/", N1348,1))</f>
        <v>children's books</v>
      </c>
      <c r="S1348" s="10">
        <f>(((J1348/60)/60)/24)+DATE(1970,1,1)</f>
        <v>41911.657430555555</v>
      </c>
      <c r="T1348" s="10">
        <f>(((I1348/60)/60)/24)+DATE(1970,1,1)</f>
        <v>41932.088194444441</v>
      </c>
      <c r="U1348" s="12">
        <f>ROUND((T1348-S1348), 0)</f>
        <v>20</v>
      </c>
      <c r="V1348" s="11" t="str">
        <f>IF(E1348&gt;=D1348, 1, "")</f>
        <v/>
      </c>
      <c r="W1348" s="11">
        <f>IF(E1348&lt;D1348, 1, "")</f>
        <v>1</v>
      </c>
      <c r="X1348" s="15">
        <f>S1348</f>
        <v>41911.657430555555</v>
      </c>
    </row>
    <row r="1349" spans="1:24" ht="48" x14ac:dyDescent="0.2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5">
        <f>E1349/D1349</f>
        <v>0.29239999999999999</v>
      </c>
      <c r="P1349" s="6">
        <f>E1349/L1349</f>
        <v>40.611111111111114</v>
      </c>
      <c r="Q1349" t="str">
        <f>LEFT(N1349, SEARCH("/", N1349, 1)-1)</f>
        <v>publishing</v>
      </c>
      <c r="R1349" t="str">
        <f>RIGHT(N1349, LEN(N1349) - SEARCH("/", N1349,1))</f>
        <v>children's books</v>
      </c>
      <c r="S1349" s="10">
        <f>(((J1349/60)/60)/24)+DATE(1970,1,1)</f>
        <v>41030.719756944447</v>
      </c>
      <c r="T1349" s="10">
        <f>(((I1349/60)/60)/24)+DATE(1970,1,1)</f>
        <v>41044.719756944447</v>
      </c>
      <c r="U1349" s="12">
        <f>ROUND((T1349-S1349), 0)</f>
        <v>14</v>
      </c>
      <c r="V1349" s="11" t="str">
        <f>IF(E1349&gt;=D1349, 1, "")</f>
        <v/>
      </c>
      <c r="W1349" s="11">
        <f>IF(E1349&lt;D1349, 1, "")</f>
        <v>1</v>
      </c>
      <c r="X1349" s="15">
        <f>S1349</f>
        <v>41030.719756944447</v>
      </c>
    </row>
    <row r="1350" spans="1:24" ht="64" x14ac:dyDescent="0.2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5">
        <f>E1350/D1350</f>
        <v>0</v>
      </c>
      <c r="P1350" s="6" t="e">
        <f>E1350/L1350</f>
        <v>#DIV/0!</v>
      </c>
      <c r="Q1350" t="str">
        <f>LEFT(N1350, SEARCH("/", N1350, 1)-1)</f>
        <v>publishing</v>
      </c>
      <c r="R1350" t="str">
        <f>RIGHT(N1350, LEN(N1350) - SEARCH("/", N1350,1))</f>
        <v>children's books</v>
      </c>
      <c r="S1350" s="10">
        <f>(((J1350/60)/60)/24)+DATE(1970,1,1)</f>
        <v>42632.328784722224</v>
      </c>
      <c r="T1350" s="10">
        <f>(((I1350/60)/60)/24)+DATE(1970,1,1)</f>
        <v>42662.328784722224</v>
      </c>
      <c r="U1350" s="12">
        <f>ROUND((T1350-S1350), 0)</f>
        <v>30</v>
      </c>
      <c r="V1350" s="11" t="str">
        <f>IF(E1350&gt;=D1350, 1, "")</f>
        <v/>
      </c>
      <c r="W1350" s="11">
        <f>IF(E1350&lt;D1350, 1, "")</f>
        <v>1</v>
      </c>
      <c r="X1350" s="15">
        <f>S1350</f>
        <v>42632.328784722224</v>
      </c>
    </row>
    <row r="1351" spans="1:24" ht="48" x14ac:dyDescent="0.2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5">
        <f>E1351/D1351</f>
        <v>5.2187499999999998E-2</v>
      </c>
      <c r="P1351" s="6">
        <f>E1351/L1351</f>
        <v>37.954545454545453</v>
      </c>
      <c r="Q1351" t="str">
        <f>LEFT(N1351, SEARCH("/", N1351, 1)-1)</f>
        <v>publishing</v>
      </c>
      <c r="R1351" t="str">
        <f>RIGHT(N1351, LEN(N1351) - SEARCH("/", N1351,1))</f>
        <v>children's books</v>
      </c>
      <c r="S1351" s="10">
        <f>(((J1351/60)/60)/24)+DATE(1970,1,1)</f>
        <v>40938.062476851854</v>
      </c>
      <c r="T1351" s="10">
        <f>(((I1351/60)/60)/24)+DATE(1970,1,1)</f>
        <v>40968.062476851854</v>
      </c>
      <c r="U1351" s="12">
        <f>ROUND((T1351-S1351), 0)</f>
        <v>30</v>
      </c>
      <c r="V1351" s="11" t="str">
        <f>IF(E1351&gt;=D1351, 1, "")</f>
        <v/>
      </c>
      <c r="W1351" s="11">
        <f>IF(E1351&lt;D1351, 1, "")</f>
        <v>1</v>
      </c>
      <c r="X1351" s="15">
        <f>S1351</f>
        <v>40938.062476851854</v>
      </c>
    </row>
    <row r="1352" spans="1:24" ht="48" x14ac:dyDescent="0.2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5">
        <f>E1352/D1352</f>
        <v>0.21887499999999999</v>
      </c>
      <c r="P1352" s="6">
        <f>E1352/L1352</f>
        <v>35.734693877551024</v>
      </c>
      <c r="Q1352" t="str">
        <f>LEFT(N1352, SEARCH("/", N1352, 1)-1)</f>
        <v>publishing</v>
      </c>
      <c r="R1352" t="str">
        <f>RIGHT(N1352, LEN(N1352) - SEARCH("/", N1352,1))</f>
        <v>children's books</v>
      </c>
      <c r="S1352" s="10">
        <f>(((J1352/60)/60)/24)+DATE(1970,1,1)</f>
        <v>41044.988055555557</v>
      </c>
      <c r="T1352" s="10">
        <f>(((I1352/60)/60)/24)+DATE(1970,1,1)</f>
        <v>41104.988055555557</v>
      </c>
      <c r="U1352" s="12">
        <f>ROUND((T1352-S1352), 0)</f>
        <v>60</v>
      </c>
      <c r="V1352" s="11" t="str">
        <f>IF(E1352&gt;=D1352, 1, "")</f>
        <v/>
      </c>
      <c r="W1352" s="11">
        <f>IF(E1352&lt;D1352, 1, "")</f>
        <v>1</v>
      </c>
      <c r="X1352" s="15">
        <f>S1352</f>
        <v>41044.988055555557</v>
      </c>
    </row>
    <row r="1353" spans="1:24" ht="48" x14ac:dyDescent="0.2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5">
        <f>E1353/D1353</f>
        <v>0.26700000000000002</v>
      </c>
      <c r="P1353" s="6">
        <f>E1353/L1353</f>
        <v>42.157894736842103</v>
      </c>
      <c r="Q1353" t="str">
        <f>LEFT(N1353, SEARCH("/", N1353, 1)-1)</f>
        <v>publishing</v>
      </c>
      <c r="R1353" t="str">
        <f>RIGHT(N1353, LEN(N1353) - SEARCH("/", N1353,1))</f>
        <v>children's books</v>
      </c>
      <c r="S1353" s="10">
        <f>(((J1353/60)/60)/24)+DATE(1970,1,1)</f>
        <v>41850.781377314815</v>
      </c>
      <c r="T1353" s="10">
        <f>(((I1353/60)/60)/24)+DATE(1970,1,1)</f>
        <v>41880.781377314815</v>
      </c>
      <c r="U1353" s="12">
        <f>ROUND((T1353-S1353), 0)</f>
        <v>30</v>
      </c>
      <c r="V1353" s="11" t="str">
        <f>IF(E1353&gt;=D1353, 1, "")</f>
        <v/>
      </c>
      <c r="W1353" s="11">
        <f>IF(E1353&lt;D1353, 1, "")</f>
        <v>1</v>
      </c>
      <c r="X1353" s="15">
        <f>S1353</f>
        <v>41850.781377314815</v>
      </c>
    </row>
    <row r="1354" spans="1:24" ht="48" x14ac:dyDescent="0.2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5">
        <f>E1354/D1354</f>
        <v>0.28000000000000003</v>
      </c>
      <c r="P1354" s="6">
        <f>E1354/L1354</f>
        <v>35</v>
      </c>
      <c r="Q1354" t="str">
        <f>LEFT(N1354, SEARCH("/", N1354, 1)-1)</f>
        <v>publishing</v>
      </c>
      <c r="R1354" t="str">
        <f>RIGHT(N1354, LEN(N1354) - SEARCH("/", N1354,1))</f>
        <v>children's books</v>
      </c>
      <c r="S1354" s="10">
        <f>(((J1354/60)/60)/24)+DATE(1970,1,1)</f>
        <v>41044.64811342593</v>
      </c>
      <c r="T1354" s="10">
        <f>(((I1354/60)/60)/24)+DATE(1970,1,1)</f>
        <v>41076.131944444445</v>
      </c>
      <c r="U1354" s="12">
        <f>ROUND((T1354-S1354), 0)</f>
        <v>31</v>
      </c>
      <c r="V1354" s="11" t="str">
        <f>IF(E1354&gt;=D1354, 1, "")</f>
        <v/>
      </c>
      <c r="W1354" s="11">
        <f>IF(E1354&lt;D1354, 1, "")</f>
        <v>1</v>
      </c>
      <c r="X1354" s="15">
        <f>S1354</f>
        <v>41044.64811342593</v>
      </c>
    </row>
    <row r="1355" spans="1:24" ht="32" x14ac:dyDescent="0.2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5">
        <f>E1355/D1355</f>
        <v>1.06E-2</v>
      </c>
      <c r="P1355" s="6">
        <f>E1355/L1355</f>
        <v>13.25</v>
      </c>
      <c r="Q1355" t="str">
        <f>LEFT(N1355, SEARCH("/", N1355, 1)-1)</f>
        <v>publishing</v>
      </c>
      <c r="R1355" t="str">
        <f>RIGHT(N1355, LEN(N1355) - SEARCH("/", N1355,1))</f>
        <v>children's books</v>
      </c>
      <c r="S1355" s="10">
        <f>(((J1355/60)/60)/24)+DATE(1970,1,1)</f>
        <v>42585.7106712963</v>
      </c>
      <c r="T1355" s="10">
        <f>(((I1355/60)/60)/24)+DATE(1970,1,1)</f>
        <v>42615.7106712963</v>
      </c>
      <c r="U1355" s="12">
        <f>ROUND((T1355-S1355), 0)</f>
        <v>30</v>
      </c>
      <c r="V1355" s="11" t="str">
        <f>IF(E1355&gt;=D1355, 1, "")</f>
        <v/>
      </c>
      <c r="W1355" s="11">
        <f>IF(E1355&lt;D1355, 1, "")</f>
        <v>1</v>
      </c>
      <c r="X1355" s="15">
        <f>S1355</f>
        <v>42585.7106712963</v>
      </c>
    </row>
    <row r="1356" spans="1:24" ht="32" x14ac:dyDescent="0.2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5">
        <f>E1356/D1356</f>
        <v>1.0999999999999999E-2</v>
      </c>
      <c r="P1356" s="6">
        <f>E1356/L1356</f>
        <v>55</v>
      </c>
      <c r="Q1356" t="str">
        <f>LEFT(N1356, SEARCH("/", N1356, 1)-1)</f>
        <v>publishing</v>
      </c>
      <c r="R1356" t="str">
        <f>RIGHT(N1356, LEN(N1356) - SEARCH("/", N1356,1))</f>
        <v>children's books</v>
      </c>
      <c r="S1356" s="10">
        <f>(((J1356/60)/60)/24)+DATE(1970,1,1)</f>
        <v>42068.799039351856</v>
      </c>
      <c r="T1356" s="10">
        <f>(((I1356/60)/60)/24)+DATE(1970,1,1)</f>
        <v>42098.757372685184</v>
      </c>
      <c r="U1356" s="12">
        <f>ROUND((T1356-S1356), 0)</f>
        <v>30</v>
      </c>
      <c r="V1356" s="11" t="str">
        <f>IF(E1356&gt;=D1356, 1, "")</f>
        <v/>
      </c>
      <c r="W1356" s="11">
        <f>IF(E1356&lt;D1356, 1, "")</f>
        <v>1</v>
      </c>
      <c r="X1356" s="15">
        <f>S1356</f>
        <v>42068.799039351856</v>
      </c>
    </row>
    <row r="1357" spans="1:24" ht="48" x14ac:dyDescent="0.2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5">
        <f>E1357/D1357</f>
        <v>0</v>
      </c>
      <c r="P1357" s="6" t="e">
        <f>E1357/L1357</f>
        <v>#DIV/0!</v>
      </c>
      <c r="Q1357" t="str">
        <f>LEFT(N1357, SEARCH("/", N1357, 1)-1)</f>
        <v>publishing</v>
      </c>
      <c r="R1357" t="str">
        <f>RIGHT(N1357, LEN(N1357) - SEARCH("/", N1357,1))</f>
        <v>children's books</v>
      </c>
      <c r="S1357" s="10">
        <f>(((J1357/60)/60)/24)+DATE(1970,1,1)</f>
        <v>41078.899826388886</v>
      </c>
      <c r="T1357" s="10">
        <f>(((I1357/60)/60)/24)+DATE(1970,1,1)</f>
        <v>41090.833333333336</v>
      </c>
      <c r="U1357" s="12">
        <f>ROUND((T1357-S1357), 0)</f>
        <v>12</v>
      </c>
      <c r="V1357" s="11" t="str">
        <f>IF(E1357&gt;=D1357, 1, "")</f>
        <v/>
      </c>
      <c r="W1357" s="11">
        <f>IF(E1357&lt;D1357, 1, "")</f>
        <v>1</v>
      </c>
      <c r="X1357" s="15">
        <f>S1357</f>
        <v>41078.899826388886</v>
      </c>
    </row>
    <row r="1358" spans="1:24" ht="48" x14ac:dyDescent="0.2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5">
        <f>E1358/D1358</f>
        <v>0</v>
      </c>
      <c r="P1358" s="6" t="e">
        <f>E1358/L1358</f>
        <v>#DIV/0!</v>
      </c>
      <c r="Q1358" t="str">
        <f>LEFT(N1358, SEARCH("/", N1358, 1)-1)</f>
        <v>publishing</v>
      </c>
      <c r="R1358" t="str">
        <f>RIGHT(N1358, LEN(N1358) - SEARCH("/", N1358,1))</f>
        <v>children's books</v>
      </c>
      <c r="S1358" s="10">
        <f>(((J1358/60)/60)/24)+DATE(1970,1,1)</f>
        <v>41747.887060185189</v>
      </c>
      <c r="T1358" s="10">
        <f>(((I1358/60)/60)/24)+DATE(1970,1,1)</f>
        <v>41807.887060185189</v>
      </c>
      <c r="U1358" s="12">
        <f>ROUND((T1358-S1358), 0)</f>
        <v>60</v>
      </c>
      <c r="V1358" s="11" t="str">
        <f>IF(E1358&gt;=D1358, 1, "")</f>
        <v/>
      </c>
      <c r="W1358" s="11">
        <f>IF(E1358&lt;D1358, 1, "")</f>
        <v>1</v>
      </c>
      <c r="X1358" s="15">
        <f>S1358</f>
        <v>41747.887060185189</v>
      </c>
    </row>
    <row r="1359" spans="1:24" ht="48" x14ac:dyDescent="0.2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5">
        <f>E1359/D1359</f>
        <v>0.11458333333333333</v>
      </c>
      <c r="P1359" s="6">
        <f>E1359/L1359</f>
        <v>39.285714285714285</v>
      </c>
      <c r="Q1359" t="str">
        <f>LEFT(N1359, SEARCH("/", N1359, 1)-1)</f>
        <v>publishing</v>
      </c>
      <c r="R1359" t="str">
        <f>RIGHT(N1359, LEN(N1359) - SEARCH("/", N1359,1))</f>
        <v>children's books</v>
      </c>
      <c r="S1359" s="10">
        <f>(((J1359/60)/60)/24)+DATE(1970,1,1)</f>
        <v>40855.765092592592</v>
      </c>
      <c r="T1359" s="10">
        <f>(((I1359/60)/60)/24)+DATE(1970,1,1)</f>
        <v>40895.765092592592</v>
      </c>
      <c r="U1359" s="12">
        <f>ROUND((T1359-S1359), 0)</f>
        <v>40</v>
      </c>
      <c r="V1359" s="11" t="str">
        <f>IF(E1359&gt;=D1359, 1, "")</f>
        <v/>
      </c>
      <c r="W1359" s="11">
        <f>IF(E1359&lt;D1359, 1, "")</f>
        <v>1</v>
      </c>
      <c r="X1359" s="15">
        <f>S1359</f>
        <v>40855.765092592592</v>
      </c>
    </row>
    <row r="1360" spans="1:24" ht="48" x14ac:dyDescent="0.2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5">
        <f>E1360/D1360</f>
        <v>0.19</v>
      </c>
      <c r="P1360" s="6">
        <f>E1360/L1360</f>
        <v>47.5</v>
      </c>
      <c r="Q1360" t="str">
        <f>LEFT(N1360, SEARCH("/", N1360, 1)-1)</f>
        <v>publishing</v>
      </c>
      <c r="R1360" t="str">
        <f>RIGHT(N1360, LEN(N1360) - SEARCH("/", N1360,1))</f>
        <v>children's books</v>
      </c>
      <c r="S1360" s="10">
        <f>(((J1360/60)/60)/24)+DATE(1970,1,1)</f>
        <v>41117.900729166664</v>
      </c>
      <c r="T1360" s="10">
        <f>(((I1360/60)/60)/24)+DATE(1970,1,1)</f>
        <v>41147.900729166664</v>
      </c>
      <c r="U1360" s="12">
        <f>ROUND((T1360-S1360), 0)</f>
        <v>30</v>
      </c>
      <c r="V1360" s="11" t="str">
        <f>IF(E1360&gt;=D1360, 1, "")</f>
        <v/>
      </c>
      <c r="W1360" s="11">
        <f>IF(E1360&lt;D1360, 1, "")</f>
        <v>1</v>
      </c>
      <c r="X1360" s="15">
        <f>S1360</f>
        <v>41117.900729166664</v>
      </c>
    </row>
    <row r="1361" spans="1:24" ht="48" x14ac:dyDescent="0.2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5">
        <f>E1361/D1361</f>
        <v>0</v>
      </c>
      <c r="P1361" s="6" t="e">
        <f>E1361/L1361</f>
        <v>#DIV/0!</v>
      </c>
      <c r="Q1361" t="str">
        <f>LEFT(N1361, SEARCH("/", N1361, 1)-1)</f>
        <v>publishing</v>
      </c>
      <c r="R1361" t="str">
        <f>RIGHT(N1361, LEN(N1361) - SEARCH("/", N1361,1))</f>
        <v>children's books</v>
      </c>
      <c r="S1361" s="10">
        <f>(((J1361/60)/60)/24)+DATE(1970,1,1)</f>
        <v>41863.636006944449</v>
      </c>
      <c r="T1361" s="10">
        <f>(((I1361/60)/60)/24)+DATE(1970,1,1)</f>
        <v>41893.636006944449</v>
      </c>
      <c r="U1361" s="12">
        <f>ROUND((T1361-S1361), 0)</f>
        <v>30</v>
      </c>
      <c r="V1361" s="11" t="str">
        <f>IF(E1361&gt;=D1361, 1, "")</f>
        <v/>
      </c>
      <c r="W1361" s="11">
        <f>IF(E1361&lt;D1361, 1, "")</f>
        <v>1</v>
      </c>
      <c r="X1361" s="15">
        <f>S1361</f>
        <v>41863.636006944449</v>
      </c>
    </row>
    <row r="1362" spans="1:24" ht="32" x14ac:dyDescent="0.2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5">
        <f>E1362/D1362</f>
        <v>0.52</v>
      </c>
      <c r="P1362" s="6">
        <f>E1362/L1362</f>
        <v>17.333333333333332</v>
      </c>
      <c r="Q1362" t="str">
        <f>LEFT(N1362, SEARCH("/", N1362, 1)-1)</f>
        <v>publishing</v>
      </c>
      <c r="R1362" t="str">
        <f>RIGHT(N1362, LEN(N1362) - SEARCH("/", N1362,1))</f>
        <v>children's books</v>
      </c>
      <c r="S1362" s="10">
        <f>(((J1362/60)/60)/24)+DATE(1970,1,1)</f>
        <v>42072.790821759263</v>
      </c>
      <c r="T1362" s="10">
        <f>(((I1362/60)/60)/24)+DATE(1970,1,1)</f>
        <v>42102.790821759263</v>
      </c>
      <c r="U1362" s="12">
        <f>ROUND((T1362-S1362), 0)</f>
        <v>30</v>
      </c>
      <c r="V1362" s="11" t="str">
        <f>IF(E1362&gt;=D1362, 1, "")</f>
        <v/>
      </c>
      <c r="W1362" s="11">
        <f>IF(E1362&lt;D1362, 1, "")</f>
        <v>1</v>
      </c>
      <c r="X1362" s="15">
        <f>S1362</f>
        <v>42072.790821759263</v>
      </c>
    </row>
    <row r="1363" spans="1:24" ht="48" x14ac:dyDescent="0.2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5">
        <f>E1363/D1363</f>
        <v>0.1048</v>
      </c>
      <c r="P1363" s="6">
        <f>E1363/L1363</f>
        <v>31.757575757575758</v>
      </c>
      <c r="Q1363" t="str">
        <f>LEFT(N1363, SEARCH("/", N1363, 1)-1)</f>
        <v>publishing</v>
      </c>
      <c r="R1363" t="str">
        <f>RIGHT(N1363, LEN(N1363) - SEARCH("/", N1363,1))</f>
        <v>children's books</v>
      </c>
      <c r="S1363" s="10">
        <f>(((J1363/60)/60)/24)+DATE(1970,1,1)</f>
        <v>41620.90047453704</v>
      </c>
      <c r="T1363" s="10">
        <f>(((I1363/60)/60)/24)+DATE(1970,1,1)</f>
        <v>41650.90047453704</v>
      </c>
      <c r="U1363" s="12">
        <f>ROUND((T1363-S1363), 0)</f>
        <v>30</v>
      </c>
      <c r="V1363" s="11" t="str">
        <f>IF(E1363&gt;=D1363, 1, "")</f>
        <v/>
      </c>
      <c r="W1363" s="11">
        <f>IF(E1363&lt;D1363, 1, "")</f>
        <v>1</v>
      </c>
      <c r="X1363" s="15">
        <f>S1363</f>
        <v>41620.90047453704</v>
      </c>
    </row>
    <row r="1364" spans="1:24" ht="32" x14ac:dyDescent="0.2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5">
        <f>E1364/D1364</f>
        <v>6.6666666666666671E-3</v>
      </c>
      <c r="P1364" s="6">
        <f>E1364/L1364</f>
        <v>5</v>
      </c>
      <c r="Q1364" t="str">
        <f>LEFT(N1364, SEARCH("/", N1364, 1)-1)</f>
        <v>publishing</v>
      </c>
      <c r="R1364" t="str">
        <f>RIGHT(N1364, LEN(N1364) - SEARCH("/", N1364,1))</f>
        <v>children's books</v>
      </c>
      <c r="S1364" s="10">
        <f>(((J1364/60)/60)/24)+DATE(1970,1,1)</f>
        <v>42573.65662037037</v>
      </c>
      <c r="T1364" s="10">
        <f>(((I1364/60)/60)/24)+DATE(1970,1,1)</f>
        <v>42588.65662037037</v>
      </c>
      <c r="U1364" s="12">
        <f>ROUND((T1364-S1364), 0)</f>
        <v>15</v>
      </c>
      <c r="V1364" s="11" t="str">
        <f>IF(E1364&gt;=D1364, 1, "")</f>
        <v/>
      </c>
      <c r="W1364" s="11">
        <f>IF(E1364&lt;D1364, 1, "")</f>
        <v>1</v>
      </c>
      <c r="X1364" s="15">
        <f>S1364</f>
        <v>42573.65662037037</v>
      </c>
    </row>
    <row r="1365" spans="1:24" ht="48" x14ac:dyDescent="0.2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5">
        <f>E1365/D1365</f>
        <v>0.11700000000000001</v>
      </c>
      <c r="P1365" s="6">
        <f>E1365/L1365</f>
        <v>39</v>
      </c>
      <c r="Q1365" t="str">
        <f>LEFT(N1365, SEARCH("/", N1365, 1)-1)</f>
        <v>publishing</v>
      </c>
      <c r="R1365" t="str">
        <f>RIGHT(N1365, LEN(N1365) - SEARCH("/", N1365,1))</f>
        <v>children's books</v>
      </c>
      <c r="S1365" s="10">
        <f>(((J1365/60)/60)/24)+DATE(1970,1,1)</f>
        <v>42639.441932870366</v>
      </c>
      <c r="T1365" s="10">
        <f>(((I1365/60)/60)/24)+DATE(1970,1,1)</f>
        <v>42653.441932870366</v>
      </c>
      <c r="U1365" s="12">
        <f>ROUND((T1365-S1365), 0)</f>
        <v>14</v>
      </c>
      <c r="V1365" s="11" t="str">
        <f>IF(E1365&gt;=D1365, 1, "")</f>
        <v/>
      </c>
      <c r="W1365" s="11">
        <f>IF(E1365&lt;D1365, 1, "")</f>
        <v>1</v>
      </c>
      <c r="X1365" s="15">
        <f>S1365</f>
        <v>42639.441932870366</v>
      </c>
    </row>
    <row r="1366" spans="1:24" ht="48" x14ac:dyDescent="0.2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5">
        <f>E1366/D1366</f>
        <v>0.105</v>
      </c>
      <c r="P1366" s="6">
        <f>E1366/L1366</f>
        <v>52.5</v>
      </c>
      <c r="Q1366" t="str">
        <f>LEFT(N1366, SEARCH("/", N1366, 1)-1)</f>
        <v>publishing</v>
      </c>
      <c r="R1366" t="str">
        <f>RIGHT(N1366, LEN(N1366) - SEARCH("/", N1366,1))</f>
        <v>children's books</v>
      </c>
      <c r="S1366" s="10">
        <f>(((J1366/60)/60)/24)+DATE(1970,1,1)</f>
        <v>42524.36650462963</v>
      </c>
      <c r="T1366" s="10">
        <f>(((I1366/60)/60)/24)+DATE(1970,1,1)</f>
        <v>42567.36650462963</v>
      </c>
      <c r="U1366" s="12">
        <f>ROUND((T1366-S1366), 0)</f>
        <v>43</v>
      </c>
      <c r="V1366" s="11" t="str">
        <f>IF(E1366&gt;=D1366, 1, "")</f>
        <v/>
      </c>
      <c r="W1366" s="11">
        <f>IF(E1366&lt;D1366, 1, "")</f>
        <v>1</v>
      </c>
      <c r="X1366" s="15">
        <f>S1366</f>
        <v>42524.36650462963</v>
      </c>
    </row>
    <row r="1367" spans="1:24" ht="48" x14ac:dyDescent="0.2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5">
        <f>E1367/D1367</f>
        <v>0</v>
      </c>
      <c r="P1367" s="6" t="e">
        <f>E1367/L1367</f>
        <v>#DIV/0!</v>
      </c>
      <c r="Q1367" t="str">
        <f>LEFT(N1367, SEARCH("/", N1367, 1)-1)</f>
        <v>publishing</v>
      </c>
      <c r="R1367" t="str">
        <f>RIGHT(N1367, LEN(N1367) - SEARCH("/", N1367,1))</f>
        <v>children's books</v>
      </c>
      <c r="S1367" s="10">
        <f>(((J1367/60)/60)/24)+DATE(1970,1,1)</f>
        <v>41415.461319444446</v>
      </c>
      <c r="T1367" s="10">
        <f>(((I1367/60)/60)/24)+DATE(1970,1,1)</f>
        <v>41445.461319444446</v>
      </c>
      <c r="U1367" s="12">
        <f>ROUND((T1367-S1367), 0)</f>
        <v>30</v>
      </c>
      <c r="V1367" s="11" t="str">
        <f>IF(E1367&gt;=D1367, 1, "")</f>
        <v/>
      </c>
      <c r="W1367" s="11">
        <f>IF(E1367&lt;D1367, 1, "")</f>
        <v>1</v>
      </c>
      <c r="X1367" s="15">
        <f>S1367</f>
        <v>41415.461319444446</v>
      </c>
    </row>
    <row r="1368" spans="1:24" ht="32" x14ac:dyDescent="0.2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5">
        <f>E1368/D1368</f>
        <v>7.1999999999999998E-3</v>
      </c>
      <c r="P1368" s="6">
        <f>E1368/L1368</f>
        <v>9</v>
      </c>
      <c r="Q1368" t="str">
        <f>LEFT(N1368, SEARCH("/", N1368, 1)-1)</f>
        <v>publishing</v>
      </c>
      <c r="R1368" t="str">
        <f>RIGHT(N1368, LEN(N1368) - SEARCH("/", N1368,1))</f>
        <v>children's books</v>
      </c>
      <c r="S1368" s="10">
        <f>(((J1368/60)/60)/24)+DATE(1970,1,1)</f>
        <v>41247.063576388886</v>
      </c>
      <c r="T1368" s="10">
        <f>(((I1368/60)/60)/24)+DATE(1970,1,1)</f>
        <v>41277.063576388886</v>
      </c>
      <c r="U1368" s="12">
        <f>ROUND((T1368-S1368), 0)</f>
        <v>30</v>
      </c>
      <c r="V1368" s="11" t="str">
        <f>IF(E1368&gt;=D1368, 1, "")</f>
        <v/>
      </c>
      <c r="W1368" s="11">
        <f>IF(E1368&lt;D1368, 1, "")</f>
        <v>1</v>
      </c>
      <c r="X1368" s="15">
        <f>S1368</f>
        <v>41247.063576388886</v>
      </c>
    </row>
    <row r="1369" spans="1:24" ht="48" x14ac:dyDescent="0.2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5">
        <f>E1369/D1369</f>
        <v>7.6923076923076927E-3</v>
      </c>
      <c r="P1369" s="6">
        <f>E1369/L1369</f>
        <v>25</v>
      </c>
      <c r="Q1369" t="str">
        <f>LEFT(N1369, SEARCH("/", N1369, 1)-1)</f>
        <v>publishing</v>
      </c>
      <c r="R1369" t="str">
        <f>RIGHT(N1369, LEN(N1369) - SEARCH("/", N1369,1))</f>
        <v>children's books</v>
      </c>
      <c r="S1369" s="10">
        <f>(((J1369/60)/60)/24)+DATE(1970,1,1)</f>
        <v>40927.036979166667</v>
      </c>
      <c r="T1369" s="10">
        <f>(((I1369/60)/60)/24)+DATE(1970,1,1)</f>
        <v>40986.995312500003</v>
      </c>
      <c r="U1369" s="12">
        <f>ROUND((T1369-S1369), 0)</f>
        <v>60</v>
      </c>
      <c r="V1369" s="11" t="str">
        <f>IF(E1369&gt;=D1369, 1, "")</f>
        <v/>
      </c>
      <c r="W1369" s="11">
        <f>IF(E1369&lt;D1369, 1, "")</f>
        <v>1</v>
      </c>
      <c r="X1369" s="15">
        <f>S1369</f>
        <v>40927.036979166667</v>
      </c>
    </row>
    <row r="1370" spans="1:24" ht="32" x14ac:dyDescent="0.2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5">
        <f>E1370/D1370</f>
        <v>2.2842639593908631E-3</v>
      </c>
      <c r="P1370" s="6">
        <f>E1370/L1370</f>
        <v>30</v>
      </c>
      <c r="Q1370" t="str">
        <f>LEFT(N1370, SEARCH("/", N1370, 1)-1)</f>
        <v>publishing</v>
      </c>
      <c r="R1370" t="str">
        <f>RIGHT(N1370, LEN(N1370) - SEARCH("/", N1370,1))</f>
        <v>children's books</v>
      </c>
      <c r="S1370" s="10">
        <f>(((J1370/60)/60)/24)+DATE(1970,1,1)</f>
        <v>41373.579675925925</v>
      </c>
      <c r="T1370" s="10">
        <f>(((I1370/60)/60)/24)+DATE(1970,1,1)</f>
        <v>41418.579675925925</v>
      </c>
      <c r="U1370" s="12">
        <f>ROUND((T1370-S1370), 0)</f>
        <v>45</v>
      </c>
      <c r="V1370" s="11" t="str">
        <f>IF(E1370&gt;=D1370, 1, "")</f>
        <v/>
      </c>
      <c r="W1370" s="11">
        <f>IF(E1370&lt;D1370, 1, "")</f>
        <v>1</v>
      </c>
      <c r="X1370" s="15">
        <f>S1370</f>
        <v>41373.579675925925</v>
      </c>
    </row>
    <row r="1371" spans="1:24" ht="48" x14ac:dyDescent="0.2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5">
        <f>E1371/D1371</f>
        <v>1.125E-2</v>
      </c>
      <c r="P1371" s="6">
        <f>E1371/L1371</f>
        <v>11.25</v>
      </c>
      <c r="Q1371" t="str">
        <f>LEFT(N1371, SEARCH("/", N1371, 1)-1)</f>
        <v>publishing</v>
      </c>
      <c r="R1371" t="str">
        <f>RIGHT(N1371, LEN(N1371) - SEARCH("/", N1371,1))</f>
        <v>children's books</v>
      </c>
      <c r="S1371" s="10">
        <f>(((J1371/60)/60)/24)+DATE(1970,1,1)</f>
        <v>41030.292025462964</v>
      </c>
      <c r="T1371" s="10">
        <f>(((I1371/60)/60)/24)+DATE(1970,1,1)</f>
        <v>41059.791666666664</v>
      </c>
      <c r="U1371" s="12">
        <f>ROUND((T1371-S1371), 0)</f>
        <v>29</v>
      </c>
      <c r="V1371" s="11" t="str">
        <f>IF(E1371&gt;=D1371, 1, "")</f>
        <v/>
      </c>
      <c r="W1371" s="11">
        <f>IF(E1371&lt;D1371, 1, "")</f>
        <v>1</v>
      </c>
      <c r="X1371" s="15">
        <f>S1371</f>
        <v>41030.292025462964</v>
      </c>
    </row>
    <row r="1372" spans="1:24" ht="48" x14ac:dyDescent="0.2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5">
        <f>E1372/D1372</f>
        <v>0</v>
      </c>
      <c r="P1372" s="6" t="e">
        <f>E1372/L1372</f>
        <v>#DIV/0!</v>
      </c>
      <c r="Q1372" t="str">
        <f>LEFT(N1372, SEARCH("/", N1372, 1)-1)</f>
        <v>publishing</v>
      </c>
      <c r="R1372" t="str">
        <f>RIGHT(N1372, LEN(N1372) - SEARCH("/", N1372,1))</f>
        <v>children's books</v>
      </c>
      <c r="S1372" s="10">
        <f>(((J1372/60)/60)/24)+DATE(1970,1,1)</f>
        <v>41194.579027777778</v>
      </c>
      <c r="T1372" s="10">
        <f>(((I1372/60)/60)/24)+DATE(1970,1,1)</f>
        <v>41210.579027777778</v>
      </c>
      <c r="U1372" s="12">
        <f>ROUND((T1372-S1372), 0)</f>
        <v>16</v>
      </c>
      <c r="V1372" s="11" t="str">
        <f>IF(E1372&gt;=D1372, 1, "")</f>
        <v/>
      </c>
      <c r="W1372" s="11">
        <f>IF(E1372&lt;D1372, 1, "")</f>
        <v>1</v>
      </c>
      <c r="X1372" s="15">
        <f>S1372</f>
        <v>41194.579027777778</v>
      </c>
    </row>
    <row r="1373" spans="1:24" ht="48" x14ac:dyDescent="0.2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5">
        <f>E1373/D1373</f>
        <v>0.02</v>
      </c>
      <c r="P1373" s="6">
        <f>E1373/L1373</f>
        <v>25</v>
      </c>
      <c r="Q1373" t="str">
        <f>LEFT(N1373, SEARCH("/", N1373, 1)-1)</f>
        <v>publishing</v>
      </c>
      <c r="R1373" t="str">
        <f>RIGHT(N1373, LEN(N1373) - SEARCH("/", N1373,1))</f>
        <v>children's books</v>
      </c>
      <c r="S1373" s="10">
        <f>(((J1373/60)/60)/24)+DATE(1970,1,1)</f>
        <v>40736.668032407404</v>
      </c>
      <c r="T1373" s="10">
        <f>(((I1373/60)/60)/24)+DATE(1970,1,1)</f>
        <v>40766.668032407404</v>
      </c>
      <c r="U1373" s="12">
        <f>ROUND((T1373-S1373), 0)</f>
        <v>30</v>
      </c>
      <c r="V1373" s="11" t="str">
        <f>IF(E1373&gt;=D1373, 1, "")</f>
        <v/>
      </c>
      <c r="W1373" s="11">
        <f>IF(E1373&lt;D1373, 1, "")</f>
        <v>1</v>
      </c>
      <c r="X1373" s="15">
        <f>S1373</f>
        <v>40736.668032407404</v>
      </c>
    </row>
    <row r="1374" spans="1:24" ht="48" x14ac:dyDescent="0.2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5">
        <f>E1374/D1374</f>
        <v>8.5000000000000006E-3</v>
      </c>
      <c r="P1374" s="6">
        <f>E1374/L1374</f>
        <v>11.333333333333334</v>
      </c>
      <c r="Q1374" t="str">
        <f>LEFT(N1374, SEARCH("/", N1374, 1)-1)</f>
        <v>publishing</v>
      </c>
      <c r="R1374" t="str">
        <f>RIGHT(N1374, LEN(N1374) - SEARCH("/", N1374,1))</f>
        <v>children's books</v>
      </c>
      <c r="S1374" s="10">
        <f>(((J1374/60)/60)/24)+DATE(1970,1,1)</f>
        <v>42172.958912037036</v>
      </c>
      <c r="T1374" s="10">
        <f>(((I1374/60)/60)/24)+DATE(1970,1,1)</f>
        <v>42232.958912037036</v>
      </c>
      <c r="U1374" s="12">
        <f>ROUND((T1374-S1374), 0)</f>
        <v>60</v>
      </c>
      <c r="V1374" s="11" t="str">
        <f>IF(E1374&gt;=D1374, 1, "")</f>
        <v/>
      </c>
      <c r="W1374" s="11">
        <f>IF(E1374&lt;D1374, 1, "")</f>
        <v>1</v>
      </c>
      <c r="X1374" s="15">
        <f>S1374</f>
        <v>42172.958912037036</v>
      </c>
    </row>
    <row r="1375" spans="1:24" ht="48" x14ac:dyDescent="0.2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5">
        <f>E1375/D1375</f>
        <v>0.14314285714285716</v>
      </c>
      <c r="P1375" s="6">
        <f>E1375/L1375</f>
        <v>29.470588235294116</v>
      </c>
      <c r="Q1375" t="str">
        <f>LEFT(N1375, SEARCH("/", N1375, 1)-1)</f>
        <v>publishing</v>
      </c>
      <c r="R1375" t="str">
        <f>RIGHT(N1375, LEN(N1375) - SEARCH("/", N1375,1))</f>
        <v>children's books</v>
      </c>
      <c r="S1375" s="10">
        <f>(((J1375/60)/60)/24)+DATE(1970,1,1)</f>
        <v>40967.614849537036</v>
      </c>
      <c r="T1375" s="10">
        <f>(((I1375/60)/60)/24)+DATE(1970,1,1)</f>
        <v>40997.573182870372</v>
      </c>
      <c r="U1375" s="12">
        <f>ROUND((T1375-S1375), 0)</f>
        <v>30</v>
      </c>
      <c r="V1375" s="11" t="str">
        <f>IF(E1375&gt;=D1375, 1, "")</f>
        <v/>
      </c>
      <c r="W1375" s="11">
        <f>IF(E1375&lt;D1375, 1, "")</f>
        <v>1</v>
      </c>
      <c r="X1375" s="15">
        <f>S1375</f>
        <v>40967.614849537036</v>
      </c>
    </row>
    <row r="1376" spans="1:24" ht="48" x14ac:dyDescent="0.2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5">
        <f>E1376/D1376</f>
        <v>2.5000000000000001E-3</v>
      </c>
      <c r="P1376" s="6">
        <f>E1376/L1376</f>
        <v>1</v>
      </c>
      <c r="Q1376" t="str">
        <f>LEFT(N1376, SEARCH("/", N1376, 1)-1)</f>
        <v>publishing</v>
      </c>
      <c r="R1376" t="str">
        <f>RIGHT(N1376, LEN(N1376) - SEARCH("/", N1376,1))</f>
        <v>children's books</v>
      </c>
      <c r="S1376" s="10">
        <f>(((J1376/60)/60)/24)+DATE(1970,1,1)</f>
        <v>41745.826273148145</v>
      </c>
      <c r="T1376" s="10">
        <f>(((I1376/60)/60)/24)+DATE(1970,1,1)</f>
        <v>41795.826273148145</v>
      </c>
      <c r="U1376" s="12">
        <f>ROUND((T1376-S1376), 0)</f>
        <v>50</v>
      </c>
      <c r="V1376" s="11" t="str">
        <f>IF(E1376&gt;=D1376, 1, "")</f>
        <v/>
      </c>
      <c r="W1376" s="11">
        <f>IF(E1376&lt;D1376, 1, "")</f>
        <v>1</v>
      </c>
      <c r="X1376" s="15">
        <f>S1376</f>
        <v>41745.826273148145</v>
      </c>
    </row>
    <row r="1377" spans="1:24" ht="48" x14ac:dyDescent="0.2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5">
        <f>E1377/D1377</f>
        <v>0.1041125</v>
      </c>
      <c r="P1377" s="6">
        <f>E1377/L1377</f>
        <v>63.098484848484851</v>
      </c>
      <c r="Q1377" t="str">
        <f>LEFT(N1377, SEARCH("/", N1377, 1)-1)</f>
        <v>publishing</v>
      </c>
      <c r="R1377" t="str">
        <f>RIGHT(N1377, LEN(N1377) - SEARCH("/", N1377,1))</f>
        <v>children's books</v>
      </c>
      <c r="S1377" s="10">
        <f>(((J1377/60)/60)/24)+DATE(1970,1,1)</f>
        <v>41686.705208333333</v>
      </c>
      <c r="T1377" s="10">
        <f>(((I1377/60)/60)/24)+DATE(1970,1,1)</f>
        <v>41716.663541666669</v>
      </c>
      <c r="U1377" s="12">
        <f>ROUND((T1377-S1377), 0)</f>
        <v>30</v>
      </c>
      <c r="V1377" s="11" t="str">
        <f>IF(E1377&gt;=D1377, 1, "")</f>
        <v/>
      </c>
      <c r="W1377" s="11">
        <f>IF(E1377&lt;D1377, 1, "")</f>
        <v>1</v>
      </c>
      <c r="X1377" s="15">
        <f>S1377</f>
        <v>41686.705208333333</v>
      </c>
    </row>
    <row r="1378" spans="1:24" ht="48" x14ac:dyDescent="0.2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5">
        <f>E1378/D1378</f>
        <v>0</v>
      </c>
      <c r="P1378" s="6" t="e">
        <f>E1378/L1378</f>
        <v>#DIV/0!</v>
      </c>
      <c r="Q1378" t="str">
        <f>LEFT(N1378, SEARCH("/", N1378, 1)-1)</f>
        <v>publishing</v>
      </c>
      <c r="R1378" t="str">
        <f>RIGHT(N1378, LEN(N1378) - SEARCH("/", N1378,1))</f>
        <v>children's books</v>
      </c>
      <c r="S1378" s="10">
        <f>(((J1378/60)/60)/24)+DATE(1970,1,1)</f>
        <v>41257.531712962962</v>
      </c>
      <c r="T1378" s="10">
        <f>(((I1378/60)/60)/24)+DATE(1970,1,1)</f>
        <v>41306.708333333336</v>
      </c>
      <c r="U1378" s="12">
        <f>ROUND((T1378-S1378), 0)</f>
        <v>49</v>
      </c>
      <c r="V1378" s="11" t="str">
        <f>IF(E1378&gt;=D1378, 1, "")</f>
        <v/>
      </c>
      <c r="W1378" s="11">
        <f>IF(E1378&lt;D1378, 1, "")</f>
        <v>1</v>
      </c>
      <c r="X1378" s="15">
        <f>S1378</f>
        <v>41257.531712962962</v>
      </c>
    </row>
    <row r="1379" spans="1:24" ht="48" x14ac:dyDescent="0.2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5">
        <f>E1379/D1379</f>
        <v>0</v>
      </c>
      <c r="P1379" s="6" t="e">
        <f>E1379/L1379</f>
        <v>#DIV/0!</v>
      </c>
      <c r="Q1379" t="str">
        <f>LEFT(N1379, SEARCH("/", N1379, 1)-1)</f>
        <v>publishing</v>
      </c>
      <c r="R1379" t="str">
        <f>RIGHT(N1379, LEN(N1379) - SEARCH("/", N1379,1))</f>
        <v>children's books</v>
      </c>
      <c r="S1379" s="10">
        <f>(((J1379/60)/60)/24)+DATE(1970,1,1)</f>
        <v>41537.869143518517</v>
      </c>
      <c r="T1379" s="10">
        <f>(((I1379/60)/60)/24)+DATE(1970,1,1)</f>
        <v>41552.869143518517</v>
      </c>
      <c r="U1379" s="12">
        <f>ROUND((T1379-S1379), 0)</f>
        <v>15</v>
      </c>
      <c r="V1379" s="11" t="str">
        <f>IF(E1379&gt;=D1379, 1, "")</f>
        <v/>
      </c>
      <c r="W1379" s="11">
        <f>IF(E1379&lt;D1379, 1, "")</f>
        <v>1</v>
      </c>
      <c r="X1379" s="15">
        <f>S1379</f>
        <v>41537.869143518517</v>
      </c>
    </row>
    <row r="1380" spans="1:24" ht="48" x14ac:dyDescent="0.2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5">
        <f>E1380/D1380</f>
        <v>1.8867924528301887E-3</v>
      </c>
      <c r="P1380" s="6">
        <f>E1380/L1380</f>
        <v>1</v>
      </c>
      <c r="Q1380" t="str">
        <f>LEFT(N1380, SEARCH("/", N1380, 1)-1)</f>
        <v>publishing</v>
      </c>
      <c r="R1380" t="str">
        <f>RIGHT(N1380, LEN(N1380) - SEARCH("/", N1380,1))</f>
        <v>children's books</v>
      </c>
      <c r="S1380" s="10">
        <f>(((J1380/60)/60)/24)+DATE(1970,1,1)</f>
        <v>42474.86482638889</v>
      </c>
      <c r="T1380" s="10">
        <f>(((I1380/60)/60)/24)+DATE(1970,1,1)</f>
        <v>42484.86482638889</v>
      </c>
      <c r="U1380" s="12">
        <f>ROUND((T1380-S1380), 0)</f>
        <v>10</v>
      </c>
      <c r="V1380" s="11" t="str">
        <f>IF(E1380&gt;=D1380, 1, "")</f>
        <v/>
      </c>
      <c r="W1380" s="11">
        <f>IF(E1380&lt;D1380, 1, "")</f>
        <v>1</v>
      </c>
      <c r="X1380" s="15">
        <f>S1380</f>
        <v>42474.86482638889</v>
      </c>
    </row>
    <row r="1381" spans="1:24" ht="48" x14ac:dyDescent="0.2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5">
        <f>E1381/D1381</f>
        <v>0.14249999999999999</v>
      </c>
      <c r="P1381" s="6">
        <f>E1381/L1381</f>
        <v>43.846153846153847</v>
      </c>
      <c r="Q1381" t="str">
        <f>LEFT(N1381, SEARCH("/", N1381, 1)-1)</f>
        <v>publishing</v>
      </c>
      <c r="R1381" t="str">
        <f>RIGHT(N1381, LEN(N1381) - SEARCH("/", N1381,1))</f>
        <v>children's books</v>
      </c>
      <c r="S1381" s="10">
        <f>(((J1381/60)/60)/24)+DATE(1970,1,1)</f>
        <v>41311.126481481479</v>
      </c>
      <c r="T1381" s="10">
        <f>(((I1381/60)/60)/24)+DATE(1970,1,1)</f>
        <v>41341.126481481479</v>
      </c>
      <c r="U1381" s="12">
        <f>ROUND((T1381-S1381), 0)</f>
        <v>30</v>
      </c>
      <c r="V1381" s="11" t="str">
        <f>IF(E1381&gt;=D1381, 1, "")</f>
        <v/>
      </c>
      <c r="W1381" s="11">
        <f>IF(E1381&lt;D1381, 1, "")</f>
        <v>1</v>
      </c>
      <c r="X1381" s="15">
        <f>S1381</f>
        <v>41311.126481481479</v>
      </c>
    </row>
    <row r="1382" spans="1:24" ht="48" x14ac:dyDescent="0.2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5">
        <f>E1382/D1382</f>
        <v>0.03</v>
      </c>
      <c r="P1382" s="6">
        <f>E1382/L1382</f>
        <v>75</v>
      </c>
      <c r="Q1382" t="str">
        <f>LEFT(N1382, SEARCH("/", N1382, 1)-1)</f>
        <v>publishing</v>
      </c>
      <c r="R1382" t="str">
        <f>RIGHT(N1382, LEN(N1382) - SEARCH("/", N1382,1))</f>
        <v>children's books</v>
      </c>
      <c r="S1382" s="10">
        <f>(((J1382/60)/60)/24)+DATE(1970,1,1)</f>
        <v>40863.013356481482</v>
      </c>
      <c r="T1382" s="10">
        <f>(((I1382/60)/60)/24)+DATE(1970,1,1)</f>
        <v>40893.013356481482</v>
      </c>
      <c r="U1382" s="12">
        <f>ROUND((T1382-S1382), 0)</f>
        <v>30</v>
      </c>
      <c r="V1382" s="11" t="str">
        <f>IF(E1382&gt;=D1382, 1, "")</f>
        <v/>
      </c>
      <c r="W1382" s="11">
        <f>IF(E1382&lt;D1382, 1, "")</f>
        <v>1</v>
      </c>
      <c r="X1382" s="15">
        <f>S1382</f>
        <v>40863.013356481482</v>
      </c>
    </row>
    <row r="1383" spans="1:24" ht="48" x14ac:dyDescent="0.2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5">
        <f>E1383/D1383</f>
        <v>7.8809523809523815E-2</v>
      </c>
      <c r="P1383" s="6">
        <f>E1383/L1383</f>
        <v>45.972222222222221</v>
      </c>
      <c r="Q1383" t="str">
        <f>LEFT(N1383, SEARCH("/", N1383, 1)-1)</f>
        <v>publishing</v>
      </c>
      <c r="R1383" t="str">
        <f>RIGHT(N1383, LEN(N1383) - SEARCH("/", N1383,1))</f>
        <v>children's books</v>
      </c>
      <c r="S1383" s="10">
        <f>(((J1383/60)/60)/24)+DATE(1970,1,1)</f>
        <v>42136.297175925924</v>
      </c>
      <c r="T1383" s="10">
        <f>(((I1383/60)/60)/24)+DATE(1970,1,1)</f>
        <v>42167.297175925924</v>
      </c>
      <c r="U1383" s="12">
        <f>ROUND((T1383-S1383), 0)</f>
        <v>31</v>
      </c>
      <c r="V1383" s="11" t="str">
        <f>IF(E1383&gt;=D1383, 1, "")</f>
        <v/>
      </c>
      <c r="W1383" s="11">
        <f>IF(E1383&lt;D1383, 1, "")</f>
        <v>1</v>
      </c>
      <c r="X1383" s="15">
        <f>S1383</f>
        <v>42136.297175925924</v>
      </c>
    </row>
    <row r="1384" spans="1:24" ht="48" x14ac:dyDescent="0.2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5">
        <f>E1384/D1384</f>
        <v>3.3333333333333335E-3</v>
      </c>
      <c r="P1384" s="6">
        <f>E1384/L1384</f>
        <v>10</v>
      </c>
      <c r="Q1384" t="str">
        <f>LEFT(N1384, SEARCH("/", N1384, 1)-1)</f>
        <v>publishing</v>
      </c>
      <c r="R1384" t="str">
        <f>RIGHT(N1384, LEN(N1384) - SEARCH("/", N1384,1))</f>
        <v>children's books</v>
      </c>
      <c r="S1384" s="10">
        <f>(((J1384/60)/60)/24)+DATE(1970,1,1)</f>
        <v>42172.669027777782</v>
      </c>
      <c r="T1384" s="10">
        <f>(((I1384/60)/60)/24)+DATE(1970,1,1)</f>
        <v>42202.669027777782</v>
      </c>
      <c r="U1384" s="12">
        <f>ROUND((T1384-S1384), 0)</f>
        <v>30</v>
      </c>
      <c r="V1384" s="11" t="str">
        <f>IF(E1384&gt;=D1384, 1, "")</f>
        <v/>
      </c>
      <c r="W1384" s="11">
        <f>IF(E1384&lt;D1384, 1, "")</f>
        <v>1</v>
      </c>
      <c r="X1384" s="15">
        <f>S1384</f>
        <v>42172.669027777782</v>
      </c>
    </row>
    <row r="1385" spans="1:24" ht="64" x14ac:dyDescent="0.2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5">
        <f>E1385/D1385</f>
        <v>0.25545454545454543</v>
      </c>
      <c r="P1385" s="6">
        <f>E1385/L1385</f>
        <v>93.666666666666671</v>
      </c>
      <c r="Q1385" t="str">
        <f>LEFT(N1385, SEARCH("/", N1385, 1)-1)</f>
        <v>publishing</v>
      </c>
      <c r="R1385" t="str">
        <f>RIGHT(N1385, LEN(N1385) - SEARCH("/", N1385,1))</f>
        <v>children's books</v>
      </c>
      <c r="S1385" s="10">
        <f>(((J1385/60)/60)/24)+DATE(1970,1,1)</f>
        <v>41846.978078703702</v>
      </c>
      <c r="T1385" s="10">
        <f>(((I1385/60)/60)/24)+DATE(1970,1,1)</f>
        <v>41876.978078703702</v>
      </c>
      <c r="U1385" s="12">
        <f>ROUND((T1385-S1385), 0)</f>
        <v>30</v>
      </c>
      <c r="V1385" s="11" t="str">
        <f>IF(E1385&gt;=D1385, 1, "")</f>
        <v/>
      </c>
      <c r="W1385" s="11">
        <f>IF(E1385&lt;D1385, 1, "")</f>
        <v>1</v>
      </c>
      <c r="X1385" s="15">
        <f>S1385</f>
        <v>41846.978078703702</v>
      </c>
    </row>
    <row r="1386" spans="1:24" ht="48" x14ac:dyDescent="0.2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5">
        <f>E1386/D1386</f>
        <v>2.12E-2</v>
      </c>
      <c r="P1386" s="6">
        <f>E1386/L1386</f>
        <v>53</v>
      </c>
      <c r="Q1386" t="str">
        <f>LEFT(N1386, SEARCH("/", N1386, 1)-1)</f>
        <v>publishing</v>
      </c>
      <c r="R1386" t="str">
        <f>RIGHT(N1386, LEN(N1386) - SEARCH("/", N1386,1))</f>
        <v>children's books</v>
      </c>
      <c r="S1386" s="10">
        <f>(((J1386/60)/60)/24)+DATE(1970,1,1)</f>
        <v>42300.585891203707</v>
      </c>
      <c r="T1386" s="10">
        <f>(((I1386/60)/60)/24)+DATE(1970,1,1)</f>
        <v>42330.627557870372</v>
      </c>
      <c r="U1386" s="12">
        <f>ROUND((T1386-S1386), 0)</f>
        <v>30</v>
      </c>
      <c r="V1386" s="11" t="str">
        <f>IF(E1386&gt;=D1386, 1, "")</f>
        <v/>
      </c>
      <c r="W1386" s="11">
        <f>IF(E1386&lt;D1386, 1, "")</f>
        <v>1</v>
      </c>
      <c r="X1386" s="15">
        <f>S1386</f>
        <v>42300.585891203707</v>
      </c>
    </row>
    <row r="1387" spans="1:24" ht="32" x14ac:dyDescent="0.2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5">
        <f>E1387/D1387</f>
        <v>0</v>
      </c>
      <c r="P1387" s="6" t="e">
        <f>E1387/L1387</f>
        <v>#DIV/0!</v>
      </c>
      <c r="Q1387" t="str">
        <f>LEFT(N1387, SEARCH("/", N1387, 1)-1)</f>
        <v>publishing</v>
      </c>
      <c r="R1387" t="str">
        <f>RIGHT(N1387, LEN(N1387) - SEARCH("/", N1387,1))</f>
        <v>children's books</v>
      </c>
      <c r="S1387" s="10">
        <f>(((J1387/60)/60)/24)+DATE(1970,1,1)</f>
        <v>42774.447777777779</v>
      </c>
      <c r="T1387" s="10">
        <f>(((I1387/60)/60)/24)+DATE(1970,1,1)</f>
        <v>42804.447777777779</v>
      </c>
      <c r="U1387" s="12">
        <f>ROUND((T1387-S1387), 0)</f>
        <v>30</v>
      </c>
      <c r="V1387" s="11" t="str">
        <f>IF(E1387&gt;=D1387, 1, "")</f>
        <v/>
      </c>
      <c r="W1387" s="11">
        <f>IF(E1387&lt;D1387, 1, "")</f>
        <v>1</v>
      </c>
      <c r="X1387" s="15">
        <f>S1387</f>
        <v>42774.447777777779</v>
      </c>
    </row>
    <row r="1388" spans="1:24" ht="48" x14ac:dyDescent="0.2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5">
        <f>E1388/D1388</f>
        <v>0.01</v>
      </c>
      <c r="P1388" s="6">
        <f>E1388/L1388</f>
        <v>10</v>
      </c>
      <c r="Q1388" t="str">
        <f>LEFT(N1388, SEARCH("/", N1388, 1)-1)</f>
        <v>theater</v>
      </c>
      <c r="R1388" t="str">
        <f>RIGHT(N1388, LEN(N1388) - SEARCH("/", N1388,1))</f>
        <v>plays</v>
      </c>
      <c r="S1388" s="10">
        <f>(((J1388/60)/60)/24)+DATE(1970,1,1)</f>
        <v>42291.739548611105</v>
      </c>
      <c r="T1388" s="10">
        <f>(((I1388/60)/60)/24)+DATE(1970,1,1)</f>
        <v>42351.781215277777</v>
      </c>
      <c r="U1388" s="12">
        <f>ROUND((T1388-S1388), 0)</f>
        <v>60</v>
      </c>
      <c r="V1388" s="11" t="str">
        <f>IF(E1388&gt;=D1388, 1, "")</f>
        <v/>
      </c>
      <c r="W1388" s="11">
        <f>IF(E1388&lt;D1388, 1, "")</f>
        <v>1</v>
      </c>
      <c r="X1388" s="15">
        <f>S1388</f>
        <v>42291.739548611105</v>
      </c>
    </row>
    <row r="1389" spans="1:24" ht="48" x14ac:dyDescent="0.2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5">
        <f>E1389/D1389</f>
        <v>0</v>
      </c>
      <c r="P1389" s="6" t="e">
        <f>E1389/L1389</f>
        <v>#DIV/0!</v>
      </c>
      <c r="Q1389" t="str">
        <f>LEFT(N1389, SEARCH("/", N1389, 1)-1)</f>
        <v>theater</v>
      </c>
      <c r="R1389" t="str">
        <f>RIGHT(N1389, LEN(N1389) - SEARCH("/", N1389,1))</f>
        <v>plays</v>
      </c>
      <c r="S1389" s="10">
        <f>(((J1389/60)/60)/24)+DATE(1970,1,1)</f>
        <v>41784.952488425923</v>
      </c>
      <c r="T1389" s="10">
        <f>(((I1389/60)/60)/24)+DATE(1970,1,1)</f>
        <v>41811.458333333336</v>
      </c>
      <c r="U1389" s="12">
        <f>ROUND((T1389-S1389), 0)</f>
        <v>27</v>
      </c>
      <c r="V1389" s="11" t="str">
        <f>IF(E1389&gt;=D1389, 1, "")</f>
        <v/>
      </c>
      <c r="W1389" s="11">
        <f>IF(E1389&lt;D1389, 1, "")</f>
        <v>1</v>
      </c>
      <c r="X1389" s="15">
        <f>S1389</f>
        <v>41784.952488425923</v>
      </c>
    </row>
    <row r="1390" spans="1:24" ht="48" x14ac:dyDescent="0.2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5">
        <f>E1390/D1390</f>
        <v>0</v>
      </c>
      <c r="P1390" s="6" t="e">
        <f>E1390/L1390</f>
        <v>#DIV/0!</v>
      </c>
      <c r="Q1390" t="str">
        <f>LEFT(N1390, SEARCH("/", N1390, 1)-1)</f>
        <v>theater</v>
      </c>
      <c r="R1390" t="str">
        <f>RIGHT(N1390, LEN(N1390) - SEARCH("/", N1390,1))</f>
        <v>plays</v>
      </c>
      <c r="S1390" s="10">
        <f>(((J1390/60)/60)/24)+DATE(1970,1,1)</f>
        <v>42492.737847222219</v>
      </c>
      <c r="T1390" s="10">
        <f>(((I1390/60)/60)/24)+DATE(1970,1,1)</f>
        <v>42534.166666666672</v>
      </c>
      <c r="U1390" s="12">
        <f>ROUND((T1390-S1390), 0)</f>
        <v>41</v>
      </c>
      <c r="V1390" s="11" t="str">
        <f>IF(E1390&gt;=D1390, 1, "")</f>
        <v/>
      </c>
      <c r="W1390" s="11">
        <f>IF(E1390&lt;D1390, 1, "")</f>
        <v>1</v>
      </c>
      <c r="X1390" s="15">
        <f>S1390</f>
        <v>42492.737847222219</v>
      </c>
    </row>
    <row r="1391" spans="1:24" ht="48" x14ac:dyDescent="0.2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5">
        <f>E1391/D1391</f>
        <v>5.4545454545454543E-2</v>
      </c>
      <c r="P1391" s="6">
        <f>E1391/L1391</f>
        <v>30</v>
      </c>
      <c r="Q1391" t="str">
        <f>LEFT(N1391, SEARCH("/", N1391, 1)-1)</f>
        <v>theater</v>
      </c>
      <c r="R1391" t="str">
        <f>RIGHT(N1391, LEN(N1391) - SEARCH("/", N1391,1))</f>
        <v>plays</v>
      </c>
      <c r="S1391" s="10">
        <f>(((J1391/60)/60)/24)+DATE(1970,1,1)</f>
        <v>42709.546064814815</v>
      </c>
      <c r="T1391" s="10">
        <f>(((I1391/60)/60)/24)+DATE(1970,1,1)</f>
        <v>42739.546064814815</v>
      </c>
      <c r="U1391" s="12">
        <f>ROUND((T1391-S1391), 0)</f>
        <v>30</v>
      </c>
      <c r="V1391" s="11" t="str">
        <f>IF(E1391&gt;=D1391, 1, "")</f>
        <v/>
      </c>
      <c r="W1391" s="11">
        <f>IF(E1391&lt;D1391, 1, "")</f>
        <v>1</v>
      </c>
      <c r="X1391" s="15">
        <f>S1391</f>
        <v>42709.546064814815</v>
      </c>
    </row>
    <row r="1392" spans="1:24" ht="48" x14ac:dyDescent="0.2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5">
        <f>E1392/D1392</f>
        <v>0.31546666666666667</v>
      </c>
      <c r="P1392" s="6">
        <f>E1392/L1392</f>
        <v>60.666666666666664</v>
      </c>
      <c r="Q1392" t="str">
        <f>LEFT(N1392, SEARCH("/", N1392, 1)-1)</f>
        <v>theater</v>
      </c>
      <c r="R1392" t="str">
        <f>RIGHT(N1392, LEN(N1392) - SEARCH("/", N1392,1))</f>
        <v>plays</v>
      </c>
      <c r="S1392" s="10">
        <f>(((J1392/60)/60)/24)+DATE(1970,1,1)</f>
        <v>42103.016585648147</v>
      </c>
      <c r="T1392" s="10">
        <f>(((I1392/60)/60)/24)+DATE(1970,1,1)</f>
        <v>42163.016585648147</v>
      </c>
      <c r="U1392" s="12">
        <f>ROUND((T1392-S1392), 0)</f>
        <v>60</v>
      </c>
      <c r="V1392" s="11" t="str">
        <f>IF(E1392&gt;=D1392, 1, "")</f>
        <v/>
      </c>
      <c r="W1392" s="11">
        <f>IF(E1392&lt;D1392, 1, "")</f>
        <v>1</v>
      </c>
      <c r="X1392" s="15">
        <f>S1392</f>
        <v>42103.016585648147</v>
      </c>
    </row>
    <row r="1393" spans="1:24" ht="48" x14ac:dyDescent="0.2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5">
        <f>E1393/D1393</f>
        <v>0</v>
      </c>
      <c r="P1393" s="6" t="e">
        <f>E1393/L1393</f>
        <v>#DIV/0!</v>
      </c>
      <c r="Q1393" t="str">
        <f>LEFT(N1393, SEARCH("/", N1393, 1)-1)</f>
        <v>theater</v>
      </c>
      <c r="R1393" t="str">
        <f>RIGHT(N1393, LEN(N1393) - SEARCH("/", N1393,1))</f>
        <v>plays</v>
      </c>
      <c r="S1393" s="10">
        <f>(((J1393/60)/60)/24)+DATE(1970,1,1)</f>
        <v>42108.692060185189</v>
      </c>
      <c r="T1393" s="10">
        <f>(((I1393/60)/60)/24)+DATE(1970,1,1)</f>
        <v>42153.692060185189</v>
      </c>
      <c r="U1393" s="12">
        <f>ROUND((T1393-S1393), 0)</f>
        <v>45</v>
      </c>
      <c r="V1393" s="11" t="str">
        <f>IF(E1393&gt;=D1393, 1, "")</f>
        <v/>
      </c>
      <c r="W1393" s="11">
        <f>IF(E1393&lt;D1393, 1, "")</f>
        <v>1</v>
      </c>
      <c r="X1393" s="15">
        <f>S1393</f>
        <v>42108.692060185189</v>
      </c>
    </row>
    <row r="1394" spans="1:24" ht="48" x14ac:dyDescent="0.2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5">
        <f>E1394/D1394</f>
        <v>0</v>
      </c>
      <c r="P1394" s="6" t="e">
        <f>E1394/L1394</f>
        <v>#DIV/0!</v>
      </c>
      <c r="Q1394" t="str">
        <f>LEFT(N1394, SEARCH("/", N1394, 1)-1)</f>
        <v>theater</v>
      </c>
      <c r="R1394" t="str">
        <f>RIGHT(N1394, LEN(N1394) - SEARCH("/", N1394,1))</f>
        <v>plays</v>
      </c>
      <c r="S1394" s="10">
        <f>(((J1394/60)/60)/24)+DATE(1970,1,1)</f>
        <v>42453.806307870371</v>
      </c>
      <c r="T1394" s="10">
        <f>(((I1394/60)/60)/24)+DATE(1970,1,1)</f>
        <v>42513.806307870371</v>
      </c>
      <c r="U1394" s="12">
        <f>ROUND((T1394-S1394), 0)</f>
        <v>60</v>
      </c>
      <c r="V1394" s="11" t="str">
        <f>IF(E1394&gt;=D1394, 1, "")</f>
        <v/>
      </c>
      <c r="W1394" s="11">
        <f>IF(E1394&lt;D1394, 1, "")</f>
        <v>1</v>
      </c>
      <c r="X1394" s="15">
        <f>S1394</f>
        <v>42453.806307870371</v>
      </c>
    </row>
    <row r="1395" spans="1:24" ht="48" x14ac:dyDescent="0.2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5">
        <f>E1395/D1395</f>
        <v>2E-3</v>
      </c>
      <c r="P1395" s="6">
        <f>E1395/L1395</f>
        <v>23.333333333333332</v>
      </c>
      <c r="Q1395" t="str">
        <f>LEFT(N1395, SEARCH("/", N1395, 1)-1)</f>
        <v>theater</v>
      </c>
      <c r="R1395" t="str">
        <f>RIGHT(N1395, LEN(N1395) - SEARCH("/", N1395,1))</f>
        <v>plays</v>
      </c>
      <c r="S1395" s="10">
        <f>(((J1395/60)/60)/24)+DATE(1970,1,1)</f>
        <v>42123.648831018523</v>
      </c>
      <c r="T1395" s="10">
        <f>(((I1395/60)/60)/24)+DATE(1970,1,1)</f>
        <v>42153.648831018523</v>
      </c>
      <c r="U1395" s="12">
        <f>ROUND((T1395-S1395), 0)</f>
        <v>30</v>
      </c>
      <c r="V1395" s="11" t="str">
        <f>IF(E1395&gt;=D1395, 1, "")</f>
        <v/>
      </c>
      <c r="W1395" s="11">
        <f>IF(E1395&lt;D1395, 1, "")</f>
        <v>1</v>
      </c>
      <c r="X1395" s="15">
        <f>S1395</f>
        <v>42123.648831018523</v>
      </c>
    </row>
    <row r="1396" spans="1:24" ht="48" x14ac:dyDescent="0.2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5">
        <f>E1396/D1396</f>
        <v>0.01</v>
      </c>
      <c r="P1396" s="6">
        <f>E1396/L1396</f>
        <v>5</v>
      </c>
      <c r="Q1396" t="str">
        <f>LEFT(N1396, SEARCH("/", N1396, 1)-1)</f>
        <v>theater</v>
      </c>
      <c r="R1396" t="str">
        <f>RIGHT(N1396, LEN(N1396) - SEARCH("/", N1396,1))</f>
        <v>plays</v>
      </c>
      <c r="S1396" s="10">
        <f>(((J1396/60)/60)/24)+DATE(1970,1,1)</f>
        <v>42453.428240740745</v>
      </c>
      <c r="T1396" s="10">
        <f>(((I1396/60)/60)/24)+DATE(1970,1,1)</f>
        <v>42483.428240740745</v>
      </c>
      <c r="U1396" s="12">
        <f>ROUND((T1396-S1396), 0)</f>
        <v>30</v>
      </c>
      <c r="V1396" s="11" t="str">
        <f>IF(E1396&gt;=D1396, 1, "")</f>
        <v/>
      </c>
      <c r="W1396" s="11">
        <f>IF(E1396&lt;D1396, 1, "")</f>
        <v>1</v>
      </c>
      <c r="X1396" s="15">
        <f>S1396</f>
        <v>42453.428240740745</v>
      </c>
    </row>
    <row r="1397" spans="1:24" ht="48" x14ac:dyDescent="0.2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5">
        <f>E1397/D1397</f>
        <v>3.8875E-2</v>
      </c>
      <c r="P1397" s="6">
        <f>E1397/L1397</f>
        <v>23.923076923076923</v>
      </c>
      <c r="Q1397" t="str">
        <f>LEFT(N1397, SEARCH("/", N1397, 1)-1)</f>
        <v>theater</v>
      </c>
      <c r="R1397" t="str">
        <f>RIGHT(N1397, LEN(N1397) - SEARCH("/", N1397,1))</f>
        <v>plays</v>
      </c>
      <c r="S1397" s="10">
        <f>(((J1397/60)/60)/24)+DATE(1970,1,1)</f>
        <v>41858.007071759261</v>
      </c>
      <c r="T1397" s="10">
        <f>(((I1397/60)/60)/24)+DATE(1970,1,1)</f>
        <v>41888.007071759261</v>
      </c>
      <c r="U1397" s="12">
        <f>ROUND((T1397-S1397), 0)</f>
        <v>30</v>
      </c>
      <c r="V1397" s="11" t="str">
        <f>IF(E1397&gt;=D1397, 1, "")</f>
        <v/>
      </c>
      <c r="W1397" s="11">
        <f>IF(E1397&lt;D1397, 1, "")</f>
        <v>1</v>
      </c>
      <c r="X1397" s="15">
        <f>S1397</f>
        <v>41858.007071759261</v>
      </c>
    </row>
    <row r="1398" spans="1:24" ht="48" x14ac:dyDescent="0.2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5">
        <f>E1398/D1398</f>
        <v>0</v>
      </c>
      <c r="P1398" s="6" t="e">
        <f>E1398/L1398</f>
        <v>#DIV/0!</v>
      </c>
      <c r="Q1398" t="str">
        <f>LEFT(N1398, SEARCH("/", N1398, 1)-1)</f>
        <v>theater</v>
      </c>
      <c r="R1398" t="str">
        <f>RIGHT(N1398, LEN(N1398) - SEARCH("/", N1398,1))</f>
        <v>plays</v>
      </c>
      <c r="S1398" s="10">
        <f>(((J1398/60)/60)/24)+DATE(1970,1,1)</f>
        <v>42390.002650462964</v>
      </c>
      <c r="T1398" s="10">
        <f>(((I1398/60)/60)/24)+DATE(1970,1,1)</f>
        <v>42398.970138888893</v>
      </c>
      <c r="U1398" s="12">
        <f>ROUND((T1398-S1398), 0)</f>
        <v>9</v>
      </c>
      <c r="V1398" s="11" t="str">
        <f>IF(E1398&gt;=D1398, 1, "")</f>
        <v/>
      </c>
      <c r="W1398" s="11">
        <f>IF(E1398&lt;D1398, 1, "")</f>
        <v>1</v>
      </c>
      <c r="X1398" s="15">
        <f>S1398</f>
        <v>42390.002650462964</v>
      </c>
    </row>
    <row r="1399" spans="1:24" ht="48" x14ac:dyDescent="0.2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5">
        <f>E1399/D1399</f>
        <v>1.9E-2</v>
      </c>
      <c r="P1399" s="6">
        <f>E1399/L1399</f>
        <v>15.833333333333334</v>
      </c>
      <c r="Q1399" t="str">
        <f>LEFT(N1399, SEARCH("/", N1399, 1)-1)</f>
        <v>theater</v>
      </c>
      <c r="R1399" t="str">
        <f>RIGHT(N1399, LEN(N1399) - SEARCH("/", N1399,1))</f>
        <v>plays</v>
      </c>
      <c r="S1399" s="10">
        <f>(((J1399/60)/60)/24)+DATE(1970,1,1)</f>
        <v>41781.045173611114</v>
      </c>
      <c r="T1399" s="10">
        <f>(((I1399/60)/60)/24)+DATE(1970,1,1)</f>
        <v>41811.045173611114</v>
      </c>
      <c r="U1399" s="12">
        <f>ROUND((T1399-S1399), 0)</f>
        <v>30</v>
      </c>
      <c r="V1399" s="11" t="str">
        <f>IF(E1399&gt;=D1399, 1, "")</f>
        <v/>
      </c>
      <c r="W1399" s="11">
        <f>IF(E1399&lt;D1399, 1, "")</f>
        <v>1</v>
      </c>
      <c r="X1399" s="15">
        <f>S1399</f>
        <v>41781.045173611114</v>
      </c>
    </row>
    <row r="1400" spans="1:24" ht="48" x14ac:dyDescent="0.2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5">
        <f>E1400/D1400</f>
        <v>0</v>
      </c>
      <c r="P1400" s="6" t="e">
        <f>E1400/L1400</f>
        <v>#DIV/0!</v>
      </c>
      <c r="Q1400" t="str">
        <f>LEFT(N1400, SEARCH("/", N1400, 1)-1)</f>
        <v>theater</v>
      </c>
      <c r="R1400" t="str">
        <f>RIGHT(N1400, LEN(N1400) - SEARCH("/", N1400,1))</f>
        <v>plays</v>
      </c>
      <c r="S1400" s="10">
        <f>(((J1400/60)/60)/24)+DATE(1970,1,1)</f>
        <v>41836.190937499996</v>
      </c>
      <c r="T1400" s="10">
        <f>(((I1400/60)/60)/24)+DATE(1970,1,1)</f>
        <v>41896.190937499996</v>
      </c>
      <c r="U1400" s="12">
        <f>ROUND((T1400-S1400), 0)</f>
        <v>60</v>
      </c>
      <c r="V1400" s="11" t="str">
        <f>IF(E1400&gt;=D1400, 1, "")</f>
        <v/>
      </c>
      <c r="W1400" s="11">
        <f>IF(E1400&lt;D1400, 1, "")</f>
        <v>1</v>
      </c>
      <c r="X1400" s="15">
        <f>S1400</f>
        <v>41836.190937499996</v>
      </c>
    </row>
    <row r="1401" spans="1:24" ht="48" x14ac:dyDescent="0.2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5">
        <f>E1401/D1401</f>
        <v>0.41699999999999998</v>
      </c>
      <c r="P1401" s="6">
        <f>E1401/L1401</f>
        <v>29.785714285714285</v>
      </c>
      <c r="Q1401" t="str">
        <f>LEFT(N1401, SEARCH("/", N1401, 1)-1)</f>
        <v>theater</v>
      </c>
      <c r="R1401" t="str">
        <f>RIGHT(N1401, LEN(N1401) - SEARCH("/", N1401,1))</f>
        <v>plays</v>
      </c>
      <c r="S1401" s="10">
        <f>(((J1401/60)/60)/24)+DATE(1970,1,1)</f>
        <v>42111.71665509259</v>
      </c>
      <c r="T1401" s="10">
        <f>(((I1401/60)/60)/24)+DATE(1970,1,1)</f>
        <v>42131.71665509259</v>
      </c>
      <c r="U1401" s="12">
        <f>ROUND((T1401-S1401), 0)</f>
        <v>20</v>
      </c>
      <c r="V1401" s="11" t="str">
        <f>IF(E1401&gt;=D1401, 1, "")</f>
        <v/>
      </c>
      <c r="W1401" s="11">
        <f>IF(E1401&lt;D1401, 1, "")</f>
        <v>1</v>
      </c>
      <c r="X1401" s="15">
        <f>S1401</f>
        <v>42111.71665509259</v>
      </c>
    </row>
    <row r="1402" spans="1:24" ht="48" x14ac:dyDescent="0.2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5">
        <f>E1402/D1402</f>
        <v>0.5</v>
      </c>
      <c r="P1402" s="6">
        <f>E1402/L1402</f>
        <v>60</v>
      </c>
      <c r="Q1402" t="str">
        <f>LEFT(N1402, SEARCH("/", N1402, 1)-1)</f>
        <v>theater</v>
      </c>
      <c r="R1402" t="str">
        <f>RIGHT(N1402, LEN(N1402) - SEARCH("/", N1402,1))</f>
        <v>plays</v>
      </c>
      <c r="S1402" s="10">
        <f>(((J1402/60)/60)/24)+DATE(1970,1,1)</f>
        <v>42370.007766203707</v>
      </c>
      <c r="T1402" s="10">
        <f>(((I1402/60)/60)/24)+DATE(1970,1,1)</f>
        <v>42398.981944444444</v>
      </c>
      <c r="U1402" s="12">
        <f>ROUND((T1402-S1402), 0)</f>
        <v>29</v>
      </c>
      <c r="V1402" s="11" t="str">
        <f>IF(E1402&gt;=D1402, 1, "")</f>
        <v/>
      </c>
      <c r="W1402" s="11">
        <f>IF(E1402&lt;D1402, 1, "")</f>
        <v>1</v>
      </c>
      <c r="X1402" s="15">
        <f>S1402</f>
        <v>42370.007766203707</v>
      </c>
    </row>
    <row r="1403" spans="1:24" ht="48" x14ac:dyDescent="0.2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5">
        <f>E1403/D1403</f>
        <v>4.8666666666666664E-2</v>
      </c>
      <c r="P1403" s="6">
        <f>E1403/L1403</f>
        <v>24.333333333333332</v>
      </c>
      <c r="Q1403" t="str">
        <f>LEFT(N1403, SEARCH("/", N1403, 1)-1)</f>
        <v>theater</v>
      </c>
      <c r="R1403" t="str">
        <f>RIGHT(N1403, LEN(N1403) - SEARCH("/", N1403,1))</f>
        <v>plays</v>
      </c>
      <c r="S1403" s="10">
        <f>(((J1403/60)/60)/24)+DATE(1970,1,1)</f>
        <v>42165.037581018521</v>
      </c>
      <c r="T1403" s="10">
        <f>(((I1403/60)/60)/24)+DATE(1970,1,1)</f>
        <v>42224.898611111115</v>
      </c>
      <c r="U1403" s="12">
        <f>ROUND((T1403-S1403), 0)</f>
        <v>60</v>
      </c>
      <c r="V1403" s="11" t="str">
        <f>IF(E1403&gt;=D1403, 1, "")</f>
        <v/>
      </c>
      <c r="W1403" s="11">
        <f>IF(E1403&lt;D1403, 1, "")</f>
        <v>1</v>
      </c>
      <c r="X1403" s="15">
        <f>S1403</f>
        <v>42165.037581018521</v>
      </c>
    </row>
    <row r="1404" spans="1:24" ht="64" x14ac:dyDescent="0.2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5">
        <f>E1404/D1404</f>
        <v>0.19736842105263158</v>
      </c>
      <c r="P1404" s="6">
        <f>E1404/L1404</f>
        <v>500</v>
      </c>
      <c r="Q1404" t="str">
        <f>LEFT(N1404, SEARCH("/", N1404, 1)-1)</f>
        <v>theater</v>
      </c>
      <c r="R1404" t="str">
        <f>RIGHT(N1404, LEN(N1404) - SEARCH("/", N1404,1))</f>
        <v>plays</v>
      </c>
      <c r="S1404" s="10">
        <f>(((J1404/60)/60)/24)+DATE(1970,1,1)</f>
        <v>42726.920081018514</v>
      </c>
      <c r="T1404" s="10">
        <f>(((I1404/60)/60)/24)+DATE(1970,1,1)</f>
        <v>42786.75</v>
      </c>
      <c r="U1404" s="12">
        <f>ROUND((T1404-S1404), 0)</f>
        <v>60</v>
      </c>
      <c r="V1404" s="11" t="str">
        <f>IF(E1404&gt;=D1404, 1, "")</f>
        <v/>
      </c>
      <c r="W1404" s="11">
        <f>IF(E1404&lt;D1404, 1, "")</f>
        <v>1</v>
      </c>
      <c r="X1404" s="15">
        <f>S1404</f>
        <v>42726.920081018514</v>
      </c>
    </row>
    <row r="1405" spans="1:24" ht="48" x14ac:dyDescent="0.2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5">
        <f>E1405/D1405</f>
        <v>0</v>
      </c>
      <c r="P1405" s="6" t="e">
        <f>E1405/L1405</f>
        <v>#DIV/0!</v>
      </c>
      <c r="Q1405" t="str">
        <f>LEFT(N1405, SEARCH("/", N1405, 1)-1)</f>
        <v>theater</v>
      </c>
      <c r="R1405" t="str">
        <f>RIGHT(N1405, LEN(N1405) - SEARCH("/", N1405,1))</f>
        <v>plays</v>
      </c>
      <c r="S1405" s="10">
        <f>(((J1405/60)/60)/24)+DATE(1970,1,1)</f>
        <v>41954.545081018514</v>
      </c>
      <c r="T1405" s="10">
        <f>(((I1405/60)/60)/24)+DATE(1970,1,1)</f>
        <v>41978.477777777778</v>
      </c>
      <c r="U1405" s="12">
        <f>ROUND((T1405-S1405), 0)</f>
        <v>24</v>
      </c>
      <c r="V1405" s="11" t="str">
        <f>IF(E1405&gt;=D1405, 1, "")</f>
        <v/>
      </c>
      <c r="W1405" s="11">
        <f>IF(E1405&lt;D1405, 1, "")</f>
        <v>1</v>
      </c>
      <c r="X1405" s="15">
        <f>S1405</f>
        <v>41954.545081018514</v>
      </c>
    </row>
    <row r="1406" spans="1:24" ht="32" x14ac:dyDescent="0.2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5">
        <f>E1406/D1406</f>
        <v>1.7500000000000002E-2</v>
      </c>
      <c r="P1406" s="6">
        <f>E1406/L1406</f>
        <v>35</v>
      </c>
      <c r="Q1406" t="str">
        <f>LEFT(N1406, SEARCH("/", N1406, 1)-1)</f>
        <v>theater</v>
      </c>
      <c r="R1406" t="str">
        <f>RIGHT(N1406, LEN(N1406) - SEARCH("/", N1406,1))</f>
        <v>plays</v>
      </c>
      <c r="S1406" s="10">
        <f>(((J1406/60)/60)/24)+DATE(1970,1,1)</f>
        <v>42233.362314814818</v>
      </c>
      <c r="T1406" s="10">
        <f>(((I1406/60)/60)/24)+DATE(1970,1,1)</f>
        <v>42293.362314814818</v>
      </c>
      <c r="U1406" s="12">
        <f>ROUND((T1406-S1406), 0)</f>
        <v>60</v>
      </c>
      <c r="V1406" s="11" t="str">
        <f>IF(E1406&gt;=D1406, 1, "")</f>
        <v/>
      </c>
      <c r="W1406" s="11">
        <f>IF(E1406&lt;D1406, 1, "")</f>
        <v>1</v>
      </c>
      <c r="X1406" s="15">
        <f>S1406</f>
        <v>42233.362314814818</v>
      </c>
    </row>
    <row r="1407" spans="1:24" ht="48" x14ac:dyDescent="0.2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5">
        <f>E1407/D1407</f>
        <v>6.6500000000000004E-2</v>
      </c>
      <c r="P1407" s="6">
        <f>E1407/L1407</f>
        <v>29.555555555555557</v>
      </c>
      <c r="Q1407" t="str">
        <f>LEFT(N1407, SEARCH("/", N1407, 1)-1)</f>
        <v>theater</v>
      </c>
      <c r="R1407" t="str">
        <f>RIGHT(N1407, LEN(N1407) - SEARCH("/", N1407,1))</f>
        <v>plays</v>
      </c>
      <c r="S1407" s="10">
        <f>(((J1407/60)/60)/24)+DATE(1970,1,1)</f>
        <v>42480.800648148142</v>
      </c>
      <c r="T1407" s="10">
        <f>(((I1407/60)/60)/24)+DATE(1970,1,1)</f>
        <v>42540.800648148142</v>
      </c>
      <c r="U1407" s="12">
        <f>ROUND((T1407-S1407), 0)</f>
        <v>60</v>
      </c>
      <c r="V1407" s="11" t="str">
        <f>IF(E1407&gt;=D1407, 1, "")</f>
        <v/>
      </c>
      <c r="W1407" s="11">
        <f>IF(E1407&lt;D1407, 1, "")</f>
        <v>1</v>
      </c>
      <c r="X1407" s="15">
        <f>S1407</f>
        <v>42480.800648148142</v>
      </c>
    </row>
    <row r="1408" spans="1:24" ht="48" x14ac:dyDescent="0.2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5">
        <f>E1408/D1408</f>
        <v>0.32</v>
      </c>
      <c r="P1408" s="6">
        <f>E1408/L1408</f>
        <v>26.666666666666668</v>
      </c>
      <c r="Q1408" t="str">
        <f>LEFT(N1408, SEARCH("/", N1408, 1)-1)</f>
        <v>theater</v>
      </c>
      <c r="R1408" t="str">
        <f>RIGHT(N1408, LEN(N1408) - SEARCH("/", N1408,1))</f>
        <v>plays</v>
      </c>
      <c r="S1408" s="10">
        <f>(((J1408/60)/60)/24)+DATE(1970,1,1)</f>
        <v>42257.590833333335</v>
      </c>
      <c r="T1408" s="10">
        <f>(((I1408/60)/60)/24)+DATE(1970,1,1)</f>
        <v>42271.590833333335</v>
      </c>
      <c r="U1408" s="12">
        <f>ROUND((T1408-S1408), 0)</f>
        <v>14</v>
      </c>
      <c r="V1408" s="11" t="str">
        <f>IF(E1408&gt;=D1408, 1, "")</f>
        <v/>
      </c>
      <c r="W1408" s="11">
        <f>IF(E1408&lt;D1408, 1, "")</f>
        <v>1</v>
      </c>
      <c r="X1408" s="15">
        <f>S1408</f>
        <v>42257.590833333335</v>
      </c>
    </row>
    <row r="1409" spans="1:24" ht="48" x14ac:dyDescent="0.2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5">
        <f>E1409/D1409</f>
        <v>4.3307086614173228E-3</v>
      </c>
      <c r="P1409" s="6">
        <f>E1409/L1409</f>
        <v>18.333333333333332</v>
      </c>
      <c r="Q1409" t="str">
        <f>LEFT(N1409, SEARCH("/", N1409, 1)-1)</f>
        <v>theater</v>
      </c>
      <c r="R1409" t="str">
        <f>RIGHT(N1409, LEN(N1409) - SEARCH("/", N1409,1))</f>
        <v>plays</v>
      </c>
      <c r="S1409" s="10">
        <f>(((J1409/60)/60)/24)+DATE(1970,1,1)</f>
        <v>41784.789687500001</v>
      </c>
      <c r="T1409" s="10">
        <f>(((I1409/60)/60)/24)+DATE(1970,1,1)</f>
        <v>41814.789687500001</v>
      </c>
      <c r="U1409" s="12">
        <f>ROUND((T1409-S1409), 0)</f>
        <v>30</v>
      </c>
      <c r="V1409" s="11" t="str">
        <f>IF(E1409&gt;=D1409, 1, "")</f>
        <v/>
      </c>
      <c r="W1409" s="11">
        <f>IF(E1409&lt;D1409, 1, "")</f>
        <v>1</v>
      </c>
      <c r="X1409" s="15">
        <f>S1409</f>
        <v>41784.789687500001</v>
      </c>
    </row>
    <row r="1410" spans="1:24" ht="48" x14ac:dyDescent="0.2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5">
        <f>E1410/D1410</f>
        <v>4.0000000000000002E-4</v>
      </c>
      <c r="P1410" s="6">
        <f>E1410/L1410</f>
        <v>20</v>
      </c>
      <c r="Q1410" t="str">
        <f>LEFT(N1410, SEARCH("/", N1410, 1)-1)</f>
        <v>theater</v>
      </c>
      <c r="R1410" t="str">
        <f>RIGHT(N1410, LEN(N1410) - SEARCH("/", N1410,1))</f>
        <v>plays</v>
      </c>
      <c r="S1410" s="10">
        <f>(((J1410/60)/60)/24)+DATE(1970,1,1)</f>
        <v>41831.675034722226</v>
      </c>
      <c r="T1410" s="10">
        <f>(((I1410/60)/60)/24)+DATE(1970,1,1)</f>
        <v>41891.675034722226</v>
      </c>
      <c r="U1410" s="12">
        <f>ROUND((T1410-S1410), 0)</f>
        <v>60</v>
      </c>
      <c r="V1410" s="11" t="str">
        <f>IF(E1410&gt;=D1410, 1, "")</f>
        <v/>
      </c>
      <c r="W1410" s="11">
        <f>IF(E1410&lt;D1410, 1, "")</f>
        <v>1</v>
      </c>
      <c r="X1410" s="15">
        <f>S1410</f>
        <v>41831.675034722226</v>
      </c>
    </row>
    <row r="1411" spans="1:24" ht="16" x14ac:dyDescent="0.2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5">
        <f>E1411/D1411</f>
        <v>1.6E-2</v>
      </c>
      <c r="P1411" s="6">
        <f>E1411/L1411</f>
        <v>13.333333333333334</v>
      </c>
      <c r="Q1411" t="str">
        <f>LEFT(N1411, SEARCH("/", N1411, 1)-1)</f>
        <v>theater</v>
      </c>
      <c r="R1411" t="str">
        <f>RIGHT(N1411, LEN(N1411) - SEARCH("/", N1411,1))</f>
        <v>plays</v>
      </c>
      <c r="S1411" s="10">
        <f>(((J1411/60)/60)/24)+DATE(1970,1,1)</f>
        <v>42172.613506944443</v>
      </c>
      <c r="T1411" s="10">
        <f>(((I1411/60)/60)/24)+DATE(1970,1,1)</f>
        <v>42202.554166666669</v>
      </c>
      <c r="U1411" s="12">
        <f>ROUND((T1411-S1411), 0)</f>
        <v>30</v>
      </c>
      <c r="V1411" s="11" t="str">
        <f>IF(E1411&gt;=D1411, 1, "")</f>
        <v/>
      </c>
      <c r="W1411" s="11">
        <f>IF(E1411&lt;D1411, 1, "")</f>
        <v>1</v>
      </c>
      <c r="X1411" s="15">
        <f>S1411</f>
        <v>42172.613506944443</v>
      </c>
    </row>
    <row r="1412" spans="1:24" ht="48" x14ac:dyDescent="0.2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5">
        <f>E1412/D1412</f>
        <v>0</v>
      </c>
      <c r="P1412" s="6" t="e">
        <f>E1412/L1412</f>
        <v>#DIV/0!</v>
      </c>
      <c r="Q1412" t="str">
        <f>LEFT(N1412, SEARCH("/", N1412, 1)-1)</f>
        <v>theater</v>
      </c>
      <c r="R1412" t="str">
        <f>RIGHT(N1412, LEN(N1412) - SEARCH("/", N1412,1))</f>
        <v>plays</v>
      </c>
      <c r="S1412" s="10">
        <f>(((J1412/60)/60)/24)+DATE(1970,1,1)</f>
        <v>41950.114108796297</v>
      </c>
      <c r="T1412" s="10">
        <f>(((I1412/60)/60)/24)+DATE(1970,1,1)</f>
        <v>42010.114108796297</v>
      </c>
      <c r="U1412" s="12">
        <f>ROUND((T1412-S1412), 0)</f>
        <v>60</v>
      </c>
      <c r="V1412" s="11" t="str">
        <f>IF(E1412&gt;=D1412, 1, "")</f>
        <v/>
      </c>
      <c r="W1412" s="11">
        <f>IF(E1412&lt;D1412, 1, "")</f>
        <v>1</v>
      </c>
      <c r="X1412" s="15">
        <f>S1412</f>
        <v>41950.114108796297</v>
      </c>
    </row>
    <row r="1413" spans="1:24" ht="48" x14ac:dyDescent="0.2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5">
        <f>E1413/D1413</f>
        <v>8.9999999999999993E-3</v>
      </c>
      <c r="P1413" s="6">
        <f>E1413/L1413</f>
        <v>22.5</v>
      </c>
      <c r="Q1413" t="str">
        <f>LEFT(N1413, SEARCH("/", N1413, 1)-1)</f>
        <v>theater</v>
      </c>
      <c r="R1413" t="str">
        <f>RIGHT(N1413, LEN(N1413) - SEARCH("/", N1413,1))</f>
        <v>plays</v>
      </c>
      <c r="S1413" s="10">
        <f>(((J1413/60)/60)/24)+DATE(1970,1,1)</f>
        <v>42627.955104166671</v>
      </c>
      <c r="T1413" s="10">
        <f>(((I1413/60)/60)/24)+DATE(1970,1,1)</f>
        <v>42657.916666666672</v>
      </c>
      <c r="U1413" s="12">
        <f>ROUND((T1413-S1413), 0)</f>
        <v>30</v>
      </c>
      <c r="V1413" s="11" t="str">
        <f>IF(E1413&gt;=D1413, 1, "")</f>
        <v/>
      </c>
      <c r="W1413" s="11">
        <f>IF(E1413&lt;D1413, 1, "")</f>
        <v>1</v>
      </c>
      <c r="X1413" s="15">
        <f>S1413</f>
        <v>42627.955104166671</v>
      </c>
    </row>
    <row r="1414" spans="1:24" ht="48" x14ac:dyDescent="0.2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5">
        <f>E1414/D1414</f>
        <v>0.2016</v>
      </c>
      <c r="P1414" s="6">
        <f>E1414/L1414</f>
        <v>50.4</v>
      </c>
      <c r="Q1414" t="str">
        <f>LEFT(N1414, SEARCH("/", N1414, 1)-1)</f>
        <v>theater</v>
      </c>
      <c r="R1414" t="str">
        <f>RIGHT(N1414, LEN(N1414) - SEARCH("/", N1414,1))</f>
        <v>plays</v>
      </c>
      <c r="S1414" s="10">
        <f>(((J1414/60)/60)/24)+DATE(1970,1,1)</f>
        <v>42531.195277777777</v>
      </c>
      <c r="T1414" s="10">
        <f>(((I1414/60)/60)/24)+DATE(1970,1,1)</f>
        <v>42555.166666666672</v>
      </c>
      <c r="U1414" s="12">
        <f>ROUND((T1414-S1414), 0)</f>
        <v>24</v>
      </c>
      <c r="V1414" s="11" t="str">
        <f>IF(E1414&gt;=D1414, 1, "")</f>
        <v/>
      </c>
      <c r="W1414" s="11">
        <f>IF(E1414&lt;D1414, 1, "")</f>
        <v>1</v>
      </c>
      <c r="X1414" s="15">
        <f>S1414</f>
        <v>42531.195277777777</v>
      </c>
    </row>
    <row r="1415" spans="1:24" ht="48" x14ac:dyDescent="0.2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5">
        <f>E1415/D1415</f>
        <v>0.42011733333333334</v>
      </c>
      <c r="P1415" s="6">
        <f>E1415/L1415</f>
        <v>105.02933333333334</v>
      </c>
      <c r="Q1415" t="str">
        <f>LEFT(N1415, SEARCH("/", N1415, 1)-1)</f>
        <v>theater</v>
      </c>
      <c r="R1415" t="str">
        <f>RIGHT(N1415, LEN(N1415) - SEARCH("/", N1415,1))</f>
        <v>plays</v>
      </c>
      <c r="S1415" s="10">
        <f>(((J1415/60)/60)/24)+DATE(1970,1,1)</f>
        <v>42618.827013888891</v>
      </c>
      <c r="T1415" s="10">
        <f>(((I1415/60)/60)/24)+DATE(1970,1,1)</f>
        <v>42648.827013888891</v>
      </c>
      <c r="U1415" s="12">
        <f>ROUND((T1415-S1415), 0)</f>
        <v>30</v>
      </c>
      <c r="V1415" s="11" t="str">
        <f>IF(E1415&gt;=D1415, 1, "")</f>
        <v/>
      </c>
      <c r="W1415" s="11">
        <f>IF(E1415&lt;D1415, 1, "")</f>
        <v>1</v>
      </c>
      <c r="X1415" s="15">
        <f>S1415</f>
        <v>42618.827013888891</v>
      </c>
    </row>
    <row r="1416" spans="1:24" ht="48" x14ac:dyDescent="0.2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5">
        <f>E1416/D1416</f>
        <v>8.8500000000000002E-3</v>
      </c>
      <c r="P1416" s="6">
        <f>E1416/L1416</f>
        <v>35.4</v>
      </c>
      <c r="Q1416" t="str">
        <f>LEFT(N1416, SEARCH("/", N1416, 1)-1)</f>
        <v>theater</v>
      </c>
      <c r="R1416" t="str">
        <f>RIGHT(N1416, LEN(N1416) - SEARCH("/", N1416,1))</f>
        <v>plays</v>
      </c>
      <c r="S1416" s="10">
        <f>(((J1416/60)/60)/24)+DATE(1970,1,1)</f>
        <v>42540.593530092592</v>
      </c>
      <c r="T1416" s="10">
        <f>(((I1416/60)/60)/24)+DATE(1970,1,1)</f>
        <v>42570.593530092592</v>
      </c>
      <c r="U1416" s="12">
        <f>ROUND((T1416-S1416), 0)</f>
        <v>30</v>
      </c>
      <c r="V1416" s="11" t="str">
        <f>IF(E1416&gt;=D1416, 1, "")</f>
        <v/>
      </c>
      <c r="W1416" s="11">
        <f>IF(E1416&lt;D1416, 1, "")</f>
        <v>1</v>
      </c>
      <c r="X1416" s="15">
        <f>S1416</f>
        <v>42540.593530092592</v>
      </c>
    </row>
    <row r="1417" spans="1:24" ht="48" x14ac:dyDescent="0.2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5">
        <f>E1417/D1417</f>
        <v>0.15</v>
      </c>
      <c r="P1417" s="6">
        <f>E1417/L1417</f>
        <v>83.333333333333329</v>
      </c>
      <c r="Q1417" t="str">
        <f>LEFT(N1417, SEARCH("/", N1417, 1)-1)</f>
        <v>theater</v>
      </c>
      <c r="R1417" t="str">
        <f>RIGHT(N1417, LEN(N1417) - SEARCH("/", N1417,1))</f>
        <v>plays</v>
      </c>
      <c r="S1417" s="10">
        <f>(((J1417/60)/60)/24)+DATE(1970,1,1)</f>
        <v>41746.189409722225</v>
      </c>
      <c r="T1417" s="10">
        <f>(((I1417/60)/60)/24)+DATE(1970,1,1)</f>
        <v>41776.189409722225</v>
      </c>
      <c r="U1417" s="12">
        <f>ROUND((T1417-S1417), 0)</f>
        <v>30</v>
      </c>
      <c r="V1417" s="11" t="str">
        <f>IF(E1417&gt;=D1417, 1, "")</f>
        <v/>
      </c>
      <c r="W1417" s="11">
        <f>IF(E1417&lt;D1417, 1, "")</f>
        <v>1</v>
      </c>
      <c r="X1417" s="15">
        <f>S1417</f>
        <v>41746.189409722225</v>
      </c>
    </row>
    <row r="1418" spans="1:24" ht="48" x14ac:dyDescent="0.2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5">
        <f>E1418/D1418</f>
        <v>4.6699999999999998E-2</v>
      </c>
      <c r="P1418" s="6">
        <f>E1418/L1418</f>
        <v>35.92307692307692</v>
      </c>
      <c r="Q1418" t="str">
        <f>LEFT(N1418, SEARCH("/", N1418, 1)-1)</f>
        <v>theater</v>
      </c>
      <c r="R1418" t="str">
        <f>RIGHT(N1418, LEN(N1418) - SEARCH("/", N1418,1))</f>
        <v>plays</v>
      </c>
      <c r="S1418" s="10">
        <f>(((J1418/60)/60)/24)+DATE(1970,1,1)</f>
        <v>41974.738576388889</v>
      </c>
      <c r="T1418" s="10">
        <f>(((I1418/60)/60)/24)+DATE(1970,1,1)</f>
        <v>41994.738576388889</v>
      </c>
      <c r="U1418" s="12">
        <f>ROUND((T1418-S1418), 0)</f>
        <v>20</v>
      </c>
      <c r="V1418" s="11" t="str">
        <f>IF(E1418&gt;=D1418, 1, "")</f>
        <v/>
      </c>
      <c r="W1418" s="11">
        <f>IF(E1418&lt;D1418, 1, "")</f>
        <v>1</v>
      </c>
      <c r="X1418" s="15">
        <f>S1418</f>
        <v>41974.738576388889</v>
      </c>
    </row>
    <row r="1419" spans="1:24" ht="32" x14ac:dyDescent="0.2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5">
        <f>E1419/D1419</f>
        <v>0</v>
      </c>
      <c r="P1419" s="6" t="e">
        <f>E1419/L1419</f>
        <v>#DIV/0!</v>
      </c>
      <c r="Q1419" t="str">
        <f>LEFT(N1419, SEARCH("/", N1419, 1)-1)</f>
        <v>theater</v>
      </c>
      <c r="R1419" t="str">
        <f>RIGHT(N1419, LEN(N1419) - SEARCH("/", N1419,1))</f>
        <v>plays</v>
      </c>
      <c r="S1419" s="10">
        <f>(((J1419/60)/60)/24)+DATE(1970,1,1)</f>
        <v>42115.11618055556</v>
      </c>
      <c r="T1419" s="10">
        <f>(((I1419/60)/60)/24)+DATE(1970,1,1)</f>
        <v>42175.11618055556</v>
      </c>
      <c r="U1419" s="12">
        <f>ROUND((T1419-S1419), 0)</f>
        <v>60</v>
      </c>
      <c r="V1419" s="11" t="str">
        <f>IF(E1419&gt;=D1419, 1, "")</f>
        <v/>
      </c>
      <c r="W1419" s="11">
        <f>IF(E1419&lt;D1419, 1, "")</f>
        <v>1</v>
      </c>
      <c r="X1419" s="15">
        <f>S1419</f>
        <v>42115.11618055556</v>
      </c>
    </row>
    <row r="1420" spans="1:24" ht="48" x14ac:dyDescent="0.2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5">
        <f>E1420/D1420</f>
        <v>0.38119999999999998</v>
      </c>
      <c r="P1420" s="6">
        <f>E1420/L1420</f>
        <v>119.125</v>
      </c>
      <c r="Q1420" t="str">
        <f>LEFT(N1420, SEARCH("/", N1420, 1)-1)</f>
        <v>theater</v>
      </c>
      <c r="R1420" t="str">
        <f>RIGHT(N1420, LEN(N1420) - SEARCH("/", N1420,1))</f>
        <v>plays</v>
      </c>
      <c r="S1420" s="10">
        <f>(((J1420/60)/60)/24)+DATE(1970,1,1)</f>
        <v>42002.817488425921</v>
      </c>
      <c r="T1420" s="10">
        <f>(((I1420/60)/60)/24)+DATE(1970,1,1)</f>
        <v>42032.817488425921</v>
      </c>
      <c r="U1420" s="12">
        <f>ROUND((T1420-S1420), 0)</f>
        <v>30</v>
      </c>
      <c r="V1420" s="11" t="str">
        <f>IF(E1420&gt;=D1420, 1, "")</f>
        <v/>
      </c>
      <c r="W1420" s="11">
        <f>IF(E1420&lt;D1420, 1, "")</f>
        <v>1</v>
      </c>
      <c r="X1420" s="15">
        <f>S1420</f>
        <v>42002.817488425921</v>
      </c>
    </row>
    <row r="1421" spans="1:24" ht="48" x14ac:dyDescent="0.2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5">
        <f>E1421/D1421</f>
        <v>5.4199999999999998E-2</v>
      </c>
      <c r="P1421" s="6">
        <f>E1421/L1421</f>
        <v>90.333333333333329</v>
      </c>
      <c r="Q1421" t="str">
        <f>LEFT(N1421, SEARCH("/", N1421, 1)-1)</f>
        <v>theater</v>
      </c>
      <c r="R1421" t="str">
        <f>RIGHT(N1421, LEN(N1421) - SEARCH("/", N1421,1))</f>
        <v>plays</v>
      </c>
      <c r="S1421" s="10">
        <f>(((J1421/60)/60)/24)+DATE(1970,1,1)</f>
        <v>42722.84474537037</v>
      </c>
      <c r="T1421" s="10">
        <f>(((I1421/60)/60)/24)+DATE(1970,1,1)</f>
        <v>42752.84474537037</v>
      </c>
      <c r="U1421" s="12">
        <f>ROUND((T1421-S1421), 0)</f>
        <v>30</v>
      </c>
      <c r="V1421" s="11" t="str">
        <f>IF(E1421&gt;=D1421, 1, "")</f>
        <v/>
      </c>
      <c r="W1421" s="11">
        <f>IF(E1421&lt;D1421, 1, "")</f>
        <v>1</v>
      </c>
      <c r="X1421" s="15">
        <f>S1421</f>
        <v>42722.84474537037</v>
      </c>
    </row>
    <row r="1422" spans="1:24" ht="48" x14ac:dyDescent="0.2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5">
        <f>E1422/D1422</f>
        <v>3.5E-4</v>
      </c>
      <c r="P1422" s="6">
        <f>E1422/L1422</f>
        <v>2.3333333333333335</v>
      </c>
      <c r="Q1422" t="str">
        <f>LEFT(N1422, SEARCH("/", N1422, 1)-1)</f>
        <v>theater</v>
      </c>
      <c r="R1422" t="str">
        <f>RIGHT(N1422, LEN(N1422) - SEARCH("/", N1422,1))</f>
        <v>plays</v>
      </c>
      <c r="S1422" s="10">
        <f>(((J1422/60)/60)/24)+DATE(1970,1,1)</f>
        <v>42465.128391203703</v>
      </c>
      <c r="T1422" s="10">
        <f>(((I1422/60)/60)/24)+DATE(1970,1,1)</f>
        <v>42495.128391203703</v>
      </c>
      <c r="U1422" s="12">
        <f>ROUND((T1422-S1422), 0)</f>
        <v>30</v>
      </c>
      <c r="V1422" s="11" t="str">
        <f>IF(E1422&gt;=D1422, 1, "")</f>
        <v/>
      </c>
      <c r="W1422" s="11">
        <f>IF(E1422&lt;D1422, 1, "")</f>
        <v>1</v>
      </c>
      <c r="X1422" s="15">
        <f>S1422</f>
        <v>42465.128391203703</v>
      </c>
    </row>
    <row r="1423" spans="1:24" ht="48" x14ac:dyDescent="0.2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5">
        <f>E1423/D1423</f>
        <v>0</v>
      </c>
      <c r="P1423" s="6" t="e">
        <f>E1423/L1423</f>
        <v>#DIV/0!</v>
      </c>
      <c r="Q1423" t="str">
        <f>LEFT(N1423, SEARCH("/", N1423, 1)-1)</f>
        <v>theater</v>
      </c>
      <c r="R1423" t="str">
        <f>RIGHT(N1423, LEN(N1423) - SEARCH("/", N1423,1))</f>
        <v>plays</v>
      </c>
      <c r="S1423" s="10">
        <f>(((J1423/60)/60)/24)+DATE(1970,1,1)</f>
        <v>42171.743969907402</v>
      </c>
      <c r="T1423" s="10">
        <f>(((I1423/60)/60)/24)+DATE(1970,1,1)</f>
        <v>42201.743969907402</v>
      </c>
      <c r="U1423" s="12">
        <f>ROUND((T1423-S1423), 0)</f>
        <v>30</v>
      </c>
      <c r="V1423" s="11" t="str">
        <f>IF(E1423&gt;=D1423, 1, "")</f>
        <v/>
      </c>
      <c r="W1423" s="11">
        <f>IF(E1423&lt;D1423, 1, "")</f>
        <v>1</v>
      </c>
      <c r="X1423" s="15">
        <f>S1423</f>
        <v>42171.743969907402</v>
      </c>
    </row>
    <row r="1424" spans="1:24" ht="48" x14ac:dyDescent="0.2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5">
        <f>E1424/D1424</f>
        <v>0.10833333333333334</v>
      </c>
      <c r="P1424" s="6">
        <f>E1424/L1424</f>
        <v>108.33333333333333</v>
      </c>
      <c r="Q1424" t="str">
        <f>LEFT(N1424, SEARCH("/", N1424, 1)-1)</f>
        <v>theater</v>
      </c>
      <c r="R1424" t="str">
        <f>RIGHT(N1424, LEN(N1424) - SEARCH("/", N1424,1))</f>
        <v>plays</v>
      </c>
      <c r="S1424" s="10">
        <f>(((J1424/60)/60)/24)+DATE(1970,1,1)</f>
        <v>42672.955138888887</v>
      </c>
      <c r="T1424" s="10">
        <f>(((I1424/60)/60)/24)+DATE(1970,1,1)</f>
        <v>42704.708333333328</v>
      </c>
      <c r="U1424" s="12">
        <f>ROUND((T1424-S1424), 0)</f>
        <v>32</v>
      </c>
      <c r="V1424" s="11" t="str">
        <f>IF(E1424&gt;=D1424, 1, "")</f>
        <v/>
      </c>
      <c r="W1424" s="11">
        <f>IF(E1424&lt;D1424, 1, "")</f>
        <v>1</v>
      </c>
      <c r="X1424" s="15">
        <f>S1424</f>
        <v>42672.955138888887</v>
      </c>
    </row>
    <row r="1425" spans="1:24" ht="48" x14ac:dyDescent="0.2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5">
        <f>E1425/D1425</f>
        <v>2.1000000000000001E-2</v>
      </c>
      <c r="P1425" s="6">
        <f>E1425/L1425</f>
        <v>15.75</v>
      </c>
      <c r="Q1425" t="str">
        <f>LEFT(N1425, SEARCH("/", N1425, 1)-1)</f>
        <v>theater</v>
      </c>
      <c r="R1425" t="str">
        <f>RIGHT(N1425, LEN(N1425) - SEARCH("/", N1425,1))</f>
        <v>plays</v>
      </c>
      <c r="S1425" s="10">
        <f>(((J1425/60)/60)/24)+DATE(1970,1,1)</f>
        <v>42128.615682870368</v>
      </c>
      <c r="T1425" s="10">
        <f>(((I1425/60)/60)/24)+DATE(1970,1,1)</f>
        <v>42188.615682870368</v>
      </c>
      <c r="U1425" s="12">
        <f>ROUND((T1425-S1425), 0)</f>
        <v>60</v>
      </c>
      <c r="V1425" s="11" t="str">
        <f>IF(E1425&gt;=D1425, 1, "")</f>
        <v/>
      </c>
      <c r="W1425" s="11">
        <f>IF(E1425&lt;D1425, 1, "")</f>
        <v>1</v>
      </c>
      <c r="X1425" s="15">
        <f>S1425</f>
        <v>42128.615682870368</v>
      </c>
    </row>
    <row r="1426" spans="1:24" ht="48" x14ac:dyDescent="0.2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5">
        <f>E1426/D1426</f>
        <v>2.5892857142857141E-3</v>
      </c>
      <c r="P1426" s="6">
        <f>E1426/L1426</f>
        <v>29</v>
      </c>
      <c r="Q1426" t="str">
        <f>LEFT(N1426, SEARCH("/", N1426, 1)-1)</f>
        <v>theater</v>
      </c>
      <c r="R1426" t="str">
        <f>RIGHT(N1426, LEN(N1426) - SEARCH("/", N1426,1))</f>
        <v>plays</v>
      </c>
      <c r="S1426" s="10">
        <f>(((J1426/60)/60)/24)+DATE(1970,1,1)</f>
        <v>42359.725243055553</v>
      </c>
      <c r="T1426" s="10">
        <f>(((I1426/60)/60)/24)+DATE(1970,1,1)</f>
        <v>42389.725243055553</v>
      </c>
      <c r="U1426" s="12">
        <f>ROUND((T1426-S1426), 0)</f>
        <v>30</v>
      </c>
      <c r="V1426" s="11" t="str">
        <f>IF(E1426&gt;=D1426, 1, "")</f>
        <v/>
      </c>
      <c r="W1426" s="11">
        <f>IF(E1426&lt;D1426, 1, "")</f>
        <v>1</v>
      </c>
      <c r="X1426" s="15">
        <f>S1426</f>
        <v>42359.725243055553</v>
      </c>
    </row>
    <row r="1427" spans="1:24" ht="48" x14ac:dyDescent="0.2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5">
        <f>E1427/D1427</f>
        <v>0.23333333333333334</v>
      </c>
      <c r="P1427" s="6">
        <f>E1427/L1427</f>
        <v>96.551724137931032</v>
      </c>
      <c r="Q1427" t="str">
        <f>LEFT(N1427, SEARCH("/", N1427, 1)-1)</f>
        <v>theater</v>
      </c>
      <c r="R1427" t="str">
        <f>RIGHT(N1427, LEN(N1427) - SEARCH("/", N1427,1))</f>
        <v>plays</v>
      </c>
      <c r="S1427" s="10">
        <f>(((J1427/60)/60)/24)+DATE(1970,1,1)</f>
        <v>42192.905694444446</v>
      </c>
      <c r="T1427" s="10">
        <f>(((I1427/60)/60)/24)+DATE(1970,1,1)</f>
        <v>42236.711805555555</v>
      </c>
      <c r="U1427" s="12">
        <f>ROUND((T1427-S1427), 0)</f>
        <v>44</v>
      </c>
      <c r="V1427" s="11" t="str">
        <f>IF(E1427&gt;=D1427, 1, "")</f>
        <v/>
      </c>
      <c r="W1427" s="11">
        <f>IF(E1427&lt;D1427, 1, "")</f>
        <v>1</v>
      </c>
      <c r="X1427" s="15">
        <f>S1427</f>
        <v>42192.905694444446</v>
      </c>
    </row>
    <row r="1428" spans="1:24" ht="48" x14ac:dyDescent="0.2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5">
        <f>E1428/D1428</f>
        <v>0</v>
      </c>
      <c r="P1428" s="6" t="e">
        <f>E1428/L1428</f>
        <v>#DIV/0!</v>
      </c>
      <c r="Q1428" t="str">
        <f>LEFT(N1428, SEARCH("/", N1428, 1)-1)</f>
        <v>theater</v>
      </c>
      <c r="R1428" t="str">
        <f>RIGHT(N1428, LEN(N1428) - SEARCH("/", N1428,1))</f>
        <v>plays</v>
      </c>
      <c r="S1428" s="10">
        <f>(((J1428/60)/60)/24)+DATE(1970,1,1)</f>
        <v>41916.597638888888</v>
      </c>
      <c r="T1428" s="10">
        <f>(((I1428/60)/60)/24)+DATE(1970,1,1)</f>
        <v>41976.639305555553</v>
      </c>
      <c r="U1428" s="12">
        <f>ROUND((T1428-S1428), 0)</f>
        <v>60</v>
      </c>
      <c r="V1428" s="11" t="str">
        <f>IF(E1428&gt;=D1428, 1, "")</f>
        <v/>
      </c>
      <c r="W1428" s="11">
        <f>IF(E1428&lt;D1428, 1, "")</f>
        <v>1</v>
      </c>
      <c r="X1428" s="15">
        <f>S1428</f>
        <v>41916.597638888888</v>
      </c>
    </row>
    <row r="1429" spans="1:24" ht="48" x14ac:dyDescent="0.2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5">
        <f>E1429/D1429</f>
        <v>0.33600000000000002</v>
      </c>
      <c r="P1429" s="6">
        <f>E1429/L1429</f>
        <v>63</v>
      </c>
      <c r="Q1429" t="str">
        <f>LEFT(N1429, SEARCH("/", N1429, 1)-1)</f>
        <v>theater</v>
      </c>
      <c r="R1429" t="str">
        <f>RIGHT(N1429, LEN(N1429) - SEARCH("/", N1429,1))</f>
        <v>plays</v>
      </c>
      <c r="S1429" s="10">
        <f>(((J1429/60)/60)/24)+DATE(1970,1,1)</f>
        <v>42461.596273148149</v>
      </c>
      <c r="T1429" s="10">
        <f>(((I1429/60)/60)/24)+DATE(1970,1,1)</f>
        <v>42491.596273148149</v>
      </c>
      <c r="U1429" s="12">
        <f>ROUND((T1429-S1429), 0)</f>
        <v>30</v>
      </c>
      <c r="V1429" s="11" t="str">
        <f>IF(E1429&gt;=D1429, 1, "")</f>
        <v/>
      </c>
      <c r="W1429" s="11">
        <f>IF(E1429&lt;D1429, 1, "")</f>
        <v>1</v>
      </c>
      <c r="X1429" s="15">
        <f>S1429</f>
        <v>42461.596273148149</v>
      </c>
    </row>
    <row r="1430" spans="1:24" ht="48" x14ac:dyDescent="0.2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5">
        <f>E1430/D1430</f>
        <v>0.1908</v>
      </c>
      <c r="P1430" s="6">
        <f>E1430/L1430</f>
        <v>381.6</v>
      </c>
      <c r="Q1430" t="str">
        <f>LEFT(N1430, SEARCH("/", N1430, 1)-1)</f>
        <v>theater</v>
      </c>
      <c r="R1430" t="str">
        <f>RIGHT(N1430, LEN(N1430) - SEARCH("/", N1430,1))</f>
        <v>plays</v>
      </c>
      <c r="S1430" s="10">
        <f>(((J1430/60)/60)/24)+DATE(1970,1,1)</f>
        <v>42370.90320601852</v>
      </c>
      <c r="T1430" s="10">
        <f>(((I1430/60)/60)/24)+DATE(1970,1,1)</f>
        <v>42406.207638888889</v>
      </c>
      <c r="U1430" s="12">
        <f>ROUND((T1430-S1430), 0)</f>
        <v>35</v>
      </c>
      <c r="V1430" s="11" t="str">
        <f>IF(E1430&gt;=D1430, 1, "")</f>
        <v/>
      </c>
      <c r="W1430" s="11">
        <f>IF(E1430&lt;D1430, 1, "")</f>
        <v>1</v>
      </c>
      <c r="X1430" s="15">
        <f>S1430</f>
        <v>42370.90320601852</v>
      </c>
    </row>
    <row r="1431" spans="1:24" ht="32" x14ac:dyDescent="0.2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5">
        <f>E1431/D1431</f>
        <v>4.1111111111111114E-3</v>
      </c>
      <c r="P1431" s="6">
        <f>E1431/L1431</f>
        <v>46.25</v>
      </c>
      <c r="Q1431" t="str">
        <f>LEFT(N1431, SEARCH("/", N1431, 1)-1)</f>
        <v>theater</v>
      </c>
      <c r="R1431" t="str">
        <f>RIGHT(N1431, LEN(N1431) - SEARCH("/", N1431,1))</f>
        <v>plays</v>
      </c>
      <c r="S1431" s="10">
        <f>(((J1431/60)/60)/24)+DATE(1970,1,1)</f>
        <v>41948.727256944447</v>
      </c>
      <c r="T1431" s="10">
        <f>(((I1431/60)/60)/24)+DATE(1970,1,1)</f>
        <v>41978.727256944447</v>
      </c>
      <c r="U1431" s="12">
        <f>ROUND((T1431-S1431), 0)</f>
        <v>30</v>
      </c>
      <c r="V1431" s="11" t="str">
        <f>IF(E1431&gt;=D1431, 1, "")</f>
        <v/>
      </c>
      <c r="W1431" s="11">
        <f>IF(E1431&lt;D1431, 1, "")</f>
        <v>1</v>
      </c>
      <c r="X1431" s="15">
        <f>S1431</f>
        <v>41948.727256944447</v>
      </c>
    </row>
    <row r="1432" spans="1:24" ht="32" x14ac:dyDescent="0.2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5">
        <f>E1432/D1432</f>
        <v>0.32500000000000001</v>
      </c>
      <c r="P1432" s="6">
        <f>E1432/L1432</f>
        <v>26</v>
      </c>
      <c r="Q1432" t="str">
        <f>LEFT(N1432, SEARCH("/", N1432, 1)-1)</f>
        <v>theater</v>
      </c>
      <c r="R1432" t="str">
        <f>RIGHT(N1432, LEN(N1432) - SEARCH("/", N1432,1))</f>
        <v>plays</v>
      </c>
      <c r="S1432" s="10">
        <f>(((J1432/60)/60)/24)+DATE(1970,1,1)</f>
        <v>42047.07640046296</v>
      </c>
      <c r="T1432" s="10">
        <f>(((I1432/60)/60)/24)+DATE(1970,1,1)</f>
        <v>42077.034733796296</v>
      </c>
      <c r="U1432" s="12">
        <f>ROUND((T1432-S1432), 0)</f>
        <v>30</v>
      </c>
      <c r="V1432" s="11" t="str">
        <f>IF(E1432&gt;=D1432, 1, "")</f>
        <v/>
      </c>
      <c r="W1432" s="11">
        <f>IF(E1432&lt;D1432, 1, "")</f>
        <v>1</v>
      </c>
      <c r="X1432" s="15">
        <f>S1432</f>
        <v>42047.07640046296</v>
      </c>
    </row>
    <row r="1433" spans="1:24" ht="48" x14ac:dyDescent="0.2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5">
        <f>E1433/D1433</f>
        <v>0.05</v>
      </c>
      <c r="P1433" s="6">
        <f>E1433/L1433</f>
        <v>10</v>
      </c>
      <c r="Q1433" t="str">
        <f>LEFT(N1433, SEARCH("/", N1433, 1)-1)</f>
        <v>theater</v>
      </c>
      <c r="R1433" t="str">
        <f>RIGHT(N1433, LEN(N1433) - SEARCH("/", N1433,1))</f>
        <v>plays</v>
      </c>
      <c r="S1433" s="10">
        <f>(((J1433/60)/60)/24)+DATE(1970,1,1)</f>
        <v>42261.632916666669</v>
      </c>
      <c r="T1433" s="10">
        <f>(((I1433/60)/60)/24)+DATE(1970,1,1)</f>
        <v>42266.165972222225</v>
      </c>
      <c r="U1433" s="12">
        <f>ROUND((T1433-S1433), 0)</f>
        <v>5</v>
      </c>
      <c r="V1433" s="11" t="str">
        <f>IF(E1433&gt;=D1433, 1, "")</f>
        <v/>
      </c>
      <c r="W1433" s="11">
        <f>IF(E1433&lt;D1433, 1, "")</f>
        <v>1</v>
      </c>
      <c r="X1433" s="15">
        <f>S1433</f>
        <v>42261.632916666669</v>
      </c>
    </row>
    <row r="1434" spans="1:24" ht="48" x14ac:dyDescent="0.2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5">
        <f>E1434/D1434</f>
        <v>1.6666666666666668E-3</v>
      </c>
      <c r="P1434" s="6">
        <f>E1434/L1434</f>
        <v>5</v>
      </c>
      <c r="Q1434" t="str">
        <f>LEFT(N1434, SEARCH("/", N1434, 1)-1)</f>
        <v>theater</v>
      </c>
      <c r="R1434" t="str">
        <f>RIGHT(N1434, LEN(N1434) - SEARCH("/", N1434,1))</f>
        <v>plays</v>
      </c>
      <c r="S1434" s="10">
        <f>(((J1434/60)/60)/24)+DATE(1970,1,1)</f>
        <v>41985.427361111113</v>
      </c>
      <c r="T1434" s="10">
        <f>(((I1434/60)/60)/24)+DATE(1970,1,1)</f>
        <v>42015.427361111113</v>
      </c>
      <c r="U1434" s="12">
        <f>ROUND((T1434-S1434), 0)</f>
        <v>30</v>
      </c>
      <c r="V1434" s="11" t="str">
        <f>IF(E1434&gt;=D1434, 1, "")</f>
        <v/>
      </c>
      <c r="W1434" s="11">
        <f>IF(E1434&lt;D1434, 1, "")</f>
        <v>1</v>
      </c>
      <c r="X1434" s="15">
        <f>S1434</f>
        <v>41985.427361111113</v>
      </c>
    </row>
    <row r="1435" spans="1:24" ht="48" x14ac:dyDescent="0.2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5">
        <f>E1435/D1435</f>
        <v>0</v>
      </c>
      <c r="P1435" s="6" t="e">
        <f>E1435/L1435</f>
        <v>#DIV/0!</v>
      </c>
      <c r="Q1435" t="str">
        <f>LEFT(N1435, SEARCH("/", N1435, 1)-1)</f>
        <v>theater</v>
      </c>
      <c r="R1435" t="str">
        <f>RIGHT(N1435, LEN(N1435) - SEARCH("/", N1435,1))</f>
        <v>plays</v>
      </c>
      <c r="S1435" s="10">
        <f>(((J1435/60)/60)/24)+DATE(1970,1,1)</f>
        <v>41922.535185185188</v>
      </c>
      <c r="T1435" s="10">
        <f>(((I1435/60)/60)/24)+DATE(1970,1,1)</f>
        <v>41930.207638888889</v>
      </c>
      <c r="U1435" s="12">
        <f>ROUND((T1435-S1435), 0)</f>
        <v>8</v>
      </c>
      <c r="V1435" s="11" t="str">
        <f>IF(E1435&gt;=D1435, 1, "")</f>
        <v/>
      </c>
      <c r="W1435" s="11">
        <f>IF(E1435&lt;D1435, 1, "")</f>
        <v>1</v>
      </c>
      <c r="X1435" s="15">
        <f>S1435</f>
        <v>41922.535185185188</v>
      </c>
    </row>
    <row r="1436" spans="1:24" ht="48" x14ac:dyDescent="0.2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5">
        <f>E1436/D1436</f>
        <v>0.38066666666666665</v>
      </c>
      <c r="P1436" s="6">
        <f>E1436/L1436</f>
        <v>81.571428571428569</v>
      </c>
      <c r="Q1436" t="str">
        <f>LEFT(N1436, SEARCH("/", N1436, 1)-1)</f>
        <v>theater</v>
      </c>
      <c r="R1436" t="str">
        <f>RIGHT(N1436, LEN(N1436) - SEARCH("/", N1436,1))</f>
        <v>plays</v>
      </c>
      <c r="S1436" s="10">
        <f>(((J1436/60)/60)/24)+DATE(1970,1,1)</f>
        <v>41850.863252314812</v>
      </c>
      <c r="T1436" s="10">
        <f>(((I1436/60)/60)/24)+DATE(1970,1,1)</f>
        <v>41880.863252314812</v>
      </c>
      <c r="U1436" s="12">
        <f>ROUND((T1436-S1436), 0)</f>
        <v>30</v>
      </c>
      <c r="V1436" s="11" t="str">
        <f>IF(E1436&gt;=D1436, 1, "")</f>
        <v/>
      </c>
      <c r="W1436" s="11">
        <f>IF(E1436&lt;D1436, 1, "")</f>
        <v>1</v>
      </c>
      <c r="X1436" s="15">
        <f>S1436</f>
        <v>41850.863252314812</v>
      </c>
    </row>
    <row r="1437" spans="1:24" ht="48" x14ac:dyDescent="0.2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5">
        <f>E1437/D1437</f>
        <v>1.0500000000000001E-2</v>
      </c>
      <c r="P1437" s="6">
        <f>E1437/L1437</f>
        <v>7</v>
      </c>
      <c r="Q1437" t="str">
        <f>LEFT(N1437, SEARCH("/", N1437, 1)-1)</f>
        <v>theater</v>
      </c>
      <c r="R1437" t="str">
        <f>RIGHT(N1437, LEN(N1437) - SEARCH("/", N1437,1))</f>
        <v>plays</v>
      </c>
      <c r="S1437" s="10">
        <f>(((J1437/60)/60)/24)+DATE(1970,1,1)</f>
        <v>41831.742962962962</v>
      </c>
      <c r="T1437" s="10">
        <f>(((I1437/60)/60)/24)+DATE(1970,1,1)</f>
        <v>41860.125</v>
      </c>
      <c r="U1437" s="12">
        <f>ROUND((T1437-S1437), 0)</f>
        <v>28</v>
      </c>
      <c r="V1437" s="11" t="str">
        <f>IF(E1437&gt;=D1437, 1, "")</f>
        <v/>
      </c>
      <c r="W1437" s="11">
        <f>IF(E1437&lt;D1437, 1, "")</f>
        <v>1</v>
      </c>
      <c r="X1437" s="15">
        <f>S1437</f>
        <v>41831.742962962962</v>
      </c>
    </row>
    <row r="1438" spans="1:24" ht="48" x14ac:dyDescent="0.2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5">
        <f>E1438/D1438</f>
        <v>2.7300000000000001E-2</v>
      </c>
      <c r="P1438" s="6">
        <f>E1438/L1438</f>
        <v>27.3</v>
      </c>
      <c r="Q1438" t="str">
        <f>LEFT(N1438, SEARCH("/", N1438, 1)-1)</f>
        <v>theater</v>
      </c>
      <c r="R1438" t="str">
        <f>RIGHT(N1438, LEN(N1438) - SEARCH("/", N1438,1))</f>
        <v>plays</v>
      </c>
      <c r="S1438" s="10">
        <f>(((J1438/60)/60)/24)+DATE(1970,1,1)</f>
        <v>42415.883425925931</v>
      </c>
      <c r="T1438" s="10">
        <f>(((I1438/60)/60)/24)+DATE(1970,1,1)</f>
        <v>42475.84175925926</v>
      </c>
      <c r="U1438" s="12">
        <f>ROUND((T1438-S1438), 0)</f>
        <v>60</v>
      </c>
      <c r="V1438" s="11" t="str">
        <f>IF(E1438&gt;=D1438, 1, "")</f>
        <v/>
      </c>
      <c r="W1438" s="11">
        <f>IF(E1438&lt;D1438, 1, "")</f>
        <v>1</v>
      </c>
      <c r="X1438" s="15">
        <f>S1438</f>
        <v>42415.883425925931</v>
      </c>
    </row>
    <row r="1439" spans="1:24" ht="48" x14ac:dyDescent="0.2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5">
        <f>E1439/D1439</f>
        <v>9.0909090909090912E-2</v>
      </c>
      <c r="P1439" s="6">
        <f>E1439/L1439</f>
        <v>29.411764705882351</v>
      </c>
      <c r="Q1439" t="str">
        <f>LEFT(N1439, SEARCH("/", N1439, 1)-1)</f>
        <v>theater</v>
      </c>
      <c r="R1439" t="str">
        <f>RIGHT(N1439, LEN(N1439) - SEARCH("/", N1439,1))</f>
        <v>plays</v>
      </c>
      <c r="S1439" s="10">
        <f>(((J1439/60)/60)/24)+DATE(1970,1,1)</f>
        <v>41869.714166666665</v>
      </c>
      <c r="T1439" s="10">
        <f>(((I1439/60)/60)/24)+DATE(1970,1,1)</f>
        <v>41876.875</v>
      </c>
      <c r="U1439" s="12">
        <f>ROUND((T1439-S1439), 0)</f>
        <v>7</v>
      </c>
      <c r="V1439" s="11" t="str">
        <f>IF(E1439&gt;=D1439, 1, "")</f>
        <v/>
      </c>
      <c r="W1439" s="11">
        <f>IF(E1439&lt;D1439, 1, "")</f>
        <v>1</v>
      </c>
      <c r="X1439" s="15">
        <f>S1439</f>
        <v>41869.714166666665</v>
      </c>
    </row>
    <row r="1440" spans="1:24" ht="16" x14ac:dyDescent="0.2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5">
        <f>E1440/D1440</f>
        <v>5.0000000000000001E-3</v>
      </c>
      <c r="P1440" s="6">
        <f>E1440/L1440</f>
        <v>12.5</v>
      </c>
      <c r="Q1440" t="str">
        <f>LEFT(N1440, SEARCH("/", N1440, 1)-1)</f>
        <v>theater</v>
      </c>
      <c r="R1440" t="str">
        <f>RIGHT(N1440, LEN(N1440) - SEARCH("/", N1440,1))</f>
        <v>plays</v>
      </c>
      <c r="S1440" s="10">
        <f>(((J1440/60)/60)/24)+DATE(1970,1,1)</f>
        <v>41953.773090277777</v>
      </c>
      <c r="T1440" s="10">
        <f>(((I1440/60)/60)/24)+DATE(1970,1,1)</f>
        <v>42013.083333333328</v>
      </c>
      <c r="U1440" s="12">
        <f>ROUND((T1440-S1440), 0)</f>
        <v>59</v>
      </c>
      <c r="V1440" s="11" t="str">
        <f>IF(E1440&gt;=D1440, 1, "")</f>
        <v/>
      </c>
      <c r="W1440" s="11">
        <f>IF(E1440&lt;D1440, 1, "")</f>
        <v>1</v>
      </c>
      <c r="X1440" s="15">
        <f>S1440</f>
        <v>41953.773090277777</v>
      </c>
    </row>
    <row r="1441" spans="1:24" ht="32" x14ac:dyDescent="0.2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5">
        <f>E1441/D1441</f>
        <v>0</v>
      </c>
      <c r="P1441" s="6" t="e">
        <f>E1441/L1441</f>
        <v>#DIV/0!</v>
      </c>
      <c r="Q1441" t="str">
        <f>LEFT(N1441, SEARCH("/", N1441, 1)-1)</f>
        <v>theater</v>
      </c>
      <c r="R1441" t="str">
        <f>RIGHT(N1441, LEN(N1441) - SEARCH("/", N1441,1))</f>
        <v>plays</v>
      </c>
      <c r="S1441" s="10">
        <f>(((J1441/60)/60)/24)+DATE(1970,1,1)</f>
        <v>42037.986284722225</v>
      </c>
      <c r="T1441" s="10">
        <f>(((I1441/60)/60)/24)+DATE(1970,1,1)</f>
        <v>42097.944618055553</v>
      </c>
      <c r="U1441" s="12">
        <f>ROUND((T1441-S1441), 0)</f>
        <v>60</v>
      </c>
      <c r="V1441" s="11" t="str">
        <f>IF(E1441&gt;=D1441, 1, "")</f>
        <v/>
      </c>
      <c r="W1441" s="11">
        <f>IF(E1441&lt;D1441, 1, "")</f>
        <v>1</v>
      </c>
      <c r="X1441" s="15">
        <f>S1441</f>
        <v>42037.986284722225</v>
      </c>
    </row>
    <row r="1442" spans="1:24" ht="48" x14ac:dyDescent="0.2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5">
        <f>E1442/D1442</f>
        <v>4.5999999999999999E-2</v>
      </c>
      <c r="P1442" s="6">
        <f>E1442/L1442</f>
        <v>5.75</v>
      </c>
      <c r="Q1442" t="str">
        <f>LEFT(N1442, SEARCH("/", N1442, 1)-1)</f>
        <v>theater</v>
      </c>
      <c r="R1442" t="str">
        <f>RIGHT(N1442, LEN(N1442) - SEARCH("/", N1442,1))</f>
        <v>plays</v>
      </c>
      <c r="S1442" s="10">
        <f>(((J1442/60)/60)/24)+DATE(1970,1,1)</f>
        <v>41811.555462962962</v>
      </c>
      <c r="T1442" s="10">
        <f>(((I1442/60)/60)/24)+DATE(1970,1,1)</f>
        <v>41812.875</v>
      </c>
      <c r="U1442" s="12">
        <f>ROUND((T1442-S1442), 0)</f>
        <v>1</v>
      </c>
      <c r="V1442" s="11" t="str">
        <f>IF(E1442&gt;=D1442, 1, "")</f>
        <v/>
      </c>
      <c r="W1442" s="11">
        <f>IF(E1442&lt;D1442, 1, "")</f>
        <v>1</v>
      </c>
      <c r="X1442" s="15">
        <f>S1442</f>
        <v>41811.555462962962</v>
      </c>
    </row>
    <row r="1443" spans="1:24" ht="48" x14ac:dyDescent="0.2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5">
        <f>E1443/D1443</f>
        <v>0.20833333333333334</v>
      </c>
      <c r="P1443" s="6">
        <f>E1443/L1443</f>
        <v>52.083333333333336</v>
      </c>
      <c r="Q1443" t="str">
        <f>LEFT(N1443, SEARCH("/", N1443, 1)-1)</f>
        <v>theater</v>
      </c>
      <c r="R1443" t="str">
        <f>RIGHT(N1443, LEN(N1443) - SEARCH("/", N1443,1))</f>
        <v>plays</v>
      </c>
      <c r="S1443" s="10">
        <f>(((J1443/60)/60)/24)+DATE(1970,1,1)</f>
        <v>42701.908807870372</v>
      </c>
      <c r="T1443" s="10">
        <f>(((I1443/60)/60)/24)+DATE(1970,1,1)</f>
        <v>42716.25</v>
      </c>
      <c r="U1443" s="12">
        <f>ROUND((T1443-S1443), 0)</f>
        <v>14</v>
      </c>
      <c r="V1443" s="11" t="str">
        <f>IF(E1443&gt;=D1443, 1, "")</f>
        <v/>
      </c>
      <c r="W1443" s="11">
        <f>IF(E1443&lt;D1443, 1, "")</f>
        <v>1</v>
      </c>
      <c r="X1443" s="15">
        <f>S1443</f>
        <v>42701.908807870372</v>
      </c>
    </row>
    <row r="1444" spans="1:24" ht="48" x14ac:dyDescent="0.2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5">
        <f>E1444/D1444</f>
        <v>4.583333333333333E-2</v>
      </c>
      <c r="P1444" s="6">
        <f>E1444/L1444</f>
        <v>183.33333333333334</v>
      </c>
      <c r="Q1444" t="str">
        <f>LEFT(N1444, SEARCH("/", N1444, 1)-1)</f>
        <v>theater</v>
      </c>
      <c r="R1444" t="str">
        <f>RIGHT(N1444, LEN(N1444) - SEARCH("/", N1444,1))</f>
        <v>plays</v>
      </c>
      <c r="S1444" s="10">
        <f>(((J1444/60)/60)/24)+DATE(1970,1,1)</f>
        <v>42258.646504629629</v>
      </c>
      <c r="T1444" s="10">
        <f>(((I1444/60)/60)/24)+DATE(1970,1,1)</f>
        <v>42288.645196759258</v>
      </c>
      <c r="U1444" s="12">
        <f>ROUND((T1444-S1444), 0)</f>
        <v>30</v>
      </c>
      <c r="V1444" s="11" t="str">
        <f>IF(E1444&gt;=D1444, 1, "")</f>
        <v/>
      </c>
      <c r="W1444" s="11">
        <f>IF(E1444&lt;D1444, 1, "")</f>
        <v>1</v>
      </c>
      <c r="X1444" s="15">
        <f>S1444</f>
        <v>42258.646504629629</v>
      </c>
    </row>
    <row r="1445" spans="1:24" ht="48" x14ac:dyDescent="0.2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5">
        <f>E1445/D1445</f>
        <v>4.2133333333333335E-2</v>
      </c>
      <c r="P1445" s="6">
        <f>E1445/L1445</f>
        <v>26.333333333333332</v>
      </c>
      <c r="Q1445" t="str">
        <f>LEFT(N1445, SEARCH("/", N1445, 1)-1)</f>
        <v>theater</v>
      </c>
      <c r="R1445" t="str">
        <f>RIGHT(N1445, LEN(N1445) - SEARCH("/", N1445,1))</f>
        <v>plays</v>
      </c>
      <c r="S1445" s="10">
        <f>(((J1445/60)/60)/24)+DATE(1970,1,1)</f>
        <v>42278.664965277778</v>
      </c>
      <c r="T1445" s="10">
        <f>(((I1445/60)/60)/24)+DATE(1970,1,1)</f>
        <v>42308.664965277778</v>
      </c>
      <c r="U1445" s="12">
        <f>ROUND((T1445-S1445), 0)</f>
        <v>30</v>
      </c>
      <c r="V1445" s="11" t="str">
        <f>IF(E1445&gt;=D1445, 1, "")</f>
        <v/>
      </c>
      <c r="W1445" s="11">
        <f>IF(E1445&lt;D1445, 1, "")</f>
        <v>1</v>
      </c>
      <c r="X1445" s="15">
        <f>S1445</f>
        <v>42278.664965277778</v>
      </c>
    </row>
    <row r="1446" spans="1:24" ht="48" x14ac:dyDescent="0.2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5">
        <f>E1446/D1446</f>
        <v>0</v>
      </c>
      <c r="P1446" s="6" t="e">
        <f>E1446/L1446</f>
        <v>#DIV/0!</v>
      </c>
      <c r="Q1446" t="str">
        <f>LEFT(N1446, SEARCH("/", N1446, 1)-1)</f>
        <v>theater</v>
      </c>
      <c r="R1446" t="str">
        <f>RIGHT(N1446, LEN(N1446) - SEARCH("/", N1446,1))</f>
        <v>plays</v>
      </c>
      <c r="S1446" s="10">
        <f>(((J1446/60)/60)/24)+DATE(1970,1,1)</f>
        <v>42515.078217592592</v>
      </c>
      <c r="T1446" s="10">
        <f>(((I1446/60)/60)/24)+DATE(1970,1,1)</f>
        <v>42575.078217592592</v>
      </c>
      <c r="U1446" s="12">
        <f>ROUND((T1446-S1446), 0)</f>
        <v>60</v>
      </c>
      <c r="V1446" s="11" t="str">
        <f>IF(E1446&gt;=D1446, 1, "")</f>
        <v/>
      </c>
      <c r="W1446" s="11">
        <f>IF(E1446&lt;D1446, 1, "")</f>
        <v>1</v>
      </c>
      <c r="X1446" s="15">
        <f>S1446</f>
        <v>42515.078217592592</v>
      </c>
    </row>
    <row r="1447" spans="1:24" ht="48" x14ac:dyDescent="0.2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5">
        <f>E1447/D1447</f>
        <v>0.61909090909090914</v>
      </c>
      <c r="P1447" s="6">
        <f>E1447/L1447</f>
        <v>486.42857142857144</v>
      </c>
      <c r="Q1447" t="str">
        <f>LEFT(N1447, SEARCH("/", N1447, 1)-1)</f>
        <v>theater</v>
      </c>
      <c r="R1447" t="str">
        <f>RIGHT(N1447, LEN(N1447) - SEARCH("/", N1447,1))</f>
        <v>plays</v>
      </c>
      <c r="S1447" s="10">
        <f>(((J1447/60)/60)/24)+DATE(1970,1,1)</f>
        <v>41830.234166666669</v>
      </c>
      <c r="T1447" s="10">
        <f>(((I1447/60)/60)/24)+DATE(1970,1,1)</f>
        <v>41860.234166666669</v>
      </c>
      <c r="U1447" s="12">
        <f>ROUND((T1447-S1447), 0)</f>
        <v>30</v>
      </c>
      <c r="V1447" s="11" t="str">
        <f>IF(E1447&gt;=D1447, 1, "")</f>
        <v/>
      </c>
      <c r="W1447" s="11">
        <f>IF(E1447&lt;D1447, 1, "")</f>
        <v>1</v>
      </c>
      <c r="X1447" s="15">
        <f>S1447</f>
        <v>41830.234166666669</v>
      </c>
    </row>
    <row r="1448" spans="1:24" ht="48" x14ac:dyDescent="0.2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5">
        <f>E1448/D1448</f>
        <v>8.0000000000000002E-3</v>
      </c>
      <c r="P1448" s="6">
        <f>E1448/L1448</f>
        <v>3</v>
      </c>
      <c r="Q1448" t="str">
        <f>LEFT(N1448, SEARCH("/", N1448, 1)-1)</f>
        <v>theater</v>
      </c>
      <c r="R1448" t="str">
        <f>RIGHT(N1448, LEN(N1448) - SEARCH("/", N1448,1))</f>
        <v>plays</v>
      </c>
      <c r="S1448" s="10">
        <f>(((J1448/60)/60)/24)+DATE(1970,1,1)</f>
        <v>41982.904386574075</v>
      </c>
      <c r="T1448" s="10">
        <f>(((I1448/60)/60)/24)+DATE(1970,1,1)</f>
        <v>42042.904386574075</v>
      </c>
      <c r="U1448" s="12">
        <f>ROUND((T1448-S1448), 0)</f>
        <v>60</v>
      </c>
      <c r="V1448" s="11" t="str">
        <f>IF(E1448&gt;=D1448, 1, "")</f>
        <v/>
      </c>
      <c r="W1448" s="11">
        <f>IF(E1448&lt;D1448, 1, "")</f>
        <v>1</v>
      </c>
      <c r="X1448" s="15">
        <f>S1448</f>
        <v>41982.904386574075</v>
      </c>
    </row>
    <row r="1449" spans="1:24" ht="32" x14ac:dyDescent="0.2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5">
        <f>E1449/D1449</f>
        <v>1.6666666666666666E-4</v>
      </c>
      <c r="P1449" s="6">
        <f>E1449/L1449</f>
        <v>25</v>
      </c>
      <c r="Q1449" t="str">
        <f>LEFT(N1449, SEARCH("/", N1449, 1)-1)</f>
        <v>theater</v>
      </c>
      <c r="R1449" t="str">
        <f>RIGHT(N1449, LEN(N1449) - SEARCH("/", N1449,1))</f>
        <v>plays</v>
      </c>
      <c r="S1449" s="10">
        <f>(((J1449/60)/60)/24)+DATE(1970,1,1)</f>
        <v>42210.439768518518</v>
      </c>
      <c r="T1449" s="10">
        <f>(((I1449/60)/60)/24)+DATE(1970,1,1)</f>
        <v>42240.439768518518</v>
      </c>
      <c r="U1449" s="12">
        <f>ROUND((T1449-S1449), 0)</f>
        <v>30</v>
      </c>
      <c r="V1449" s="11" t="str">
        <f>IF(E1449&gt;=D1449, 1, "")</f>
        <v/>
      </c>
      <c r="W1449" s="11">
        <f>IF(E1449&lt;D1449, 1, "")</f>
        <v>1</v>
      </c>
      <c r="X1449" s="15">
        <f>S1449</f>
        <v>42210.439768518518</v>
      </c>
    </row>
    <row r="1450" spans="1:24" ht="48" x14ac:dyDescent="0.2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5">
        <f>E1450/D1450</f>
        <v>7.7999999999999996E-3</v>
      </c>
      <c r="P1450" s="6">
        <f>E1450/L1450</f>
        <v>9.75</v>
      </c>
      <c r="Q1450" t="str">
        <f>LEFT(N1450, SEARCH("/", N1450, 1)-1)</f>
        <v>theater</v>
      </c>
      <c r="R1450" t="str">
        <f>RIGHT(N1450, LEN(N1450) - SEARCH("/", N1450,1))</f>
        <v>plays</v>
      </c>
      <c r="S1450" s="10">
        <f>(((J1450/60)/60)/24)+DATE(1970,1,1)</f>
        <v>42196.166874999995</v>
      </c>
      <c r="T1450" s="10">
        <f>(((I1450/60)/60)/24)+DATE(1970,1,1)</f>
        <v>42256.166874999995</v>
      </c>
      <c r="U1450" s="12">
        <f>ROUND((T1450-S1450), 0)</f>
        <v>60</v>
      </c>
      <c r="V1450" s="11" t="str">
        <f>IF(E1450&gt;=D1450, 1, "")</f>
        <v/>
      </c>
      <c r="W1450" s="11">
        <f>IF(E1450&lt;D1450, 1, "")</f>
        <v>1</v>
      </c>
      <c r="X1450" s="15">
        <f>S1450</f>
        <v>42196.166874999995</v>
      </c>
    </row>
    <row r="1451" spans="1:24" ht="48" x14ac:dyDescent="0.2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5">
        <f>E1451/D1451</f>
        <v>0.05</v>
      </c>
      <c r="P1451" s="6">
        <f>E1451/L1451</f>
        <v>18.75</v>
      </c>
      <c r="Q1451" t="str">
        <f>LEFT(N1451, SEARCH("/", N1451, 1)-1)</f>
        <v>theater</v>
      </c>
      <c r="R1451" t="str">
        <f>RIGHT(N1451, LEN(N1451) - SEARCH("/", N1451,1))</f>
        <v>plays</v>
      </c>
      <c r="S1451" s="10">
        <f>(((J1451/60)/60)/24)+DATE(1970,1,1)</f>
        <v>41940.967951388891</v>
      </c>
      <c r="T1451" s="10">
        <f>(((I1451/60)/60)/24)+DATE(1970,1,1)</f>
        <v>41952.5</v>
      </c>
      <c r="U1451" s="12">
        <f>ROUND((T1451-S1451), 0)</f>
        <v>12</v>
      </c>
      <c r="V1451" s="11" t="str">
        <f>IF(E1451&gt;=D1451, 1, "")</f>
        <v/>
      </c>
      <c r="W1451" s="11">
        <f>IF(E1451&lt;D1451, 1, "")</f>
        <v>1</v>
      </c>
      <c r="X1451" s="15">
        <f>S1451</f>
        <v>41940.967951388891</v>
      </c>
    </row>
    <row r="1452" spans="1:24" ht="48" x14ac:dyDescent="0.2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5">
        <f>E1452/D1452</f>
        <v>0.17771428571428571</v>
      </c>
      <c r="P1452" s="6">
        <f>E1452/L1452</f>
        <v>36.588235294117645</v>
      </c>
      <c r="Q1452" t="str">
        <f>LEFT(N1452, SEARCH("/", N1452, 1)-1)</f>
        <v>theater</v>
      </c>
      <c r="R1452" t="str">
        <f>RIGHT(N1452, LEN(N1452) - SEARCH("/", N1452,1))</f>
        <v>plays</v>
      </c>
      <c r="S1452" s="10">
        <f>(((J1452/60)/60)/24)+DATE(1970,1,1)</f>
        <v>42606.056863425925</v>
      </c>
      <c r="T1452" s="10">
        <f>(((I1452/60)/60)/24)+DATE(1970,1,1)</f>
        <v>42620.056863425925</v>
      </c>
      <c r="U1452" s="12">
        <f>ROUND((T1452-S1452), 0)</f>
        <v>14</v>
      </c>
      <c r="V1452" s="11" t="str">
        <f>IF(E1452&gt;=D1452, 1, "")</f>
        <v/>
      </c>
      <c r="W1452" s="11">
        <f>IF(E1452&lt;D1452, 1, "")</f>
        <v>1</v>
      </c>
      <c r="X1452" s="15">
        <f>S1452</f>
        <v>42606.056863425925</v>
      </c>
    </row>
    <row r="1453" spans="1:24" ht="48" x14ac:dyDescent="0.2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5">
        <f>E1453/D1453</f>
        <v>9.4166666666666662E-2</v>
      </c>
      <c r="P1453" s="6">
        <f>E1453/L1453</f>
        <v>80.714285714285708</v>
      </c>
      <c r="Q1453" t="str">
        <f>LEFT(N1453, SEARCH("/", N1453, 1)-1)</f>
        <v>theater</v>
      </c>
      <c r="R1453" t="str">
        <f>RIGHT(N1453, LEN(N1453) - SEARCH("/", N1453,1))</f>
        <v>plays</v>
      </c>
      <c r="S1453" s="10">
        <f>(((J1453/60)/60)/24)+DATE(1970,1,1)</f>
        <v>42199.648912037039</v>
      </c>
      <c r="T1453" s="10">
        <f>(((I1453/60)/60)/24)+DATE(1970,1,1)</f>
        <v>42217.041666666672</v>
      </c>
      <c r="U1453" s="12">
        <f>ROUND((T1453-S1453), 0)</f>
        <v>17</v>
      </c>
      <c r="V1453" s="11" t="str">
        <f>IF(E1453&gt;=D1453, 1, "")</f>
        <v/>
      </c>
      <c r="W1453" s="11">
        <f>IF(E1453&lt;D1453, 1, "")</f>
        <v>1</v>
      </c>
      <c r="X1453" s="15">
        <f>S1453</f>
        <v>42199.648912037039</v>
      </c>
    </row>
    <row r="1454" spans="1:24" ht="48" x14ac:dyDescent="0.2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5">
        <f>E1454/D1454</f>
        <v>8.0000000000000004E-4</v>
      </c>
      <c r="P1454" s="6">
        <f>E1454/L1454</f>
        <v>1</v>
      </c>
      <c r="Q1454" t="str">
        <f>LEFT(N1454, SEARCH("/", N1454, 1)-1)</f>
        <v>theater</v>
      </c>
      <c r="R1454" t="str">
        <f>RIGHT(N1454, LEN(N1454) - SEARCH("/", N1454,1))</f>
        <v>plays</v>
      </c>
      <c r="S1454" s="10">
        <f>(((J1454/60)/60)/24)+DATE(1970,1,1)</f>
        <v>42444.877743055549</v>
      </c>
      <c r="T1454" s="10">
        <f>(((I1454/60)/60)/24)+DATE(1970,1,1)</f>
        <v>42504.877743055549</v>
      </c>
      <c r="U1454" s="12">
        <f>ROUND((T1454-S1454), 0)</f>
        <v>60</v>
      </c>
      <c r="V1454" s="11" t="str">
        <f>IF(E1454&gt;=D1454, 1, "")</f>
        <v/>
      </c>
      <c r="W1454" s="11">
        <f>IF(E1454&lt;D1454, 1, "")</f>
        <v>1</v>
      </c>
      <c r="X1454" s="15">
        <f>S1454</f>
        <v>42444.877743055549</v>
      </c>
    </row>
    <row r="1455" spans="1:24" ht="64" x14ac:dyDescent="0.2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5">
        <f>E1455/D1455</f>
        <v>2.75E-2</v>
      </c>
      <c r="P1455" s="6">
        <f>E1455/L1455</f>
        <v>52.8</v>
      </c>
      <c r="Q1455" t="str">
        <f>LEFT(N1455, SEARCH("/", N1455, 1)-1)</f>
        <v>theater</v>
      </c>
      <c r="R1455" t="str">
        <f>RIGHT(N1455, LEN(N1455) - SEARCH("/", N1455,1))</f>
        <v>plays</v>
      </c>
      <c r="S1455" s="10">
        <f>(((J1455/60)/60)/24)+DATE(1970,1,1)</f>
        <v>42499.731701388882</v>
      </c>
      <c r="T1455" s="10">
        <f>(((I1455/60)/60)/24)+DATE(1970,1,1)</f>
        <v>42529.731701388882</v>
      </c>
      <c r="U1455" s="12">
        <f>ROUND((T1455-S1455), 0)</f>
        <v>30</v>
      </c>
      <c r="V1455" s="11" t="str">
        <f>IF(E1455&gt;=D1455, 1, "")</f>
        <v/>
      </c>
      <c r="W1455" s="11">
        <f>IF(E1455&lt;D1455, 1, "")</f>
        <v>1</v>
      </c>
      <c r="X1455" s="15">
        <f>S1455</f>
        <v>42499.731701388882</v>
      </c>
    </row>
    <row r="1456" spans="1:24" ht="48" x14ac:dyDescent="0.2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5">
        <f>E1456/D1456</f>
        <v>1.1111111111111112E-4</v>
      </c>
      <c r="P1456" s="6">
        <f>E1456/L1456</f>
        <v>20</v>
      </c>
      <c r="Q1456" t="str">
        <f>LEFT(N1456, SEARCH("/", N1456, 1)-1)</f>
        <v>theater</v>
      </c>
      <c r="R1456" t="str">
        <f>RIGHT(N1456, LEN(N1456) - SEARCH("/", N1456,1))</f>
        <v>plays</v>
      </c>
      <c r="S1456" s="10">
        <f>(((J1456/60)/60)/24)+DATE(1970,1,1)</f>
        <v>41929.266215277778</v>
      </c>
      <c r="T1456" s="10">
        <f>(((I1456/60)/60)/24)+DATE(1970,1,1)</f>
        <v>41968.823611111111</v>
      </c>
      <c r="U1456" s="12">
        <f>ROUND((T1456-S1456), 0)</f>
        <v>40</v>
      </c>
      <c r="V1456" s="11" t="str">
        <f>IF(E1456&gt;=D1456, 1, "")</f>
        <v/>
      </c>
      <c r="W1456" s="11">
        <f>IF(E1456&lt;D1456, 1, "")</f>
        <v>1</v>
      </c>
      <c r="X1456" s="15">
        <f>S1456</f>
        <v>41929.266215277778</v>
      </c>
    </row>
    <row r="1457" spans="1:24" ht="48" x14ac:dyDescent="0.2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5">
        <f>E1457/D1457</f>
        <v>3.3333333333333335E-5</v>
      </c>
      <c r="P1457" s="6">
        <f>E1457/L1457</f>
        <v>1</v>
      </c>
      <c r="Q1457" t="str">
        <f>LEFT(N1457, SEARCH("/", N1457, 1)-1)</f>
        <v>theater</v>
      </c>
      <c r="R1457" t="str">
        <f>RIGHT(N1457, LEN(N1457) - SEARCH("/", N1457,1))</f>
        <v>plays</v>
      </c>
      <c r="S1457" s="10">
        <f>(((J1457/60)/60)/24)+DATE(1970,1,1)</f>
        <v>42107.841284722221</v>
      </c>
      <c r="T1457" s="10">
        <f>(((I1457/60)/60)/24)+DATE(1970,1,1)</f>
        <v>42167.841284722221</v>
      </c>
      <c r="U1457" s="12">
        <f>ROUND((T1457-S1457), 0)</f>
        <v>60</v>
      </c>
      <c r="V1457" s="11" t="str">
        <f>IF(E1457&gt;=D1457, 1, "")</f>
        <v/>
      </c>
      <c r="W1457" s="11">
        <f>IF(E1457&lt;D1457, 1, "")</f>
        <v>1</v>
      </c>
      <c r="X1457" s="15">
        <f>S1457</f>
        <v>42107.841284722221</v>
      </c>
    </row>
    <row r="1458" spans="1:24" ht="48" x14ac:dyDescent="0.2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5">
        <f>E1458/D1458</f>
        <v>0.36499999999999999</v>
      </c>
      <c r="P1458" s="6">
        <f>E1458/L1458</f>
        <v>46.928571428571431</v>
      </c>
      <c r="Q1458" t="str">
        <f>LEFT(N1458, SEARCH("/", N1458, 1)-1)</f>
        <v>theater</v>
      </c>
      <c r="R1458" t="str">
        <f>RIGHT(N1458, LEN(N1458) - SEARCH("/", N1458,1))</f>
        <v>plays</v>
      </c>
      <c r="S1458" s="10">
        <f>(((J1458/60)/60)/24)+DATE(1970,1,1)</f>
        <v>42142.768819444449</v>
      </c>
      <c r="T1458" s="10">
        <f>(((I1458/60)/60)/24)+DATE(1970,1,1)</f>
        <v>42182.768819444449</v>
      </c>
      <c r="U1458" s="12">
        <f>ROUND((T1458-S1458), 0)</f>
        <v>40</v>
      </c>
      <c r="V1458" s="11" t="str">
        <f>IF(E1458&gt;=D1458, 1, "")</f>
        <v/>
      </c>
      <c r="W1458" s="11">
        <f>IF(E1458&lt;D1458, 1, "")</f>
        <v>1</v>
      </c>
      <c r="X1458" s="15">
        <f>S1458</f>
        <v>42142.768819444449</v>
      </c>
    </row>
    <row r="1459" spans="1:24" ht="48" x14ac:dyDescent="0.2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5">
        <f>E1459/D1459</f>
        <v>0.14058171745152354</v>
      </c>
      <c r="P1459" s="6">
        <f>E1459/L1459</f>
        <v>78.07692307692308</v>
      </c>
      <c r="Q1459" t="str">
        <f>LEFT(N1459, SEARCH("/", N1459, 1)-1)</f>
        <v>theater</v>
      </c>
      <c r="R1459" t="str">
        <f>RIGHT(N1459, LEN(N1459) - SEARCH("/", N1459,1))</f>
        <v>plays</v>
      </c>
      <c r="S1459" s="10">
        <f>(((J1459/60)/60)/24)+DATE(1970,1,1)</f>
        <v>42354.131643518514</v>
      </c>
      <c r="T1459" s="10">
        <f>(((I1459/60)/60)/24)+DATE(1970,1,1)</f>
        <v>42384.131643518514</v>
      </c>
      <c r="U1459" s="12">
        <f>ROUND((T1459-S1459), 0)</f>
        <v>30</v>
      </c>
      <c r="V1459" s="11" t="str">
        <f>IF(E1459&gt;=D1459, 1, "")</f>
        <v/>
      </c>
      <c r="W1459" s="11">
        <f>IF(E1459&lt;D1459, 1, "")</f>
        <v>1</v>
      </c>
      <c r="X1459" s="15">
        <f>S1459</f>
        <v>42354.131643518514</v>
      </c>
    </row>
    <row r="1460" spans="1:24" ht="48" x14ac:dyDescent="0.2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5">
        <f>E1460/D1460</f>
        <v>2.0000000000000001E-4</v>
      </c>
      <c r="P1460" s="6">
        <f>E1460/L1460</f>
        <v>1</v>
      </c>
      <c r="Q1460" t="str">
        <f>LEFT(N1460, SEARCH("/", N1460, 1)-1)</f>
        <v>theater</v>
      </c>
      <c r="R1460" t="str">
        <f>RIGHT(N1460, LEN(N1460) - SEARCH("/", N1460,1))</f>
        <v>plays</v>
      </c>
      <c r="S1460" s="10">
        <f>(((J1460/60)/60)/24)+DATE(1970,1,1)</f>
        <v>41828.922905092593</v>
      </c>
      <c r="T1460" s="10">
        <f>(((I1460/60)/60)/24)+DATE(1970,1,1)</f>
        <v>41888.922905092593</v>
      </c>
      <c r="U1460" s="12">
        <f>ROUND((T1460-S1460), 0)</f>
        <v>60</v>
      </c>
      <c r="V1460" s="11" t="str">
        <f>IF(E1460&gt;=D1460, 1, "")</f>
        <v/>
      </c>
      <c r="W1460" s="11">
        <f>IF(E1460&lt;D1460, 1, "")</f>
        <v>1</v>
      </c>
      <c r="X1460" s="15">
        <f>S1460</f>
        <v>41828.922905092593</v>
      </c>
    </row>
    <row r="1461" spans="1:24" ht="32" x14ac:dyDescent="0.2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5">
        <f>E1461/D1461</f>
        <v>4.0000000000000003E-5</v>
      </c>
      <c r="P1461" s="6">
        <f>E1461/L1461</f>
        <v>1</v>
      </c>
      <c r="Q1461" t="str">
        <f>LEFT(N1461, SEARCH("/", N1461, 1)-1)</f>
        <v>theater</v>
      </c>
      <c r="R1461" t="str">
        <f>RIGHT(N1461, LEN(N1461) - SEARCH("/", N1461,1))</f>
        <v>plays</v>
      </c>
      <c r="S1461" s="10">
        <f>(((J1461/60)/60)/24)+DATE(1970,1,1)</f>
        <v>42017.907337962963</v>
      </c>
      <c r="T1461" s="10">
        <f>(((I1461/60)/60)/24)+DATE(1970,1,1)</f>
        <v>42077.865671296298</v>
      </c>
      <c r="U1461" s="12">
        <f>ROUND((T1461-S1461), 0)</f>
        <v>60</v>
      </c>
      <c r="V1461" s="11" t="str">
        <f>IF(E1461&gt;=D1461, 1, "")</f>
        <v/>
      </c>
      <c r="W1461" s="11">
        <f>IF(E1461&lt;D1461, 1, "")</f>
        <v>1</v>
      </c>
      <c r="X1461" s="15">
        <f>S1461</f>
        <v>42017.907337962963</v>
      </c>
    </row>
    <row r="1462" spans="1:24" ht="48" x14ac:dyDescent="0.2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5">
        <f>E1462/D1462</f>
        <v>0.61099999999999999</v>
      </c>
      <c r="P1462" s="6">
        <f>E1462/L1462</f>
        <v>203.66666666666666</v>
      </c>
      <c r="Q1462" t="str">
        <f>LEFT(N1462, SEARCH("/", N1462, 1)-1)</f>
        <v>theater</v>
      </c>
      <c r="R1462" t="str">
        <f>RIGHT(N1462, LEN(N1462) - SEARCH("/", N1462,1))</f>
        <v>plays</v>
      </c>
      <c r="S1462" s="10">
        <f>(((J1462/60)/60)/24)+DATE(1970,1,1)</f>
        <v>42415.398032407407</v>
      </c>
      <c r="T1462" s="10">
        <f>(((I1462/60)/60)/24)+DATE(1970,1,1)</f>
        <v>42445.356365740736</v>
      </c>
      <c r="U1462" s="12">
        <f>ROUND((T1462-S1462), 0)</f>
        <v>30</v>
      </c>
      <c r="V1462" s="11" t="str">
        <f>IF(E1462&gt;=D1462, 1, "")</f>
        <v/>
      </c>
      <c r="W1462" s="11">
        <f>IF(E1462&lt;D1462, 1, "")</f>
        <v>1</v>
      </c>
      <c r="X1462" s="15">
        <f>S1462</f>
        <v>42415.398032407407</v>
      </c>
    </row>
    <row r="1463" spans="1:24" ht="32" x14ac:dyDescent="0.2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5">
        <f>E1463/D1463</f>
        <v>7.8378378378378383E-2</v>
      </c>
      <c r="P1463" s="6">
        <f>E1463/L1463</f>
        <v>20.714285714285715</v>
      </c>
      <c r="Q1463" t="str">
        <f>LEFT(N1463, SEARCH("/", N1463, 1)-1)</f>
        <v>theater</v>
      </c>
      <c r="R1463" t="str">
        <f>RIGHT(N1463, LEN(N1463) - SEARCH("/", N1463,1))</f>
        <v>plays</v>
      </c>
      <c r="S1463" s="10">
        <f>(((J1463/60)/60)/24)+DATE(1970,1,1)</f>
        <v>41755.476724537039</v>
      </c>
      <c r="T1463" s="10">
        <f>(((I1463/60)/60)/24)+DATE(1970,1,1)</f>
        <v>41778.476724537039</v>
      </c>
      <c r="U1463" s="12">
        <f>ROUND((T1463-S1463), 0)</f>
        <v>23</v>
      </c>
      <c r="V1463" s="11" t="str">
        <f>IF(E1463&gt;=D1463, 1, "")</f>
        <v/>
      </c>
      <c r="W1463" s="11">
        <f>IF(E1463&lt;D1463, 1, "")</f>
        <v>1</v>
      </c>
      <c r="X1463" s="15">
        <f>S1463</f>
        <v>41755.476724537039</v>
      </c>
    </row>
    <row r="1464" spans="1:24" ht="48" x14ac:dyDescent="0.2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5">
        <f>E1464/D1464</f>
        <v>0.2185</v>
      </c>
      <c r="P1464" s="6">
        <f>E1464/L1464</f>
        <v>48.555555555555557</v>
      </c>
      <c r="Q1464" t="str">
        <f>LEFT(N1464, SEARCH("/", N1464, 1)-1)</f>
        <v>theater</v>
      </c>
      <c r="R1464" t="str">
        <f>RIGHT(N1464, LEN(N1464) - SEARCH("/", N1464,1))</f>
        <v>plays</v>
      </c>
      <c r="S1464" s="10">
        <f>(((J1464/60)/60)/24)+DATE(1970,1,1)</f>
        <v>42245.234340277777</v>
      </c>
      <c r="T1464" s="10">
        <f>(((I1464/60)/60)/24)+DATE(1970,1,1)</f>
        <v>42263.234340277777</v>
      </c>
      <c r="U1464" s="12">
        <f>ROUND((T1464-S1464), 0)</f>
        <v>18</v>
      </c>
      <c r="V1464" s="11" t="str">
        <f>IF(E1464&gt;=D1464, 1, "")</f>
        <v/>
      </c>
      <c r="W1464" s="11">
        <f>IF(E1464&lt;D1464, 1, "")</f>
        <v>1</v>
      </c>
      <c r="X1464" s="15">
        <f>S1464</f>
        <v>42245.234340277777</v>
      </c>
    </row>
    <row r="1465" spans="1:24" ht="48" x14ac:dyDescent="0.2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5">
        <f>E1465/D1465</f>
        <v>0.27239999999999998</v>
      </c>
      <c r="P1465" s="6">
        <f>E1465/L1465</f>
        <v>68.099999999999994</v>
      </c>
      <c r="Q1465" t="str">
        <f>LEFT(N1465, SEARCH("/", N1465, 1)-1)</f>
        <v>theater</v>
      </c>
      <c r="R1465" t="str">
        <f>RIGHT(N1465, LEN(N1465) - SEARCH("/", N1465,1))</f>
        <v>plays</v>
      </c>
      <c r="S1465" s="10">
        <f>(((J1465/60)/60)/24)+DATE(1970,1,1)</f>
        <v>42278.629710648151</v>
      </c>
      <c r="T1465" s="10">
        <f>(((I1465/60)/60)/24)+DATE(1970,1,1)</f>
        <v>42306.629710648151</v>
      </c>
      <c r="U1465" s="12">
        <f>ROUND((T1465-S1465), 0)</f>
        <v>28</v>
      </c>
      <c r="V1465" s="11" t="str">
        <f>IF(E1465&gt;=D1465, 1, "")</f>
        <v/>
      </c>
      <c r="W1465" s="11">
        <f>IF(E1465&lt;D1465, 1, "")</f>
        <v>1</v>
      </c>
      <c r="X1465" s="15">
        <f>S1465</f>
        <v>42278.629710648151</v>
      </c>
    </row>
    <row r="1466" spans="1:24" ht="48" x14ac:dyDescent="0.2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5">
        <f>E1466/D1466</f>
        <v>8.5000000000000006E-2</v>
      </c>
      <c r="P1466" s="6">
        <f>E1466/L1466</f>
        <v>8.5</v>
      </c>
      <c r="Q1466" t="str">
        <f>LEFT(N1466, SEARCH("/", N1466, 1)-1)</f>
        <v>theater</v>
      </c>
      <c r="R1466" t="str">
        <f>RIGHT(N1466, LEN(N1466) - SEARCH("/", N1466,1))</f>
        <v>plays</v>
      </c>
      <c r="S1466" s="10">
        <f>(((J1466/60)/60)/24)+DATE(1970,1,1)</f>
        <v>41826.61954861111</v>
      </c>
      <c r="T1466" s="10">
        <f>(((I1466/60)/60)/24)+DATE(1970,1,1)</f>
        <v>41856.61954861111</v>
      </c>
      <c r="U1466" s="12">
        <f>ROUND((T1466-S1466), 0)</f>
        <v>30</v>
      </c>
      <c r="V1466" s="11" t="str">
        <f>IF(E1466&gt;=D1466, 1, "")</f>
        <v/>
      </c>
      <c r="W1466" s="11">
        <f>IF(E1466&lt;D1466, 1, "")</f>
        <v>1</v>
      </c>
      <c r="X1466" s="15">
        <f>S1466</f>
        <v>41826.61954861111</v>
      </c>
    </row>
    <row r="1467" spans="1:24" ht="48" x14ac:dyDescent="0.2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5">
        <f>E1467/D1467</f>
        <v>0.26840000000000003</v>
      </c>
      <c r="P1467" s="6">
        <f>E1467/L1467</f>
        <v>51.615384615384613</v>
      </c>
      <c r="Q1467" t="str">
        <f>LEFT(N1467, SEARCH("/", N1467, 1)-1)</f>
        <v>theater</v>
      </c>
      <c r="R1467" t="str">
        <f>RIGHT(N1467, LEN(N1467) - SEARCH("/", N1467,1))</f>
        <v>plays</v>
      </c>
      <c r="S1467" s="10">
        <f>(((J1467/60)/60)/24)+DATE(1970,1,1)</f>
        <v>42058.792476851857</v>
      </c>
      <c r="T1467" s="10">
        <f>(((I1467/60)/60)/24)+DATE(1970,1,1)</f>
        <v>42088.750810185185</v>
      </c>
      <c r="U1467" s="12">
        <f>ROUND((T1467-S1467), 0)</f>
        <v>30</v>
      </c>
      <c r="V1467" s="11" t="str">
        <f>IF(E1467&gt;=D1467, 1, "")</f>
        <v/>
      </c>
      <c r="W1467" s="11">
        <f>IF(E1467&lt;D1467, 1, "")</f>
        <v>1</v>
      </c>
      <c r="X1467" s="15">
        <f>S1467</f>
        <v>42058.792476851857</v>
      </c>
    </row>
    <row r="1468" spans="1:24" ht="48" x14ac:dyDescent="0.2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5">
        <f>E1468/D1468</f>
        <v>4.0000000000000003E-5</v>
      </c>
      <c r="P1468" s="6">
        <f>E1468/L1468</f>
        <v>1</v>
      </c>
      <c r="Q1468" t="str">
        <f>LEFT(N1468, SEARCH("/", N1468, 1)-1)</f>
        <v>theater</v>
      </c>
      <c r="R1468" t="str">
        <f>RIGHT(N1468, LEN(N1468) - SEARCH("/", N1468,1))</f>
        <v>spaces</v>
      </c>
      <c r="S1468" s="10">
        <f>(((J1468/60)/60)/24)+DATE(1970,1,1)</f>
        <v>42034.960127314815</v>
      </c>
      <c r="T1468" s="10">
        <f>(((I1468/60)/60)/24)+DATE(1970,1,1)</f>
        <v>42064.960127314815</v>
      </c>
      <c r="U1468" s="12">
        <f>ROUND((T1468-S1468), 0)</f>
        <v>30</v>
      </c>
      <c r="V1468" s="11" t="str">
        <f>IF(E1468&gt;=D1468, 1, "")</f>
        <v/>
      </c>
      <c r="W1468" s="11">
        <f>IF(E1468&lt;D1468, 1, "")</f>
        <v>1</v>
      </c>
      <c r="X1468" s="15">
        <f>S1468</f>
        <v>42034.960127314815</v>
      </c>
    </row>
    <row r="1469" spans="1:24" ht="48" x14ac:dyDescent="0.2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5">
        <f>E1469/D1469</f>
        <v>0.20424999999999999</v>
      </c>
      <c r="P1469" s="6">
        <f>E1469/L1469</f>
        <v>202.22772277227722</v>
      </c>
      <c r="Q1469" t="str">
        <f>LEFT(N1469, SEARCH("/", N1469, 1)-1)</f>
        <v>theater</v>
      </c>
      <c r="R1469" t="str">
        <f>RIGHT(N1469, LEN(N1469) - SEARCH("/", N1469,1))</f>
        <v>spaces</v>
      </c>
      <c r="S1469" s="10">
        <f>(((J1469/60)/60)/24)+DATE(1970,1,1)</f>
        <v>42334.803923611107</v>
      </c>
      <c r="T1469" s="10">
        <f>(((I1469/60)/60)/24)+DATE(1970,1,1)</f>
        <v>42354.845833333333</v>
      </c>
      <c r="U1469" s="12">
        <f>ROUND((T1469-S1469), 0)</f>
        <v>20</v>
      </c>
      <c r="V1469" s="11" t="str">
        <f>IF(E1469&gt;=D1469, 1, "")</f>
        <v/>
      </c>
      <c r="W1469" s="11">
        <f>IF(E1469&lt;D1469, 1, "")</f>
        <v>1</v>
      </c>
      <c r="X1469" s="15">
        <f>S1469</f>
        <v>42334.803923611107</v>
      </c>
    </row>
    <row r="1470" spans="1:24" ht="48" x14ac:dyDescent="0.2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5">
        <f>E1470/D1470</f>
        <v>0</v>
      </c>
      <c r="P1470" s="6" t="e">
        <f>E1470/L1470</f>
        <v>#DIV/0!</v>
      </c>
      <c r="Q1470" t="str">
        <f>LEFT(N1470, SEARCH("/", N1470, 1)-1)</f>
        <v>theater</v>
      </c>
      <c r="R1470" t="str">
        <f>RIGHT(N1470, LEN(N1470) - SEARCH("/", N1470,1))</f>
        <v>spaces</v>
      </c>
      <c r="S1470" s="10">
        <f>(((J1470/60)/60)/24)+DATE(1970,1,1)</f>
        <v>42077.129398148143</v>
      </c>
      <c r="T1470" s="10">
        <f>(((I1470/60)/60)/24)+DATE(1970,1,1)</f>
        <v>42107.129398148143</v>
      </c>
      <c r="U1470" s="12">
        <f>ROUND((T1470-S1470), 0)</f>
        <v>30</v>
      </c>
      <c r="V1470" s="11" t="str">
        <f>IF(E1470&gt;=D1470, 1, "")</f>
        <v/>
      </c>
      <c r="W1470" s="11">
        <f>IF(E1470&lt;D1470, 1, "")</f>
        <v>1</v>
      </c>
      <c r="X1470" s="15">
        <f>S1470</f>
        <v>42077.129398148143</v>
      </c>
    </row>
    <row r="1471" spans="1:24" ht="32" x14ac:dyDescent="0.2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5">
        <f>E1471/D1471</f>
        <v>0.01</v>
      </c>
      <c r="P1471" s="6">
        <f>E1471/L1471</f>
        <v>100</v>
      </c>
      <c r="Q1471" t="str">
        <f>LEFT(N1471, SEARCH("/", N1471, 1)-1)</f>
        <v>theater</v>
      </c>
      <c r="R1471" t="str">
        <f>RIGHT(N1471, LEN(N1471) - SEARCH("/", N1471,1))</f>
        <v>spaces</v>
      </c>
      <c r="S1471" s="10">
        <f>(((J1471/60)/60)/24)+DATE(1970,1,1)</f>
        <v>42132.9143287037</v>
      </c>
      <c r="T1471" s="10">
        <f>(((I1471/60)/60)/24)+DATE(1970,1,1)</f>
        <v>42162.9143287037</v>
      </c>
      <c r="U1471" s="12">
        <f>ROUND((T1471-S1471), 0)</f>
        <v>30</v>
      </c>
      <c r="V1471" s="11" t="str">
        <f>IF(E1471&gt;=D1471, 1, "")</f>
        <v/>
      </c>
      <c r="W1471" s="11">
        <f>IF(E1471&lt;D1471, 1, "")</f>
        <v>1</v>
      </c>
      <c r="X1471" s="15">
        <f>S1471</f>
        <v>42132.9143287037</v>
      </c>
    </row>
    <row r="1472" spans="1:24" ht="48" x14ac:dyDescent="0.2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5">
        <f>E1472/D1472</f>
        <v>0</v>
      </c>
      <c r="P1472" s="6" t="e">
        <f>E1472/L1472</f>
        <v>#DIV/0!</v>
      </c>
      <c r="Q1472" t="str">
        <f>LEFT(N1472, SEARCH("/", N1472, 1)-1)</f>
        <v>theater</v>
      </c>
      <c r="R1472" t="str">
        <f>RIGHT(N1472, LEN(N1472) - SEARCH("/", N1472,1))</f>
        <v>spaces</v>
      </c>
      <c r="S1472" s="10">
        <f>(((J1472/60)/60)/24)+DATE(1970,1,1)</f>
        <v>42118.139583333337</v>
      </c>
      <c r="T1472" s="10">
        <f>(((I1472/60)/60)/24)+DATE(1970,1,1)</f>
        <v>42148.139583333337</v>
      </c>
      <c r="U1472" s="12">
        <f>ROUND((T1472-S1472), 0)</f>
        <v>30</v>
      </c>
      <c r="V1472" s="11" t="str">
        <f>IF(E1472&gt;=D1472, 1, "")</f>
        <v/>
      </c>
      <c r="W1472" s="11">
        <f>IF(E1472&lt;D1472, 1, "")</f>
        <v>1</v>
      </c>
      <c r="X1472" s="15">
        <f>S1472</f>
        <v>42118.139583333337</v>
      </c>
    </row>
    <row r="1473" spans="1:24" ht="48" x14ac:dyDescent="0.2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5">
        <f>E1473/D1473</f>
        <v>1E-3</v>
      </c>
      <c r="P1473" s="6">
        <f>E1473/L1473</f>
        <v>1</v>
      </c>
      <c r="Q1473" t="str">
        <f>LEFT(N1473, SEARCH("/", N1473, 1)-1)</f>
        <v>theater</v>
      </c>
      <c r="R1473" t="str">
        <f>RIGHT(N1473, LEN(N1473) - SEARCH("/", N1473,1))</f>
        <v>spaces</v>
      </c>
      <c r="S1473" s="10">
        <f>(((J1473/60)/60)/24)+DATE(1970,1,1)</f>
        <v>42567.531157407408</v>
      </c>
      <c r="T1473" s="10">
        <f>(((I1473/60)/60)/24)+DATE(1970,1,1)</f>
        <v>42597.531157407408</v>
      </c>
      <c r="U1473" s="12">
        <f>ROUND((T1473-S1473), 0)</f>
        <v>30</v>
      </c>
      <c r="V1473" s="11" t="str">
        <f>IF(E1473&gt;=D1473, 1, "")</f>
        <v/>
      </c>
      <c r="W1473" s="11">
        <f>IF(E1473&lt;D1473, 1, "")</f>
        <v>1</v>
      </c>
      <c r="X1473" s="15">
        <f>S1473</f>
        <v>42567.531157407408</v>
      </c>
    </row>
    <row r="1474" spans="1:24" ht="48" x14ac:dyDescent="0.2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5">
        <f>E1474/D1474</f>
        <v>4.2880000000000001E-2</v>
      </c>
      <c r="P1474" s="6">
        <f>E1474/L1474</f>
        <v>82.461538461538467</v>
      </c>
      <c r="Q1474" t="str">
        <f>LEFT(N1474, SEARCH("/", N1474, 1)-1)</f>
        <v>theater</v>
      </c>
      <c r="R1474" t="str">
        <f>RIGHT(N1474, LEN(N1474) - SEARCH("/", N1474,1))</f>
        <v>spaces</v>
      </c>
      <c r="S1474" s="10">
        <f>(((J1474/60)/60)/24)+DATE(1970,1,1)</f>
        <v>42649.562118055561</v>
      </c>
      <c r="T1474" s="10">
        <f>(((I1474/60)/60)/24)+DATE(1970,1,1)</f>
        <v>42698.715972222228</v>
      </c>
      <c r="U1474" s="12">
        <f>ROUND((T1474-S1474), 0)</f>
        <v>49</v>
      </c>
      <c r="V1474" s="11" t="str">
        <f>IF(E1474&gt;=D1474, 1, "")</f>
        <v/>
      </c>
      <c r="W1474" s="11">
        <f>IF(E1474&lt;D1474, 1, "")</f>
        <v>1</v>
      </c>
      <c r="X1474" s="15">
        <f>S1474</f>
        <v>42649.562118055561</v>
      </c>
    </row>
    <row r="1475" spans="1:24" ht="48" x14ac:dyDescent="0.2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5">
        <f>E1475/D1475</f>
        <v>4.8000000000000001E-5</v>
      </c>
      <c r="P1475" s="6">
        <f>E1475/L1475</f>
        <v>2.6666666666666665</v>
      </c>
      <c r="Q1475" t="str">
        <f>LEFT(N1475, SEARCH("/", N1475, 1)-1)</f>
        <v>theater</v>
      </c>
      <c r="R1475" t="str">
        <f>RIGHT(N1475, LEN(N1475) - SEARCH("/", N1475,1))</f>
        <v>spaces</v>
      </c>
      <c r="S1475" s="10">
        <f>(((J1475/60)/60)/24)+DATE(1970,1,1)</f>
        <v>42097.649224537032</v>
      </c>
      <c r="T1475" s="10">
        <f>(((I1475/60)/60)/24)+DATE(1970,1,1)</f>
        <v>42157.649224537032</v>
      </c>
      <c r="U1475" s="12">
        <f>ROUND((T1475-S1475), 0)</f>
        <v>60</v>
      </c>
      <c r="V1475" s="11" t="str">
        <f>IF(E1475&gt;=D1475, 1, "")</f>
        <v/>
      </c>
      <c r="W1475" s="11">
        <f>IF(E1475&lt;D1475, 1, "")</f>
        <v>1</v>
      </c>
      <c r="X1475" s="15">
        <f>S1475</f>
        <v>42097.649224537032</v>
      </c>
    </row>
    <row r="1476" spans="1:24" ht="48" x14ac:dyDescent="0.2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5">
        <f>E1476/D1476</f>
        <v>2.5000000000000001E-2</v>
      </c>
      <c r="P1476" s="6">
        <f>E1476/L1476</f>
        <v>12.5</v>
      </c>
      <c r="Q1476" t="str">
        <f>LEFT(N1476, SEARCH("/", N1476, 1)-1)</f>
        <v>theater</v>
      </c>
      <c r="R1476" t="str">
        <f>RIGHT(N1476, LEN(N1476) - SEARCH("/", N1476,1))</f>
        <v>spaces</v>
      </c>
      <c r="S1476" s="10">
        <f>(((J1476/60)/60)/24)+DATE(1970,1,1)</f>
        <v>42297.823113425926</v>
      </c>
      <c r="T1476" s="10">
        <f>(((I1476/60)/60)/24)+DATE(1970,1,1)</f>
        <v>42327.864780092597</v>
      </c>
      <c r="U1476" s="12">
        <f>ROUND((T1476-S1476), 0)</f>
        <v>30</v>
      </c>
      <c r="V1476" s="11" t="str">
        <f>IF(E1476&gt;=D1476, 1, "")</f>
        <v/>
      </c>
      <c r="W1476" s="11">
        <f>IF(E1476&lt;D1476, 1, "")</f>
        <v>1</v>
      </c>
      <c r="X1476" s="15">
        <f>S1476</f>
        <v>42297.823113425926</v>
      </c>
    </row>
    <row r="1477" spans="1:24" ht="48" x14ac:dyDescent="0.2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5">
        <f>E1477/D1477</f>
        <v>0</v>
      </c>
      <c r="P1477" s="6" t="e">
        <f>E1477/L1477</f>
        <v>#DIV/0!</v>
      </c>
      <c r="Q1477" t="str">
        <f>LEFT(N1477, SEARCH("/", N1477, 1)-1)</f>
        <v>theater</v>
      </c>
      <c r="R1477" t="str">
        <f>RIGHT(N1477, LEN(N1477) - SEARCH("/", N1477,1))</f>
        <v>spaces</v>
      </c>
      <c r="S1477" s="10">
        <f>(((J1477/60)/60)/24)+DATE(1970,1,1)</f>
        <v>42362.36518518519</v>
      </c>
      <c r="T1477" s="10">
        <f>(((I1477/60)/60)/24)+DATE(1970,1,1)</f>
        <v>42392.36518518519</v>
      </c>
      <c r="U1477" s="12">
        <f>ROUND((T1477-S1477), 0)</f>
        <v>30</v>
      </c>
      <c r="V1477" s="11" t="str">
        <f>IF(E1477&gt;=D1477, 1, "")</f>
        <v/>
      </c>
      <c r="W1477" s="11">
        <f>IF(E1477&lt;D1477, 1, "")</f>
        <v>1</v>
      </c>
      <c r="X1477" s="15">
        <f>S1477</f>
        <v>42362.36518518519</v>
      </c>
    </row>
    <row r="1478" spans="1:24" ht="48" x14ac:dyDescent="0.2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5">
        <f>E1478/D1478</f>
        <v>0.23628571428571429</v>
      </c>
      <c r="P1478" s="6">
        <f>E1478/L1478</f>
        <v>23.62857142857143</v>
      </c>
      <c r="Q1478" t="str">
        <f>LEFT(N1478, SEARCH("/", N1478, 1)-1)</f>
        <v>theater</v>
      </c>
      <c r="R1478" t="str">
        <f>RIGHT(N1478, LEN(N1478) - SEARCH("/", N1478,1))</f>
        <v>spaces</v>
      </c>
      <c r="S1478" s="10">
        <f>(((J1478/60)/60)/24)+DATE(1970,1,1)</f>
        <v>42744.416030092587</v>
      </c>
      <c r="T1478" s="10">
        <f>(((I1478/60)/60)/24)+DATE(1970,1,1)</f>
        <v>42774.416030092587</v>
      </c>
      <c r="U1478" s="12">
        <f>ROUND((T1478-S1478), 0)</f>
        <v>30</v>
      </c>
      <c r="V1478" s="11" t="str">
        <f>IF(E1478&gt;=D1478, 1, "")</f>
        <v/>
      </c>
      <c r="W1478" s="11">
        <f>IF(E1478&lt;D1478, 1, "")</f>
        <v>1</v>
      </c>
      <c r="X1478" s="15">
        <f>S1478</f>
        <v>42744.416030092587</v>
      </c>
    </row>
    <row r="1479" spans="1:24" ht="32" x14ac:dyDescent="0.2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5">
        <f>E1479/D1479</f>
        <v>1.5E-3</v>
      </c>
      <c r="P1479" s="6">
        <f>E1479/L1479</f>
        <v>37.5</v>
      </c>
      <c r="Q1479" t="str">
        <f>LEFT(N1479, SEARCH("/", N1479, 1)-1)</f>
        <v>theater</v>
      </c>
      <c r="R1479" t="str">
        <f>RIGHT(N1479, LEN(N1479) - SEARCH("/", N1479,1))</f>
        <v>spaces</v>
      </c>
      <c r="S1479" s="10">
        <f>(((J1479/60)/60)/24)+DATE(1970,1,1)</f>
        <v>42122.670069444444</v>
      </c>
      <c r="T1479" s="10">
        <f>(((I1479/60)/60)/24)+DATE(1970,1,1)</f>
        <v>42152.665972222225</v>
      </c>
      <c r="U1479" s="12">
        <f>ROUND((T1479-S1479), 0)</f>
        <v>30</v>
      </c>
      <c r="V1479" s="11" t="str">
        <f>IF(E1479&gt;=D1479, 1, "")</f>
        <v/>
      </c>
      <c r="W1479" s="11">
        <f>IF(E1479&lt;D1479, 1, "")</f>
        <v>1</v>
      </c>
      <c r="X1479" s="15">
        <f>S1479</f>
        <v>42122.670069444444</v>
      </c>
    </row>
    <row r="1480" spans="1:24" ht="48" x14ac:dyDescent="0.2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5">
        <f>E1480/D1480</f>
        <v>4.0000000000000001E-3</v>
      </c>
      <c r="P1480" s="6">
        <f>E1480/L1480</f>
        <v>13.333333333333334</v>
      </c>
      <c r="Q1480" t="str">
        <f>LEFT(N1480, SEARCH("/", N1480, 1)-1)</f>
        <v>theater</v>
      </c>
      <c r="R1480" t="str">
        <f>RIGHT(N1480, LEN(N1480) - SEARCH("/", N1480,1))</f>
        <v>spaces</v>
      </c>
      <c r="S1480" s="10">
        <f>(((J1480/60)/60)/24)+DATE(1970,1,1)</f>
        <v>41862.761724537035</v>
      </c>
      <c r="T1480" s="10">
        <f>(((I1480/60)/60)/24)+DATE(1970,1,1)</f>
        <v>41914.165972222225</v>
      </c>
      <c r="U1480" s="12">
        <f>ROUND((T1480-S1480), 0)</f>
        <v>51</v>
      </c>
      <c r="V1480" s="11" t="str">
        <f>IF(E1480&gt;=D1480, 1, "")</f>
        <v/>
      </c>
      <c r="W1480" s="11">
        <f>IF(E1480&lt;D1480, 1, "")</f>
        <v>1</v>
      </c>
      <c r="X1480" s="15">
        <f>S1480</f>
        <v>41862.761724537035</v>
      </c>
    </row>
    <row r="1481" spans="1:24" ht="48" x14ac:dyDescent="0.2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5">
        <f>E1481/D1481</f>
        <v>0</v>
      </c>
      <c r="P1481" s="6" t="e">
        <f>E1481/L1481</f>
        <v>#DIV/0!</v>
      </c>
      <c r="Q1481" t="str">
        <f>LEFT(N1481, SEARCH("/", N1481, 1)-1)</f>
        <v>theater</v>
      </c>
      <c r="R1481" t="str">
        <f>RIGHT(N1481, LEN(N1481) - SEARCH("/", N1481,1))</f>
        <v>spaces</v>
      </c>
      <c r="S1481" s="10">
        <f>(((J1481/60)/60)/24)+DATE(1970,1,1)</f>
        <v>42027.832800925928</v>
      </c>
      <c r="T1481" s="10">
        <f>(((I1481/60)/60)/24)+DATE(1970,1,1)</f>
        <v>42065.044444444444</v>
      </c>
      <c r="U1481" s="12">
        <f>ROUND((T1481-S1481), 0)</f>
        <v>37</v>
      </c>
      <c r="V1481" s="11" t="str">
        <f>IF(E1481&gt;=D1481, 1, "")</f>
        <v/>
      </c>
      <c r="W1481" s="11">
        <f>IF(E1481&lt;D1481, 1, "")</f>
        <v>1</v>
      </c>
      <c r="X1481" s="15">
        <f>S1481</f>
        <v>42027.832800925928</v>
      </c>
    </row>
    <row r="1482" spans="1:24" ht="48" x14ac:dyDescent="0.2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5">
        <f>E1482/D1482</f>
        <v>5.0000000000000002E-5</v>
      </c>
      <c r="P1482" s="6">
        <f>E1482/L1482</f>
        <v>1</v>
      </c>
      <c r="Q1482" t="str">
        <f>LEFT(N1482, SEARCH("/", N1482, 1)-1)</f>
        <v>theater</v>
      </c>
      <c r="R1482" t="str">
        <f>RIGHT(N1482, LEN(N1482) - SEARCH("/", N1482,1))</f>
        <v>spaces</v>
      </c>
      <c r="S1482" s="10">
        <f>(((J1482/60)/60)/24)+DATE(1970,1,1)</f>
        <v>41953.95821759259</v>
      </c>
      <c r="T1482" s="10">
        <f>(((I1482/60)/60)/24)+DATE(1970,1,1)</f>
        <v>42013.95821759259</v>
      </c>
      <c r="U1482" s="12">
        <f>ROUND((T1482-S1482), 0)</f>
        <v>60</v>
      </c>
      <c r="V1482" s="11" t="str">
        <f>IF(E1482&gt;=D1482, 1, "")</f>
        <v/>
      </c>
      <c r="W1482" s="11">
        <f>IF(E1482&lt;D1482, 1, "")</f>
        <v>1</v>
      </c>
      <c r="X1482" s="15">
        <f>S1482</f>
        <v>41953.95821759259</v>
      </c>
    </row>
    <row r="1483" spans="1:24" ht="48" x14ac:dyDescent="0.2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5">
        <f>E1483/D1483</f>
        <v>0</v>
      </c>
      <c r="P1483" s="6" t="e">
        <f>E1483/L1483</f>
        <v>#DIV/0!</v>
      </c>
      <c r="Q1483" t="str">
        <f>LEFT(N1483, SEARCH("/", N1483, 1)-1)</f>
        <v>theater</v>
      </c>
      <c r="R1483" t="str">
        <f>RIGHT(N1483, LEN(N1483) - SEARCH("/", N1483,1))</f>
        <v>spaces</v>
      </c>
      <c r="S1483" s="10">
        <f>(((J1483/60)/60)/24)+DATE(1970,1,1)</f>
        <v>41851.636388888888</v>
      </c>
      <c r="T1483" s="10">
        <f>(((I1483/60)/60)/24)+DATE(1970,1,1)</f>
        <v>41911.636388888888</v>
      </c>
      <c r="U1483" s="12">
        <f>ROUND((T1483-S1483), 0)</f>
        <v>60</v>
      </c>
      <c r="V1483" s="11" t="str">
        <f>IF(E1483&gt;=D1483, 1, "")</f>
        <v/>
      </c>
      <c r="W1483" s="11">
        <f>IF(E1483&lt;D1483, 1, "")</f>
        <v>1</v>
      </c>
      <c r="X1483" s="15">
        <f>S1483</f>
        <v>41851.636388888888</v>
      </c>
    </row>
    <row r="1484" spans="1:24" ht="48" x14ac:dyDescent="0.2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5">
        <f>E1484/D1484</f>
        <v>0</v>
      </c>
      <c r="P1484" s="6" t="e">
        <f>E1484/L1484</f>
        <v>#DIV/0!</v>
      </c>
      <c r="Q1484" t="str">
        <f>LEFT(N1484, SEARCH("/", N1484, 1)-1)</f>
        <v>theater</v>
      </c>
      <c r="R1484" t="str">
        <f>RIGHT(N1484, LEN(N1484) - SEARCH("/", N1484,1))</f>
        <v>spaces</v>
      </c>
      <c r="S1484" s="10">
        <f>(((J1484/60)/60)/24)+DATE(1970,1,1)</f>
        <v>42433.650590277779</v>
      </c>
      <c r="T1484" s="10">
        <f>(((I1484/60)/60)/24)+DATE(1970,1,1)</f>
        <v>42463.608923611115</v>
      </c>
      <c r="U1484" s="12">
        <f>ROUND((T1484-S1484), 0)</f>
        <v>30</v>
      </c>
      <c r="V1484" s="11" t="str">
        <f>IF(E1484&gt;=D1484, 1, "")</f>
        <v/>
      </c>
      <c r="W1484" s="11">
        <f>IF(E1484&lt;D1484, 1, "")</f>
        <v>1</v>
      </c>
      <c r="X1484" s="15">
        <f>S1484</f>
        <v>42433.650590277779</v>
      </c>
    </row>
    <row r="1485" spans="1:24" ht="48" x14ac:dyDescent="0.2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5">
        <f>E1485/D1485</f>
        <v>1.6666666666666666E-4</v>
      </c>
      <c r="P1485" s="6">
        <f>E1485/L1485</f>
        <v>1</v>
      </c>
      <c r="Q1485" t="str">
        <f>LEFT(N1485, SEARCH("/", N1485, 1)-1)</f>
        <v>theater</v>
      </c>
      <c r="R1485" t="str">
        <f>RIGHT(N1485, LEN(N1485) - SEARCH("/", N1485,1))</f>
        <v>spaces</v>
      </c>
      <c r="S1485" s="10">
        <f>(((J1485/60)/60)/24)+DATE(1970,1,1)</f>
        <v>42460.374305555553</v>
      </c>
      <c r="T1485" s="10">
        <f>(((I1485/60)/60)/24)+DATE(1970,1,1)</f>
        <v>42510.374305555553</v>
      </c>
      <c r="U1485" s="12">
        <f>ROUND((T1485-S1485), 0)</f>
        <v>50</v>
      </c>
      <c r="V1485" s="11" t="str">
        <f>IF(E1485&gt;=D1485, 1, "")</f>
        <v/>
      </c>
      <c r="W1485" s="11">
        <f>IF(E1485&lt;D1485, 1, "")</f>
        <v>1</v>
      </c>
      <c r="X1485" s="15">
        <f>S1485</f>
        <v>42460.374305555553</v>
      </c>
    </row>
    <row r="1486" spans="1:24" ht="48" x14ac:dyDescent="0.2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5">
        <f>E1486/D1486</f>
        <v>3.0066666666666665E-2</v>
      </c>
      <c r="P1486" s="6">
        <f>E1486/L1486</f>
        <v>41</v>
      </c>
      <c r="Q1486" t="str">
        <f>LEFT(N1486, SEARCH("/", N1486, 1)-1)</f>
        <v>theater</v>
      </c>
      <c r="R1486" t="str">
        <f>RIGHT(N1486, LEN(N1486) - SEARCH("/", N1486,1))</f>
        <v>spaces</v>
      </c>
      <c r="S1486" s="10">
        <f>(((J1486/60)/60)/24)+DATE(1970,1,1)</f>
        <v>41829.935717592591</v>
      </c>
      <c r="T1486" s="10">
        <f>(((I1486/60)/60)/24)+DATE(1970,1,1)</f>
        <v>41859.935717592591</v>
      </c>
      <c r="U1486" s="12">
        <f>ROUND((T1486-S1486), 0)</f>
        <v>30</v>
      </c>
      <c r="V1486" s="11" t="str">
        <f>IF(E1486&gt;=D1486, 1, "")</f>
        <v/>
      </c>
      <c r="W1486" s="11">
        <f>IF(E1486&lt;D1486, 1, "")</f>
        <v>1</v>
      </c>
      <c r="X1486" s="15">
        <f>S1486</f>
        <v>41829.935717592591</v>
      </c>
    </row>
    <row r="1487" spans="1:24" ht="32" x14ac:dyDescent="0.2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5">
        <f>E1487/D1487</f>
        <v>1.5227272727272728E-3</v>
      </c>
      <c r="P1487" s="6">
        <f>E1487/L1487</f>
        <v>55.833333333333336</v>
      </c>
      <c r="Q1487" t="str">
        <f>LEFT(N1487, SEARCH("/", N1487, 1)-1)</f>
        <v>theater</v>
      </c>
      <c r="R1487" t="str">
        <f>RIGHT(N1487, LEN(N1487) - SEARCH("/", N1487,1))</f>
        <v>spaces</v>
      </c>
      <c r="S1487" s="10">
        <f>(((J1487/60)/60)/24)+DATE(1970,1,1)</f>
        <v>42245.274699074071</v>
      </c>
      <c r="T1487" s="10">
        <f>(((I1487/60)/60)/24)+DATE(1970,1,1)</f>
        <v>42275.274699074071</v>
      </c>
      <c r="U1487" s="12">
        <f>ROUND((T1487-S1487), 0)</f>
        <v>30</v>
      </c>
      <c r="V1487" s="11" t="str">
        <f>IF(E1487&gt;=D1487, 1, "")</f>
        <v/>
      </c>
      <c r="W1487" s="11">
        <f>IF(E1487&lt;D1487, 1, "")</f>
        <v>1</v>
      </c>
      <c r="X1487" s="15">
        <f>S1487</f>
        <v>42245.274699074071</v>
      </c>
    </row>
    <row r="1488" spans="1:24" ht="16" x14ac:dyDescent="0.2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5">
        <f>E1488/D1488</f>
        <v>0</v>
      </c>
      <c r="P1488" s="6" t="e">
        <f>E1488/L1488</f>
        <v>#DIV/0!</v>
      </c>
      <c r="Q1488" t="str">
        <f>LEFT(N1488, SEARCH("/", N1488, 1)-1)</f>
        <v>theater</v>
      </c>
      <c r="R1488" t="str">
        <f>RIGHT(N1488, LEN(N1488) - SEARCH("/", N1488,1))</f>
        <v>spaces</v>
      </c>
      <c r="S1488" s="10">
        <f>(((J1488/60)/60)/24)+DATE(1970,1,1)</f>
        <v>41834.784120370372</v>
      </c>
      <c r="T1488" s="10">
        <f>(((I1488/60)/60)/24)+DATE(1970,1,1)</f>
        <v>41864.784120370372</v>
      </c>
      <c r="U1488" s="12">
        <f>ROUND((T1488-S1488), 0)</f>
        <v>30</v>
      </c>
      <c r="V1488" s="11" t="str">
        <f>IF(E1488&gt;=D1488, 1, "")</f>
        <v/>
      </c>
      <c r="W1488" s="11">
        <f>IF(E1488&lt;D1488, 1, "")</f>
        <v>1</v>
      </c>
      <c r="X1488" s="15">
        <f>S1488</f>
        <v>41834.784120370372</v>
      </c>
    </row>
    <row r="1489" spans="1:24" ht="48" x14ac:dyDescent="0.2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5">
        <f>E1489/D1489</f>
        <v>0.66839999999999999</v>
      </c>
      <c r="P1489" s="6">
        <f>E1489/L1489</f>
        <v>99.761194029850742</v>
      </c>
      <c r="Q1489" t="str">
        <f>LEFT(N1489, SEARCH("/", N1489, 1)-1)</f>
        <v>theater</v>
      </c>
      <c r="R1489" t="str">
        <f>RIGHT(N1489, LEN(N1489) - SEARCH("/", N1489,1))</f>
        <v>spaces</v>
      </c>
      <c r="S1489" s="10">
        <f>(((J1489/60)/60)/24)+DATE(1970,1,1)</f>
        <v>42248.535787037035</v>
      </c>
      <c r="T1489" s="10">
        <f>(((I1489/60)/60)/24)+DATE(1970,1,1)</f>
        <v>42277.75</v>
      </c>
      <c r="U1489" s="12">
        <f>ROUND((T1489-S1489), 0)</f>
        <v>29</v>
      </c>
      <c r="V1489" s="11" t="str">
        <f>IF(E1489&gt;=D1489, 1, "")</f>
        <v/>
      </c>
      <c r="W1489" s="11">
        <f>IF(E1489&lt;D1489, 1, "")</f>
        <v>1</v>
      </c>
      <c r="X1489" s="15">
        <f>S1489</f>
        <v>42248.535787037035</v>
      </c>
    </row>
    <row r="1490" spans="1:24" ht="32" x14ac:dyDescent="0.2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5">
        <f>E1490/D1490</f>
        <v>0.19566666666666666</v>
      </c>
      <c r="P1490" s="6">
        <f>E1490/L1490</f>
        <v>25.521739130434781</v>
      </c>
      <c r="Q1490" t="str">
        <f>LEFT(N1490, SEARCH("/", N1490, 1)-1)</f>
        <v>theater</v>
      </c>
      <c r="R1490" t="str">
        <f>RIGHT(N1490, LEN(N1490) - SEARCH("/", N1490,1))</f>
        <v>spaces</v>
      </c>
      <c r="S1490" s="10">
        <f>(((J1490/60)/60)/24)+DATE(1970,1,1)</f>
        <v>42630.922893518517</v>
      </c>
      <c r="T1490" s="10">
        <f>(((I1490/60)/60)/24)+DATE(1970,1,1)</f>
        <v>42665.922893518517</v>
      </c>
      <c r="U1490" s="12">
        <f>ROUND((T1490-S1490), 0)</f>
        <v>35</v>
      </c>
      <c r="V1490" s="11" t="str">
        <f>IF(E1490&gt;=D1490, 1, "")</f>
        <v/>
      </c>
      <c r="W1490" s="11">
        <f>IF(E1490&lt;D1490, 1, "")</f>
        <v>1</v>
      </c>
      <c r="X1490" s="15">
        <f>S1490</f>
        <v>42630.922893518517</v>
      </c>
    </row>
    <row r="1491" spans="1:24" ht="32" x14ac:dyDescent="0.2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5">
        <f>E1491/D1491</f>
        <v>0.11294666666666667</v>
      </c>
      <c r="P1491" s="6">
        <f>E1491/L1491</f>
        <v>117.65277777777777</v>
      </c>
      <c r="Q1491" t="str">
        <f>LEFT(N1491, SEARCH("/", N1491, 1)-1)</f>
        <v>theater</v>
      </c>
      <c r="R1491" t="str">
        <f>RIGHT(N1491, LEN(N1491) - SEARCH("/", N1491,1))</f>
        <v>spaces</v>
      </c>
      <c r="S1491" s="10">
        <f>(((J1491/60)/60)/24)+DATE(1970,1,1)</f>
        <v>42299.130162037036</v>
      </c>
      <c r="T1491" s="10">
        <f>(((I1491/60)/60)/24)+DATE(1970,1,1)</f>
        <v>42330.290972222225</v>
      </c>
      <c r="U1491" s="12">
        <f>ROUND((T1491-S1491), 0)</f>
        <v>31</v>
      </c>
      <c r="V1491" s="11" t="str">
        <f>IF(E1491&gt;=D1491, 1, "")</f>
        <v/>
      </c>
      <c r="W1491" s="11">
        <f>IF(E1491&lt;D1491, 1, "")</f>
        <v>1</v>
      </c>
      <c r="X1491" s="15">
        <f>S1491</f>
        <v>42299.130162037036</v>
      </c>
    </row>
    <row r="1492" spans="1:24" ht="48" x14ac:dyDescent="0.2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5">
        <f>E1492/D1492</f>
        <v>4.0000000000000002E-4</v>
      </c>
      <c r="P1492" s="6">
        <f>E1492/L1492</f>
        <v>5</v>
      </c>
      <c r="Q1492" t="str">
        <f>LEFT(N1492, SEARCH("/", N1492, 1)-1)</f>
        <v>theater</v>
      </c>
      <c r="R1492" t="str">
        <f>RIGHT(N1492, LEN(N1492) - SEARCH("/", N1492,1))</f>
        <v>spaces</v>
      </c>
      <c r="S1492" s="10">
        <f>(((J1492/60)/60)/24)+DATE(1970,1,1)</f>
        <v>41825.055231481485</v>
      </c>
      <c r="T1492" s="10">
        <f>(((I1492/60)/60)/24)+DATE(1970,1,1)</f>
        <v>41850.055231481485</v>
      </c>
      <c r="U1492" s="12">
        <f>ROUND((T1492-S1492), 0)</f>
        <v>25</v>
      </c>
      <c r="V1492" s="11" t="str">
        <f>IF(E1492&gt;=D1492, 1, "")</f>
        <v/>
      </c>
      <c r="W1492" s="11">
        <f>IF(E1492&lt;D1492, 1, "")</f>
        <v>1</v>
      </c>
      <c r="X1492" s="15">
        <f>S1492</f>
        <v>41825.055231481485</v>
      </c>
    </row>
    <row r="1493" spans="1:24" ht="48" x14ac:dyDescent="0.2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5">
        <f>E1493/D1493</f>
        <v>0.11985714285714286</v>
      </c>
      <c r="P1493" s="6">
        <f>E1493/L1493</f>
        <v>2796.6666666666665</v>
      </c>
      <c r="Q1493" t="str">
        <f>LEFT(N1493, SEARCH("/", N1493, 1)-1)</f>
        <v>theater</v>
      </c>
      <c r="R1493" t="str">
        <f>RIGHT(N1493, LEN(N1493) - SEARCH("/", N1493,1))</f>
        <v>spaces</v>
      </c>
      <c r="S1493" s="10">
        <f>(((J1493/60)/60)/24)+DATE(1970,1,1)</f>
        <v>42531.228437500002</v>
      </c>
      <c r="T1493" s="10">
        <f>(((I1493/60)/60)/24)+DATE(1970,1,1)</f>
        <v>42561.228437500002</v>
      </c>
      <c r="U1493" s="12">
        <f>ROUND((T1493-S1493), 0)</f>
        <v>30</v>
      </c>
      <c r="V1493" s="11" t="str">
        <f>IF(E1493&gt;=D1493, 1, "")</f>
        <v/>
      </c>
      <c r="W1493" s="11">
        <f>IF(E1493&lt;D1493, 1, "")</f>
        <v>1</v>
      </c>
      <c r="X1493" s="15">
        <f>S1493</f>
        <v>42531.228437500002</v>
      </c>
    </row>
    <row r="1494" spans="1:24" ht="48" x14ac:dyDescent="0.2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5">
        <f>E1494/D1494</f>
        <v>2.5000000000000001E-2</v>
      </c>
      <c r="P1494" s="6">
        <f>E1494/L1494</f>
        <v>200</v>
      </c>
      <c r="Q1494" t="str">
        <f>LEFT(N1494, SEARCH("/", N1494, 1)-1)</f>
        <v>theater</v>
      </c>
      <c r="R1494" t="str">
        <f>RIGHT(N1494, LEN(N1494) - SEARCH("/", N1494,1))</f>
        <v>spaces</v>
      </c>
      <c r="S1494" s="10">
        <f>(((J1494/60)/60)/24)+DATE(1970,1,1)</f>
        <v>42226.938414351855</v>
      </c>
      <c r="T1494" s="10">
        <f>(((I1494/60)/60)/24)+DATE(1970,1,1)</f>
        <v>42256.938414351855</v>
      </c>
      <c r="U1494" s="12">
        <f>ROUND((T1494-S1494), 0)</f>
        <v>30</v>
      </c>
      <c r="V1494" s="11" t="str">
        <f>IF(E1494&gt;=D1494, 1, "")</f>
        <v/>
      </c>
      <c r="W1494" s="11">
        <f>IF(E1494&lt;D1494, 1, "")</f>
        <v>1</v>
      </c>
      <c r="X1494" s="15">
        <f>S1494</f>
        <v>42226.938414351855</v>
      </c>
    </row>
    <row r="1495" spans="1:24" ht="48" x14ac:dyDescent="0.2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5">
        <f>E1495/D1495</f>
        <v>6.9999999999999999E-4</v>
      </c>
      <c r="P1495" s="6">
        <f>E1495/L1495</f>
        <v>87.5</v>
      </c>
      <c r="Q1495" t="str">
        <f>LEFT(N1495, SEARCH("/", N1495, 1)-1)</f>
        <v>theater</v>
      </c>
      <c r="R1495" t="str">
        <f>RIGHT(N1495, LEN(N1495) - SEARCH("/", N1495,1))</f>
        <v>spaces</v>
      </c>
      <c r="S1495" s="10">
        <f>(((J1495/60)/60)/24)+DATE(1970,1,1)</f>
        <v>42263.691574074073</v>
      </c>
      <c r="T1495" s="10">
        <f>(((I1495/60)/60)/24)+DATE(1970,1,1)</f>
        <v>42293.691574074073</v>
      </c>
      <c r="U1495" s="12">
        <f>ROUND((T1495-S1495), 0)</f>
        <v>30</v>
      </c>
      <c r="V1495" s="11" t="str">
        <f>IF(E1495&gt;=D1495, 1, "")</f>
        <v/>
      </c>
      <c r="W1495" s="11">
        <f>IF(E1495&lt;D1495, 1, "")</f>
        <v>1</v>
      </c>
      <c r="X1495" s="15">
        <f>S1495</f>
        <v>42263.691574074073</v>
      </c>
    </row>
    <row r="1496" spans="1:24" ht="48" x14ac:dyDescent="0.2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5">
        <f>E1496/D1496</f>
        <v>0.14099999999999999</v>
      </c>
      <c r="P1496" s="6">
        <f>E1496/L1496</f>
        <v>20.142857142857142</v>
      </c>
      <c r="Q1496" t="str">
        <f>LEFT(N1496, SEARCH("/", N1496, 1)-1)</f>
        <v>theater</v>
      </c>
      <c r="R1496" t="str">
        <f>RIGHT(N1496, LEN(N1496) - SEARCH("/", N1496,1))</f>
        <v>spaces</v>
      </c>
      <c r="S1496" s="10">
        <f>(((J1496/60)/60)/24)+DATE(1970,1,1)</f>
        <v>41957.833726851852</v>
      </c>
      <c r="T1496" s="10">
        <f>(((I1496/60)/60)/24)+DATE(1970,1,1)</f>
        <v>41987.833726851852</v>
      </c>
      <c r="U1496" s="12">
        <f>ROUND((T1496-S1496), 0)</f>
        <v>30</v>
      </c>
      <c r="V1496" s="11" t="str">
        <f>IF(E1496&gt;=D1496, 1, "")</f>
        <v/>
      </c>
      <c r="W1496" s="11">
        <f>IF(E1496&lt;D1496, 1, "")</f>
        <v>1</v>
      </c>
      <c r="X1496" s="15">
        <f>S1496</f>
        <v>41957.833726851852</v>
      </c>
    </row>
    <row r="1497" spans="1:24" ht="48" x14ac:dyDescent="0.2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5">
        <f>E1497/D1497</f>
        <v>3.3399999999999999E-2</v>
      </c>
      <c r="P1497" s="6">
        <f>E1497/L1497</f>
        <v>20.875</v>
      </c>
      <c r="Q1497" t="str">
        <f>LEFT(N1497, SEARCH("/", N1497, 1)-1)</f>
        <v>theater</v>
      </c>
      <c r="R1497" t="str">
        <f>RIGHT(N1497, LEN(N1497) - SEARCH("/", N1497,1))</f>
        <v>spaces</v>
      </c>
      <c r="S1497" s="10">
        <f>(((J1497/60)/60)/24)+DATE(1970,1,1)</f>
        <v>42690.733437499999</v>
      </c>
      <c r="T1497" s="10">
        <f>(((I1497/60)/60)/24)+DATE(1970,1,1)</f>
        <v>42711.733437499999</v>
      </c>
      <c r="U1497" s="12">
        <f>ROUND((T1497-S1497), 0)</f>
        <v>21</v>
      </c>
      <c r="V1497" s="11" t="str">
        <f>IF(E1497&gt;=D1497, 1, "")</f>
        <v/>
      </c>
      <c r="W1497" s="11">
        <f>IF(E1497&lt;D1497, 1, "")</f>
        <v>1</v>
      </c>
      <c r="X1497" s="15">
        <f>S1497</f>
        <v>42690.733437499999</v>
      </c>
    </row>
    <row r="1498" spans="1:24" ht="48" x14ac:dyDescent="0.2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5">
        <f>E1498/D1498</f>
        <v>0.59775</v>
      </c>
      <c r="P1498" s="6">
        <f>E1498/L1498</f>
        <v>61.307692307692307</v>
      </c>
      <c r="Q1498" t="str">
        <f>LEFT(N1498, SEARCH("/", N1498, 1)-1)</f>
        <v>theater</v>
      </c>
      <c r="R1498" t="str">
        <f>RIGHT(N1498, LEN(N1498) - SEARCH("/", N1498,1))</f>
        <v>spaces</v>
      </c>
      <c r="S1498" s="10">
        <f>(((J1498/60)/60)/24)+DATE(1970,1,1)</f>
        <v>42097.732418981483</v>
      </c>
      <c r="T1498" s="10">
        <f>(((I1498/60)/60)/24)+DATE(1970,1,1)</f>
        <v>42115.249305555553</v>
      </c>
      <c r="U1498" s="12">
        <f>ROUND((T1498-S1498), 0)</f>
        <v>18</v>
      </c>
      <c r="V1498" s="11" t="str">
        <f>IF(E1498&gt;=D1498, 1, "")</f>
        <v/>
      </c>
      <c r="W1498" s="11">
        <f>IF(E1498&lt;D1498, 1, "")</f>
        <v>1</v>
      </c>
      <c r="X1498" s="15">
        <f>S1498</f>
        <v>42097.732418981483</v>
      </c>
    </row>
    <row r="1499" spans="1:24" ht="48" x14ac:dyDescent="0.2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5">
        <f>E1499/D1499</f>
        <v>1.6666666666666666E-4</v>
      </c>
      <c r="P1499" s="6">
        <f>E1499/L1499</f>
        <v>1</v>
      </c>
      <c r="Q1499" t="str">
        <f>LEFT(N1499, SEARCH("/", N1499, 1)-1)</f>
        <v>theater</v>
      </c>
      <c r="R1499" t="str">
        <f>RIGHT(N1499, LEN(N1499) - SEARCH("/", N1499,1))</f>
        <v>spaces</v>
      </c>
      <c r="S1499" s="10">
        <f>(((J1499/60)/60)/24)+DATE(1970,1,1)</f>
        <v>42658.690532407403</v>
      </c>
      <c r="T1499" s="10">
        <f>(((I1499/60)/60)/24)+DATE(1970,1,1)</f>
        <v>42673.073611111111</v>
      </c>
      <c r="U1499" s="12">
        <f>ROUND((T1499-S1499), 0)</f>
        <v>14</v>
      </c>
      <c r="V1499" s="11" t="str">
        <f>IF(E1499&gt;=D1499, 1, "")</f>
        <v/>
      </c>
      <c r="W1499" s="11">
        <f>IF(E1499&lt;D1499, 1, "")</f>
        <v>1</v>
      </c>
      <c r="X1499" s="15">
        <f>S1499</f>
        <v>42658.690532407403</v>
      </c>
    </row>
    <row r="1500" spans="1:24" ht="48" x14ac:dyDescent="0.2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5">
        <f>E1500/D1500</f>
        <v>2.3035714285714285E-4</v>
      </c>
      <c r="P1500" s="6">
        <f>E1500/L1500</f>
        <v>92.142857142857139</v>
      </c>
      <c r="Q1500" t="str">
        <f>LEFT(N1500, SEARCH("/", N1500, 1)-1)</f>
        <v>theater</v>
      </c>
      <c r="R1500" t="str">
        <f>RIGHT(N1500, LEN(N1500) - SEARCH("/", N1500,1))</f>
        <v>spaces</v>
      </c>
      <c r="S1500" s="10">
        <f>(((J1500/60)/60)/24)+DATE(1970,1,1)</f>
        <v>42111.684027777781</v>
      </c>
      <c r="T1500" s="10">
        <f>(((I1500/60)/60)/24)+DATE(1970,1,1)</f>
        <v>42169.804861111115</v>
      </c>
      <c r="U1500" s="12">
        <f>ROUND((T1500-S1500), 0)</f>
        <v>58</v>
      </c>
      <c r="V1500" s="11" t="str">
        <f>IF(E1500&gt;=D1500, 1, "")</f>
        <v/>
      </c>
      <c r="W1500" s="11">
        <f>IF(E1500&lt;D1500, 1, "")</f>
        <v>1</v>
      </c>
      <c r="X1500" s="15">
        <f>S1500</f>
        <v>42111.684027777781</v>
      </c>
    </row>
    <row r="1501" spans="1:24" ht="64" x14ac:dyDescent="0.2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5">
        <f>E1501/D1501</f>
        <v>8.8000000000000003E-4</v>
      </c>
      <c r="P1501" s="6">
        <f>E1501/L1501</f>
        <v>7.333333333333333</v>
      </c>
      <c r="Q1501" t="str">
        <f>LEFT(N1501, SEARCH("/", N1501, 1)-1)</f>
        <v>theater</v>
      </c>
      <c r="R1501" t="str">
        <f>RIGHT(N1501, LEN(N1501) - SEARCH("/", N1501,1))</f>
        <v>spaces</v>
      </c>
      <c r="S1501" s="10">
        <f>(((J1501/60)/60)/24)+DATE(1970,1,1)</f>
        <v>42409.571284722217</v>
      </c>
      <c r="T1501" s="10">
        <f>(((I1501/60)/60)/24)+DATE(1970,1,1)</f>
        <v>42439.571284722217</v>
      </c>
      <c r="U1501" s="12">
        <f>ROUND((T1501-S1501), 0)</f>
        <v>30</v>
      </c>
      <c r="V1501" s="11" t="str">
        <f>IF(E1501&gt;=D1501, 1, "")</f>
        <v/>
      </c>
      <c r="W1501" s="11">
        <f>IF(E1501&lt;D1501, 1, "")</f>
        <v>1</v>
      </c>
      <c r="X1501" s="15">
        <f>S1501</f>
        <v>42409.571284722217</v>
      </c>
    </row>
    <row r="1502" spans="1:24" ht="48" x14ac:dyDescent="0.2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5">
        <f>E1502/D1502</f>
        <v>8.6400000000000005E-2</v>
      </c>
      <c r="P1502" s="6">
        <f>E1502/L1502</f>
        <v>64.8</v>
      </c>
      <c r="Q1502" t="str">
        <f>LEFT(N1502, SEARCH("/", N1502, 1)-1)</f>
        <v>theater</v>
      </c>
      <c r="R1502" t="str">
        <f>RIGHT(N1502, LEN(N1502) - SEARCH("/", N1502,1))</f>
        <v>spaces</v>
      </c>
      <c r="S1502" s="10">
        <f>(((J1502/60)/60)/24)+DATE(1970,1,1)</f>
        <v>42551.102314814809</v>
      </c>
      <c r="T1502" s="10">
        <f>(((I1502/60)/60)/24)+DATE(1970,1,1)</f>
        <v>42601.102314814809</v>
      </c>
      <c r="U1502" s="12">
        <f>ROUND((T1502-S1502), 0)</f>
        <v>50</v>
      </c>
      <c r="V1502" s="11" t="str">
        <f>IF(E1502&gt;=D1502, 1, "")</f>
        <v/>
      </c>
      <c r="W1502" s="11">
        <f>IF(E1502&lt;D1502, 1, "")</f>
        <v>1</v>
      </c>
      <c r="X1502" s="15">
        <f>S1502</f>
        <v>42551.102314814809</v>
      </c>
    </row>
    <row r="1503" spans="1:24" ht="32" x14ac:dyDescent="0.2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5">
        <f>E1503/D1503</f>
        <v>0.15060000000000001</v>
      </c>
      <c r="P1503" s="6">
        <f>E1503/L1503</f>
        <v>30.12</v>
      </c>
      <c r="Q1503" t="str">
        <f>LEFT(N1503, SEARCH("/", N1503, 1)-1)</f>
        <v>theater</v>
      </c>
      <c r="R1503" t="str">
        <f>RIGHT(N1503, LEN(N1503) - SEARCH("/", N1503,1))</f>
        <v>spaces</v>
      </c>
      <c r="S1503" s="10">
        <f>(((J1503/60)/60)/24)+DATE(1970,1,1)</f>
        <v>42226.651886574073</v>
      </c>
      <c r="T1503" s="10">
        <f>(((I1503/60)/60)/24)+DATE(1970,1,1)</f>
        <v>42286.651886574073</v>
      </c>
      <c r="U1503" s="12">
        <f>ROUND((T1503-S1503), 0)</f>
        <v>60</v>
      </c>
      <c r="V1503" s="11" t="str">
        <f>IF(E1503&gt;=D1503, 1, "")</f>
        <v/>
      </c>
      <c r="W1503" s="11">
        <f>IF(E1503&lt;D1503, 1, "")</f>
        <v>1</v>
      </c>
      <c r="X1503" s="15">
        <f>S1503</f>
        <v>42226.651886574073</v>
      </c>
    </row>
    <row r="1504" spans="1:24" ht="48" x14ac:dyDescent="0.2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5">
        <f>E1504/D1504</f>
        <v>4.7727272727272731E-3</v>
      </c>
      <c r="P1504" s="6">
        <f>E1504/L1504</f>
        <v>52.5</v>
      </c>
      <c r="Q1504" t="str">
        <f>LEFT(N1504, SEARCH("/", N1504, 1)-1)</f>
        <v>theater</v>
      </c>
      <c r="R1504" t="str">
        <f>RIGHT(N1504, LEN(N1504) - SEARCH("/", N1504,1))</f>
        <v>spaces</v>
      </c>
      <c r="S1504" s="10">
        <f>(((J1504/60)/60)/24)+DATE(1970,1,1)</f>
        <v>42766.956921296296</v>
      </c>
      <c r="T1504" s="10">
        <f>(((I1504/60)/60)/24)+DATE(1970,1,1)</f>
        <v>42796.956921296296</v>
      </c>
      <c r="U1504" s="12">
        <f>ROUND((T1504-S1504), 0)</f>
        <v>30</v>
      </c>
      <c r="V1504" s="11" t="str">
        <f>IF(E1504&gt;=D1504, 1, "")</f>
        <v/>
      </c>
      <c r="W1504" s="11">
        <f>IF(E1504&lt;D1504, 1, "")</f>
        <v>1</v>
      </c>
      <c r="X1504" s="15">
        <f>S1504</f>
        <v>42766.956921296296</v>
      </c>
    </row>
    <row r="1505" spans="1:24" ht="48" x14ac:dyDescent="0.2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5">
        <f>E1505/D1505</f>
        <v>1.1833333333333333E-3</v>
      </c>
      <c r="P1505" s="6">
        <f>E1505/L1505</f>
        <v>23.666666666666668</v>
      </c>
      <c r="Q1505" t="str">
        <f>LEFT(N1505, SEARCH("/", N1505, 1)-1)</f>
        <v>theater</v>
      </c>
      <c r="R1505" t="str">
        <f>RIGHT(N1505, LEN(N1505) - SEARCH("/", N1505,1))</f>
        <v>spaces</v>
      </c>
      <c r="S1505" s="10">
        <f>(((J1505/60)/60)/24)+DATE(1970,1,1)</f>
        <v>42031.138831018514</v>
      </c>
      <c r="T1505" s="10">
        <f>(((I1505/60)/60)/24)+DATE(1970,1,1)</f>
        <v>42061.138831018514</v>
      </c>
      <c r="U1505" s="12">
        <f>ROUND((T1505-S1505), 0)</f>
        <v>30</v>
      </c>
      <c r="V1505" s="11" t="str">
        <f>IF(E1505&gt;=D1505, 1, "")</f>
        <v/>
      </c>
      <c r="W1505" s="11">
        <f>IF(E1505&lt;D1505, 1, "")</f>
        <v>1</v>
      </c>
      <c r="X1505" s="15">
        <f>S1505</f>
        <v>42031.138831018514</v>
      </c>
    </row>
    <row r="1506" spans="1:24" ht="48" x14ac:dyDescent="0.2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5">
        <f>E1506/D1506</f>
        <v>8.4173998587352451E-3</v>
      </c>
      <c r="P1506" s="6">
        <f>E1506/L1506</f>
        <v>415.77777777777777</v>
      </c>
      <c r="Q1506" t="str">
        <f>LEFT(N1506, SEARCH("/", N1506, 1)-1)</f>
        <v>theater</v>
      </c>
      <c r="R1506" t="str">
        <f>RIGHT(N1506, LEN(N1506) - SEARCH("/", N1506,1))</f>
        <v>spaces</v>
      </c>
      <c r="S1506" s="10">
        <f>(((J1506/60)/60)/24)+DATE(1970,1,1)</f>
        <v>42055.713368055556</v>
      </c>
      <c r="T1506" s="10">
        <f>(((I1506/60)/60)/24)+DATE(1970,1,1)</f>
        <v>42085.671701388885</v>
      </c>
      <c r="U1506" s="12">
        <f>ROUND((T1506-S1506), 0)</f>
        <v>30</v>
      </c>
      <c r="V1506" s="11" t="str">
        <f>IF(E1506&gt;=D1506, 1, "")</f>
        <v/>
      </c>
      <c r="W1506" s="11">
        <f>IF(E1506&lt;D1506, 1, "")</f>
        <v>1</v>
      </c>
      <c r="X1506" s="15">
        <f>S1506</f>
        <v>42055.713368055556</v>
      </c>
    </row>
    <row r="1507" spans="1:24" ht="48" x14ac:dyDescent="0.2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5">
        <f>E1507/D1507</f>
        <v>1.8799999999999999E-4</v>
      </c>
      <c r="P1507" s="6">
        <f>E1507/L1507</f>
        <v>53.714285714285715</v>
      </c>
      <c r="Q1507" t="str">
        <f>LEFT(N1507, SEARCH("/", N1507, 1)-1)</f>
        <v>theater</v>
      </c>
      <c r="R1507" t="str">
        <f>RIGHT(N1507, LEN(N1507) - SEARCH("/", N1507,1))</f>
        <v>spaces</v>
      </c>
      <c r="S1507" s="10">
        <f>(((J1507/60)/60)/24)+DATE(1970,1,1)</f>
        <v>41940.028287037036</v>
      </c>
      <c r="T1507" s="10">
        <f>(((I1507/60)/60)/24)+DATE(1970,1,1)</f>
        <v>42000.0699537037</v>
      </c>
      <c r="U1507" s="12">
        <f>ROUND((T1507-S1507), 0)</f>
        <v>60</v>
      </c>
      <c r="V1507" s="11" t="str">
        <f>IF(E1507&gt;=D1507, 1, "")</f>
        <v/>
      </c>
      <c r="W1507" s="11">
        <f>IF(E1507&lt;D1507, 1, "")</f>
        <v>1</v>
      </c>
      <c r="X1507" s="15">
        <f>S1507</f>
        <v>41940.028287037036</v>
      </c>
    </row>
    <row r="1508" spans="1:24" ht="48" x14ac:dyDescent="0.2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5">
        <f>E1508/D1508</f>
        <v>2.1029999999999998E-3</v>
      </c>
      <c r="P1508" s="6">
        <f>E1508/L1508</f>
        <v>420.6</v>
      </c>
      <c r="Q1508" t="str">
        <f>LEFT(N1508, SEARCH("/", N1508, 1)-1)</f>
        <v>theater</v>
      </c>
      <c r="R1508" t="str">
        <f>RIGHT(N1508, LEN(N1508) - SEARCH("/", N1508,1))</f>
        <v>spaces</v>
      </c>
      <c r="S1508" s="10">
        <f>(((J1508/60)/60)/24)+DATE(1970,1,1)</f>
        <v>42237.181608796294</v>
      </c>
      <c r="T1508" s="10">
        <f>(((I1508/60)/60)/24)+DATE(1970,1,1)</f>
        <v>42267.181608796294</v>
      </c>
      <c r="U1508" s="12">
        <f>ROUND((T1508-S1508), 0)</f>
        <v>30</v>
      </c>
      <c r="V1508" s="11" t="str">
        <f>IF(E1508&gt;=D1508, 1, "")</f>
        <v/>
      </c>
      <c r="W1508" s="11">
        <f>IF(E1508&lt;D1508, 1, "")</f>
        <v>1</v>
      </c>
      <c r="X1508" s="15">
        <f>S1508</f>
        <v>42237.181608796294</v>
      </c>
    </row>
    <row r="1509" spans="1:24" ht="48" x14ac:dyDescent="0.2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5">
        <f>E1509/D1509</f>
        <v>0</v>
      </c>
      <c r="P1509" s="6" t="e">
        <f>E1509/L1509</f>
        <v>#DIV/0!</v>
      </c>
      <c r="Q1509" t="str">
        <f>LEFT(N1509, SEARCH("/", N1509, 1)-1)</f>
        <v>theater</v>
      </c>
      <c r="R1509" t="str">
        <f>RIGHT(N1509, LEN(N1509) - SEARCH("/", N1509,1))</f>
        <v>spaces</v>
      </c>
      <c r="S1509" s="10">
        <f>(((J1509/60)/60)/24)+DATE(1970,1,1)</f>
        <v>42293.922986111109</v>
      </c>
      <c r="T1509" s="10">
        <f>(((I1509/60)/60)/24)+DATE(1970,1,1)</f>
        <v>42323.96465277778</v>
      </c>
      <c r="U1509" s="12">
        <f>ROUND((T1509-S1509), 0)</f>
        <v>30</v>
      </c>
      <c r="V1509" s="11" t="str">
        <f>IF(E1509&gt;=D1509, 1, "")</f>
        <v/>
      </c>
      <c r="W1509" s="11">
        <f>IF(E1509&lt;D1509, 1, "")</f>
        <v>1</v>
      </c>
      <c r="X1509" s="15">
        <f>S1509</f>
        <v>42293.922986111109</v>
      </c>
    </row>
    <row r="1510" spans="1:24" ht="64" x14ac:dyDescent="0.2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5">
        <f>E1510/D1510</f>
        <v>2.8E-3</v>
      </c>
      <c r="P1510" s="6">
        <f>E1510/L1510</f>
        <v>18.666666666666668</v>
      </c>
      <c r="Q1510" t="str">
        <f>LEFT(N1510, SEARCH("/", N1510, 1)-1)</f>
        <v>theater</v>
      </c>
      <c r="R1510" t="str">
        <f>RIGHT(N1510, LEN(N1510) - SEARCH("/", N1510,1))</f>
        <v>spaces</v>
      </c>
      <c r="S1510" s="10">
        <f>(((J1510/60)/60)/24)+DATE(1970,1,1)</f>
        <v>41853.563402777778</v>
      </c>
      <c r="T1510" s="10">
        <f>(((I1510/60)/60)/24)+DATE(1970,1,1)</f>
        <v>41883.208333333336</v>
      </c>
      <c r="U1510" s="12">
        <f>ROUND((T1510-S1510), 0)</f>
        <v>30</v>
      </c>
      <c r="V1510" s="11" t="str">
        <f>IF(E1510&gt;=D1510, 1, "")</f>
        <v/>
      </c>
      <c r="W1510" s="11">
        <f>IF(E1510&lt;D1510, 1, "")</f>
        <v>1</v>
      </c>
      <c r="X1510" s="15">
        <f>S1510</f>
        <v>41853.563402777778</v>
      </c>
    </row>
    <row r="1511" spans="1:24" ht="48" x14ac:dyDescent="0.2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5">
        <f>E1511/D1511</f>
        <v>0.11579206701157921</v>
      </c>
      <c r="P1511" s="6">
        <f>E1511/L1511</f>
        <v>78.333333333333329</v>
      </c>
      <c r="Q1511" t="str">
        <f>LEFT(N1511, SEARCH("/", N1511, 1)-1)</f>
        <v>theater</v>
      </c>
      <c r="R1511" t="str">
        <f>RIGHT(N1511, LEN(N1511) - SEARCH("/", N1511,1))</f>
        <v>spaces</v>
      </c>
      <c r="S1511" s="10">
        <f>(((J1511/60)/60)/24)+DATE(1970,1,1)</f>
        <v>42100.723738425921</v>
      </c>
      <c r="T1511" s="10">
        <f>(((I1511/60)/60)/24)+DATE(1970,1,1)</f>
        <v>42129.783333333333</v>
      </c>
      <c r="U1511" s="12">
        <f>ROUND((T1511-S1511), 0)</f>
        <v>29</v>
      </c>
      <c r="V1511" s="11" t="str">
        <f>IF(E1511&gt;=D1511, 1, "")</f>
        <v/>
      </c>
      <c r="W1511" s="11">
        <f>IF(E1511&lt;D1511, 1, "")</f>
        <v>1</v>
      </c>
      <c r="X1511" s="15">
        <f>S1511</f>
        <v>42100.723738425921</v>
      </c>
    </row>
    <row r="1512" spans="1:24" ht="48" x14ac:dyDescent="0.2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5">
        <f>E1512/D1512</f>
        <v>2.4400000000000002E-2</v>
      </c>
      <c r="P1512" s="6">
        <f>E1512/L1512</f>
        <v>67.777777777777771</v>
      </c>
      <c r="Q1512" t="str">
        <f>LEFT(N1512, SEARCH("/", N1512, 1)-1)</f>
        <v>theater</v>
      </c>
      <c r="R1512" t="str">
        <f>RIGHT(N1512, LEN(N1512) - SEARCH("/", N1512,1))</f>
        <v>spaces</v>
      </c>
      <c r="S1512" s="10">
        <f>(((J1512/60)/60)/24)+DATE(1970,1,1)</f>
        <v>42246.883784722217</v>
      </c>
      <c r="T1512" s="10">
        <f>(((I1512/60)/60)/24)+DATE(1970,1,1)</f>
        <v>42276.883784722217</v>
      </c>
      <c r="U1512" s="12">
        <f>ROUND((T1512-S1512), 0)</f>
        <v>30</v>
      </c>
      <c r="V1512" s="11" t="str">
        <f>IF(E1512&gt;=D1512, 1, "")</f>
        <v/>
      </c>
      <c r="W1512" s="11">
        <f>IF(E1512&lt;D1512, 1, "")</f>
        <v>1</v>
      </c>
      <c r="X1512" s="15">
        <f>S1512</f>
        <v>42246.883784722217</v>
      </c>
    </row>
    <row r="1513" spans="1:24" ht="48" x14ac:dyDescent="0.2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5">
        <f>E1513/D1513</f>
        <v>2.5000000000000001E-3</v>
      </c>
      <c r="P1513" s="6">
        <f>E1513/L1513</f>
        <v>16.666666666666668</v>
      </c>
      <c r="Q1513" t="str">
        <f>LEFT(N1513, SEARCH("/", N1513, 1)-1)</f>
        <v>theater</v>
      </c>
      <c r="R1513" t="str">
        <f>RIGHT(N1513, LEN(N1513) - SEARCH("/", N1513,1))</f>
        <v>spaces</v>
      </c>
      <c r="S1513" s="10">
        <f>(((J1513/60)/60)/24)+DATE(1970,1,1)</f>
        <v>42173.67082175926</v>
      </c>
      <c r="T1513" s="10">
        <f>(((I1513/60)/60)/24)+DATE(1970,1,1)</f>
        <v>42233.67082175926</v>
      </c>
      <c r="U1513" s="12">
        <f>ROUND((T1513-S1513), 0)</f>
        <v>60</v>
      </c>
      <c r="V1513" s="11" t="str">
        <f>IF(E1513&gt;=D1513, 1, "")</f>
        <v/>
      </c>
      <c r="W1513" s="11">
        <f>IF(E1513&lt;D1513, 1, "")</f>
        <v>1</v>
      </c>
      <c r="X1513" s="15">
        <f>S1513</f>
        <v>42173.67082175926</v>
      </c>
    </row>
    <row r="1514" spans="1:24" ht="48" x14ac:dyDescent="0.2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5">
        <f>E1514/D1514</f>
        <v>6.2500000000000003E-3</v>
      </c>
      <c r="P1514" s="6">
        <f>E1514/L1514</f>
        <v>62.5</v>
      </c>
      <c r="Q1514" t="str">
        <f>LEFT(N1514, SEARCH("/", N1514, 1)-1)</f>
        <v>theater</v>
      </c>
      <c r="R1514" t="str">
        <f>RIGHT(N1514, LEN(N1514) - SEARCH("/", N1514,1))</f>
        <v>spaces</v>
      </c>
      <c r="S1514" s="10">
        <f>(((J1514/60)/60)/24)+DATE(1970,1,1)</f>
        <v>42665.150347222225</v>
      </c>
      <c r="T1514" s="10">
        <f>(((I1514/60)/60)/24)+DATE(1970,1,1)</f>
        <v>42725.192013888889</v>
      </c>
      <c r="U1514" s="12">
        <f>ROUND((T1514-S1514), 0)</f>
        <v>60</v>
      </c>
      <c r="V1514" s="11" t="str">
        <f>IF(E1514&gt;=D1514, 1, "")</f>
        <v/>
      </c>
      <c r="W1514" s="11">
        <f>IF(E1514&lt;D1514, 1, "")</f>
        <v>1</v>
      </c>
      <c r="X1514" s="15">
        <f>S1514</f>
        <v>42665.150347222225</v>
      </c>
    </row>
    <row r="1515" spans="1:24" ht="32" x14ac:dyDescent="0.2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5">
        <f>E1515/D1515</f>
        <v>1.9384615384615384E-3</v>
      </c>
      <c r="P1515" s="6">
        <f>E1515/L1515</f>
        <v>42</v>
      </c>
      <c r="Q1515" t="str">
        <f>LEFT(N1515, SEARCH("/", N1515, 1)-1)</f>
        <v>theater</v>
      </c>
      <c r="R1515" t="str">
        <f>RIGHT(N1515, LEN(N1515) - SEARCH("/", N1515,1))</f>
        <v>spaces</v>
      </c>
      <c r="S1515" s="10">
        <f>(((J1515/60)/60)/24)+DATE(1970,1,1)</f>
        <v>41981.57230324074</v>
      </c>
      <c r="T1515" s="10">
        <f>(((I1515/60)/60)/24)+DATE(1970,1,1)</f>
        <v>42012.570138888885</v>
      </c>
      <c r="U1515" s="12">
        <f>ROUND((T1515-S1515), 0)</f>
        <v>31</v>
      </c>
      <c r="V1515" s="11" t="str">
        <f>IF(E1515&gt;=D1515, 1, "")</f>
        <v/>
      </c>
      <c r="W1515" s="11">
        <f>IF(E1515&lt;D1515, 1, "")</f>
        <v>1</v>
      </c>
      <c r="X1515" s="15">
        <f>S1515</f>
        <v>41981.57230324074</v>
      </c>
    </row>
    <row r="1516" spans="1:24" ht="32" x14ac:dyDescent="0.2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5">
        <f>E1516/D1516</f>
        <v>0.23416000000000001</v>
      </c>
      <c r="P1516" s="6">
        <f>E1516/L1516</f>
        <v>130.0888888888889</v>
      </c>
      <c r="Q1516" t="str">
        <f>LEFT(N1516, SEARCH("/", N1516, 1)-1)</f>
        <v>theater</v>
      </c>
      <c r="R1516" t="str">
        <f>RIGHT(N1516, LEN(N1516) - SEARCH("/", N1516,1))</f>
        <v>spaces</v>
      </c>
      <c r="S1516" s="10">
        <f>(((J1516/60)/60)/24)+DATE(1970,1,1)</f>
        <v>42528.542627314819</v>
      </c>
      <c r="T1516" s="10">
        <f>(((I1516/60)/60)/24)+DATE(1970,1,1)</f>
        <v>42560.082638888889</v>
      </c>
      <c r="U1516" s="12">
        <f>ROUND((T1516-S1516), 0)</f>
        <v>32</v>
      </c>
      <c r="V1516" s="11" t="str">
        <f>IF(E1516&gt;=D1516, 1, "")</f>
        <v/>
      </c>
      <c r="W1516" s="11">
        <f>IF(E1516&lt;D1516, 1, "")</f>
        <v>1</v>
      </c>
      <c r="X1516" s="15">
        <f>S1516</f>
        <v>42528.542627314819</v>
      </c>
    </row>
    <row r="1517" spans="1:24" ht="48" x14ac:dyDescent="0.2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5">
        <f>E1517/D1517</f>
        <v>5.080888888888889E-2</v>
      </c>
      <c r="P1517" s="6">
        <f>E1517/L1517</f>
        <v>1270.2222222222222</v>
      </c>
      <c r="Q1517" t="str">
        <f>LEFT(N1517, SEARCH("/", N1517, 1)-1)</f>
        <v>theater</v>
      </c>
      <c r="R1517" t="str">
        <f>RIGHT(N1517, LEN(N1517) - SEARCH("/", N1517,1))</f>
        <v>spaces</v>
      </c>
      <c r="S1517" s="10">
        <f>(((J1517/60)/60)/24)+DATE(1970,1,1)</f>
        <v>42065.818807870368</v>
      </c>
      <c r="T1517" s="10">
        <f>(((I1517/60)/60)/24)+DATE(1970,1,1)</f>
        <v>42125.777141203704</v>
      </c>
      <c r="U1517" s="12">
        <f>ROUND((T1517-S1517), 0)</f>
        <v>60</v>
      </c>
      <c r="V1517" s="11" t="str">
        <f>IF(E1517&gt;=D1517, 1, "")</f>
        <v/>
      </c>
      <c r="W1517" s="11">
        <f>IF(E1517&lt;D1517, 1, "")</f>
        <v>1</v>
      </c>
      <c r="X1517" s="15">
        <f>S1517</f>
        <v>42065.818807870368</v>
      </c>
    </row>
    <row r="1518" spans="1:24" ht="48" x14ac:dyDescent="0.2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5">
        <f>E1518/D1518</f>
        <v>0.15920000000000001</v>
      </c>
      <c r="P1518" s="6">
        <f>E1518/L1518</f>
        <v>88.444444444444443</v>
      </c>
      <c r="Q1518" t="str">
        <f>LEFT(N1518, SEARCH("/", N1518, 1)-1)</f>
        <v>theater</v>
      </c>
      <c r="R1518" t="str">
        <f>RIGHT(N1518, LEN(N1518) - SEARCH("/", N1518,1))</f>
        <v>spaces</v>
      </c>
      <c r="S1518" s="10">
        <f>(((J1518/60)/60)/24)+DATE(1970,1,1)</f>
        <v>42566.948414351849</v>
      </c>
      <c r="T1518" s="10">
        <f>(((I1518/60)/60)/24)+DATE(1970,1,1)</f>
        <v>42596.948414351849</v>
      </c>
      <c r="U1518" s="12">
        <f>ROUND((T1518-S1518), 0)</f>
        <v>30</v>
      </c>
      <c r="V1518" s="11" t="str">
        <f>IF(E1518&gt;=D1518, 1, "")</f>
        <v/>
      </c>
      <c r="W1518" s="11">
        <f>IF(E1518&lt;D1518, 1, "")</f>
        <v>1</v>
      </c>
      <c r="X1518" s="15">
        <f>S1518</f>
        <v>42566.948414351849</v>
      </c>
    </row>
    <row r="1519" spans="1:24" ht="48" x14ac:dyDescent="0.2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5">
        <f>E1519/D1519</f>
        <v>1.1831900000000001E-2</v>
      </c>
      <c r="P1519" s="6">
        <f>E1519/L1519</f>
        <v>56.342380952380957</v>
      </c>
      <c r="Q1519" t="str">
        <f>LEFT(N1519, SEARCH("/", N1519, 1)-1)</f>
        <v>theater</v>
      </c>
      <c r="R1519" t="str">
        <f>RIGHT(N1519, LEN(N1519) - SEARCH("/", N1519,1))</f>
        <v>spaces</v>
      </c>
      <c r="S1519" s="10">
        <f>(((J1519/60)/60)/24)+DATE(1970,1,1)</f>
        <v>42255.619351851856</v>
      </c>
      <c r="T1519" s="10">
        <f>(((I1519/60)/60)/24)+DATE(1970,1,1)</f>
        <v>42292.916666666672</v>
      </c>
      <c r="U1519" s="12">
        <f>ROUND((T1519-S1519), 0)</f>
        <v>37</v>
      </c>
      <c r="V1519" s="11" t="str">
        <f>IF(E1519&gt;=D1519, 1, "")</f>
        <v/>
      </c>
      <c r="W1519" s="11">
        <f>IF(E1519&lt;D1519, 1, "")</f>
        <v>1</v>
      </c>
      <c r="X1519" s="15">
        <f>S1519</f>
        <v>42255.619351851856</v>
      </c>
    </row>
    <row r="1520" spans="1:24" ht="48" x14ac:dyDescent="0.2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5">
        <f>E1520/D1520</f>
        <v>0.22750000000000001</v>
      </c>
      <c r="P1520" s="6">
        <f>E1520/L1520</f>
        <v>53.529411764705884</v>
      </c>
      <c r="Q1520" t="str">
        <f>LEFT(N1520, SEARCH("/", N1520, 1)-1)</f>
        <v>theater</v>
      </c>
      <c r="R1520" t="str">
        <f>RIGHT(N1520, LEN(N1520) - SEARCH("/", N1520,1))</f>
        <v>spaces</v>
      </c>
      <c r="S1520" s="10">
        <f>(((J1520/60)/60)/24)+DATE(1970,1,1)</f>
        <v>41760.909039351849</v>
      </c>
      <c r="T1520" s="10">
        <f>(((I1520/60)/60)/24)+DATE(1970,1,1)</f>
        <v>41791.165972222225</v>
      </c>
      <c r="U1520" s="12">
        <f>ROUND((T1520-S1520), 0)</f>
        <v>30</v>
      </c>
      <c r="V1520" s="11" t="str">
        <f>IF(E1520&gt;=D1520, 1, "")</f>
        <v/>
      </c>
      <c r="W1520" s="11">
        <f>IF(E1520&lt;D1520, 1, "")</f>
        <v>1</v>
      </c>
      <c r="X1520" s="15">
        <f>S1520</f>
        <v>41760.909039351849</v>
      </c>
    </row>
    <row r="1521" spans="1:24" ht="32" x14ac:dyDescent="0.2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5">
        <f>E1521/D1521</f>
        <v>2.5000000000000001E-4</v>
      </c>
      <c r="P1521" s="6">
        <f>E1521/L1521</f>
        <v>25</v>
      </c>
      <c r="Q1521" t="str">
        <f>LEFT(N1521, SEARCH("/", N1521, 1)-1)</f>
        <v>theater</v>
      </c>
      <c r="R1521" t="str">
        <f>RIGHT(N1521, LEN(N1521) - SEARCH("/", N1521,1))</f>
        <v>spaces</v>
      </c>
      <c r="S1521" s="10">
        <f>(((J1521/60)/60)/24)+DATE(1970,1,1)</f>
        <v>42207.795787037037</v>
      </c>
      <c r="T1521" s="10">
        <f>(((I1521/60)/60)/24)+DATE(1970,1,1)</f>
        <v>42267.795787037037</v>
      </c>
      <c r="U1521" s="12">
        <f>ROUND((T1521-S1521), 0)</f>
        <v>60</v>
      </c>
      <c r="V1521" s="11" t="str">
        <f>IF(E1521&gt;=D1521, 1, "")</f>
        <v/>
      </c>
      <c r="W1521" s="11">
        <f>IF(E1521&lt;D1521, 1, "")</f>
        <v>1</v>
      </c>
      <c r="X1521" s="15">
        <f>S1521</f>
        <v>42207.795787037037</v>
      </c>
    </row>
    <row r="1522" spans="1:24" ht="48" x14ac:dyDescent="0.2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5">
        <f>E1522/D1522</f>
        <v>3.351206434316354E-3</v>
      </c>
      <c r="P1522" s="6">
        <f>E1522/L1522</f>
        <v>50</v>
      </c>
      <c r="Q1522" t="str">
        <f>LEFT(N1522, SEARCH("/", N1522, 1)-1)</f>
        <v>theater</v>
      </c>
      <c r="R1522" t="str">
        <f>RIGHT(N1522, LEN(N1522) - SEARCH("/", N1522,1))</f>
        <v>spaces</v>
      </c>
      <c r="S1522" s="10">
        <f>(((J1522/60)/60)/24)+DATE(1970,1,1)</f>
        <v>42523.025231481486</v>
      </c>
      <c r="T1522" s="10">
        <f>(((I1522/60)/60)/24)+DATE(1970,1,1)</f>
        <v>42583.025231481486</v>
      </c>
      <c r="U1522" s="12">
        <f>ROUND((T1522-S1522), 0)</f>
        <v>60</v>
      </c>
      <c r="V1522" s="11" t="str">
        <f>IF(E1522&gt;=D1522, 1, "")</f>
        <v/>
      </c>
      <c r="W1522" s="11">
        <f>IF(E1522&lt;D1522, 1, "")</f>
        <v>1</v>
      </c>
      <c r="X1522" s="15">
        <f>S1522</f>
        <v>42523.025231481486</v>
      </c>
    </row>
    <row r="1523" spans="1:24" ht="48" x14ac:dyDescent="0.2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5">
        <f>E1523/D1523</f>
        <v>3.9750000000000001E-2</v>
      </c>
      <c r="P1523" s="6">
        <f>E1523/L1523</f>
        <v>56.785714285714285</v>
      </c>
      <c r="Q1523" t="str">
        <f>LEFT(N1523, SEARCH("/", N1523, 1)-1)</f>
        <v>theater</v>
      </c>
      <c r="R1523" t="str">
        <f>RIGHT(N1523, LEN(N1523) - SEARCH("/", N1523,1))</f>
        <v>spaces</v>
      </c>
      <c r="S1523" s="10">
        <f>(((J1523/60)/60)/24)+DATE(1970,1,1)</f>
        <v>42114.825532407413</v>
      </c>
      <c r="T1523" s="10">
        <f>(((I1523/60)/60)/24)+DATE(1970,1,1)</f>
        <v>42144.825532407413</v>
      </c>
      <c r="U1523" s="12">
        <f>ROUND((T1523-S1523), 0)</f>
        <v>30</v>
      </c>
      <c r="V1523" s="11" t="str">
        <f>IF(E1523&gt;=D1523, 1, "")</f>
        <v/>
      </c>
      <c r="W1523" s="11">
        <f>IF(E1523&lt;D1523, 1, "")</f>
        <v>1</v>
      </c>
      <c r="X1523" s="15">
        <f>S1523</f>
        <v>42114.825532407413</v>
      </c>
    </row>
    <row r="1524" spans="1:24" ht="48" x14ac:dyDescent="0.2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5">
        <f>E1524/D1524</f>
        <v>0.17150000000000001</v>
      </c>
      <c r="P1524" s="6">
        <f>E1524/L1524</f>
        <v>40.833333333333336</v>
      </c>
      <c r="Q1524" t="str">
        <f>LEFT(N1524, SEARCH("/", N1524, 1)-1)</f>
        <v>theater</v>
      </c>
      <c r="R1524" t="str">
        <f>RIGHT(N1524, LEN(N1524) - SEARCH("/", N1524,1))</f>
        <v>spaces</v>
      </c>
      <c r="S1524" s="10">
        <f>(((J1524/60)/60)/24)+DATE(1970,1,1)</f>
        <v>42629.503483796296</v>
      </c>
      <c r="T1524" s="10">
        <f>(((I1524/60)/60)/24)+DATE(1970,1,1)</f>
        <v>42650.583333333328</v>
      </c>
      <c r="U1524" s="12">
        <f>ROUND((T1524-S1524), 0)</f>
        <v>21</v>
      </c>
      <c r="V1524" s="11" t="str">
        <f>IF(E1524&gt;=D1524, 1, "")</f>
        <v/>
      </c>
      <c r="W1524" s="11">
        <f>IF(E1524&lt;D1524, 1, "")</f>
        <v>1</v>
      </c>
      <c r="X1524" s="15">
        <f>S1524</f>
        <v>42629.503483796296</v>
      </c>
    </row>
    <row r="1525" spans="1:24" ht="48" x14ac:dyDescent="0.2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5">
        <f>E1525/D1525</f>
        <v>3.608004104669061E-2</v>
      </c>
      <c r="P1525" s="6">
        <f>E1525/L1525</f>
        <v>65.111111111111114</v>
      </c>
      <c r="Q1525" t="str">
        <f>LEFT(N1525, SEARCH("/", N1525, 1)-1)</f>
        <v>theater</v>
      </c>
      <c r="R1525" t="str">
        <f>RIGHT(N1525, LEN(N1525) - SEARCH("/", N1525,1))</f>
        <v>spaces</v>
      </c>
      <c r="S1525" s="10">
        <f>(((J1525/60)/60)/24)+DATE(1970,1,1)</f>
        <v>42359.792233796295</v>
      </c>
      <c r="T1525" s="10">
        <f>(((I1525/60)/60)/24)+DATE(1970,1,1)</f>
        <v>42408.01180555555</v>
      </c>
      <c r="U1525" s="12">
        <f>ROUND((T1525-S1525), 0)</f>
        <v>48</v>
      </c>
      <c r="V1525" s="11" t="str">
        <f>IF(E1525&gt;=D1525, 1, "")</f>
        <v/>
      </c>
      <c r="W1525" s="11">
        <f>IF(E1525&lt;D1525, 1, "")</f>
        <v>1</v>
      </c>
      <c r="X1525" s="15">
        <f>S1525</f>
        <v>42359.792233796295</v>
      </c>
    </row>
    <row r="1526" spans="1:24" ht="48" x14ac:dyDescent="0.2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5">
        <f>E1526/D1526</f>
        <v>0.13900000000000001</v>
      </c>
      <c r="P1526" s="6">
        <f>E1526/L1526</f>
        <v>55.6</v>
      </c>
      <c r="Q1526" t="str">
        <f>LEFT(N1526, SEARCH("/", N1526, 1)-1)</f>
        <v>theater</v>
      </c>
      <c r="R1526" t="str">
        <f>RIGHT(N1526, LEN(N1526) - SEARCH("/", N1526,1))</f>
        <v>spaces</v>
      </c>
      <c r="S1526" s="10">
        <f>(((J1526/60)/60)/24)+DATE(1970,1,1)</f>
        <v>42382.189710648148</v>
      </c>
      <c r="T1526" s="10">
        <f>(((I1526/60)/60)/24)+DATE(1970,1,1)</f>
        <v>42412.189710648148</v>
      </c>
      <c r="U1526" s="12">
        <f>ROUND((T1526-S1526), 0)</f>
        <v>30</v>
      </c>
      <c r="V1526" s="11" t="str">
        <f>IF(E1526&gt;=D1526, 1, "")</f>
        <v/>
      </c>
      <c r="W1526" s="11">
        <f>IF(E1526&lt;D1526, 1, "")</f>
        <v>1</v>
      </c>
      <c r="X1526" s="15">
        <f>S1526</f>
        <v>42382.189710648148</v>
      </c>
    </row>
    <row r="1527" spans="1:24" ht="48" x14ac:dyDescent="0.2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5">
        <f>E1527/D1527</f>
        <v>0.15225</v>
      </c>
      <c r="P1527" s="6">
        <f>E1527/L1527</f>
        <v>140.53846153846155</v>
      </c>
      <c r="Q1527" t="str">
        <f>LEFT(N1527, SEARCH("/", N1527, 1)-1)</f>
        <v>theater</v>
      </c>
      <c r="R1527" t="str">
        <f>RIGHT(N1527, LEN(N1527) - SEARCH("/", N1527,1))</f>
        <v>spaces</v>
      </c>
      <c r="S1527" s="10">
        <f>(((J1527/60)/60)/24)+DATE(1970,1,1)</f>
        <v>41902.622395833336</v>
      </c>
      <c r="T1527" s="10">
        <f>(((I1527/60)/60)/24)+DATE(1970,1,1)</f>
        <v>41932.622395833336</v>
      </c>
      <c r="U1527" s="12">
        <f>ROUND((T1527-S1527), 0)</f>
        <v>30</v>
      </c>
      <c r="V1527" s="11" t="str">
        <f>IF(E1527&gt;=D1527, 1, "")</f>
        <v/>
      </c>
      <c r="W1527" s="11">
        <f>IF(E1527&lt;D1527, 1, "")</f>
        <v>1</v>
      </c>
      <c r="X1527" s="15">
        <f>S1527</f>
        <v>41902.622395833336</v>
      </c>
    </row>
    <row r="1528" spans="1:24" ht="48" x14ac:dyDescent="0.2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5">
        <f>E1528/D1528</f>
        <v>0.12</v>
      </c>
      <c r="P1528" s="6">
        <f>E1528/L1528</f>
        <v>25</v>
      </c>
      <c r="Q1528" t="str">
        <f>LEFT(N1528, SEARCH("/", N1528, 1)-1)</f>
        <v>theater</v>
      </c>
      <c r="R1528" t="str">
        <f>RIGHT(N1528, LEN(N1528) - SEARCH("/", N1528,1))</f>
        <v>spaces</v>
      </c>
      <c r="S1528" s="10">
        <f>(((J1528/60)/60)/24)+DATE(1970,1,1)</f>
        <v>42171.383530092593</v>
      </c>
      <c r="T1528" s="10">
        <f>(((I1528/60)/60)/24)+DATE(1970,1,1)</f>
        <v>42201.330555555556</v>
      </c>
      <c r="U1528" s="12">
        <f>ROUND((T1528-S1528), 0)</f>
        <v>30</v>
      </c>
      <c r="V1528" s="11" t="str">
        <f>IF(E1528&gt;=D1528, 1, "")</f>
        <v/>
      </c>
      <c r="W1528" s="11">
        <f>IF(E1528&lt;D1528, 1, "")</f>
        <v>1</v>
      </c>
      <c r="X1528" s="15">
        <f>S1528</f>
        <v>42171.383530092593</v>
      </c>
    </row>
    <row r="1529" spans="1:24" ht="48" x14ac:dyDescent="0.2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5">
        <f>E1529/D1529</f>
        <v>0.391125</v>
      </c>
      <c r="P1529" s="6">
        <f>E1529/L1529</f>
        <v>69.533333333333331</v>
      </c>
      <c r="Q1529" t="str">
        <f>LEFT(N1529, SEARCH("/", N1529, 1)-1)</f>
        <v>theater</v>
      </c>
      <c r="R1529" t="str">
        <f>RIGHT(N1529, LEN(N1529) - SEARCH("/", N1529,1))</f>
        <v>spaces</v>
      </c>
      <c r="S1529" s="10">
        <f>(((J1529/60)/60)/24)+DATE(1970,1,1)</f>
        <v>42555.340486111112</v>
      </c>
      <c r="T1529" s="10">
        <f>(((I1529/60)/60)/24)+DATE(1970,1,1)</f>
        <v>42605.340486111112</v>
      </c>
      <c r="U1529" s="12">
        <f>ROUND((T1529-S1529), 0)</f>
        <v>50</v>
      </c>
      <c r="V1529" s="11" t="str">
        <f>IF(E1529&gt;=D1529, 1, "")</f>
        <v/>
      </c>
      <c r="W1529" s="11">
        <f>IF(E1529&lt;D1529, 1, "")</f>
        <v>1</v>
      </c>
      <c r="X1529" s="15">
        <f>S1529</f>
        <v>42555.340486111112</v>
      </c>
    </row>
    <row r="1530" spans="1:24" ht="32" x14ac:dyDescent="0.2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5">
        <f>E1530/D1530</f>
        <v>2.6829268292682929E-3</v>
      </c>
      <c r="P1530" s="6">
        <f>E1530/L1530</f>
        <v>5.5</v>
      </c>
      <c r="Q1530" t="str">
        <f>LEFT(N1530, SEARCH("/", N1530, 1)-1)</f>
        <v>theater</v>
      </c>
      <c r="R1530" t="str">
        <f>RIGHT(N1530, LEN(N1530) - SEARCH("/", N1530,1))</f>
        <v>spaces</v>
      </c>
      <c r="S1530" s="10">
        <f>(((J1530/60)/60)/24)+DATE(1970,1,1)</f>
        <v>42107.156319444446</v>
      </c>
      <c r="T1530" s="10">
        <f>(((I1530/60)/60)/24)+DATE(1970,1,1)</f>
        <v>42167.156319444446</v>
      </c>
      <c r="U1530" s="12">
        <f>ROUND((T1530-S1530), 0)</f>
        <v>60</v>
      </c>
      <c r="V1530" s="11" t="str">
        <f>IF(E1530&gt;=D1530, 1, "")</f>
        <v/>
      </c>
      <c r="W1530" s="11">
        <f>IF(E1530&lt;D1530, 1, "")</f>
        <v>1</v>
      </c>
      <c r="X1530" s="15">
        <f>S1530</f>
        <v>42107.156319444446</v>
      </c>
    </row>
    <row r="1531" spans="1:24" ht="48" x14ac:dyDescent="0.2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5">
        <f>E1531/D1531</f>
        <v>0.29625000000000001</v>
      </c>
      <c r="P1531" s="6">
        <f>E1531/L1531</f>
        <v>237</v>
      </c>
      <c r="Q1531" t="str">
        <f>LEFT(N1531, SEARCH("/", N1531, 1)-1)</f>
        <v>theater</v>
      </c>
      <c r="R1531" t="str">
        <f>RIGHT(N1531, LEN(N1531) - SEARCH("/", N1531,1))</f>
        <v>spaces</v>
      </c>
      <c r="S1531" s="10">
        <f>(((J1531/60)/60)/24)+DATE(1970,1,1)</f>
        <v>42006.908692129626</v>
      </c>
      <c r="T1531" s="10">
        <f>(((I1531/60)/60)/24)+DATE(1970,1,1)</f>
        <v>42038.083333333328</v>
      </c>
      <c r="U1531" s="12">
        <f>ROUND((T1531-S1531), 0)</f>
        <v>31</v>
      </c>
      <c r="V1531" s="11" t="str">
        <f>IF(E1531&gt;=D1531, 1, "")</f>
        <v/>
      </c>
      <c r="W1531" s="11">
        <f>IF(E1531&lt;D1531, 1, "")</f>
        <v>1</v>
      </c>
      <c r="X1531" s="15">
        <f>S1531</f>
        <v>42006.908692129626</v>
      </c>
    </row>
    <row r="1532" spans="1:24" ht="48" x14ac:dyDescent="0.2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5">
        <f>E1532/D1532</f>
        <v>0.4236099230111206</v>
      </c>
      <c r="P1532" s="6">
        <f>E1532/L1532</f>
        <v>79.870967741935488</v>
      </c>
      <c r="Q1532" t="str">
        <f>LEFT(N1532, SEARCH("/", N1532, 1)-1)</f>
        <v>theater</v>
      </c>
      <c r="R1532" t="str">
        <f>RIGHT(N1532, LEN(N1532) - SEARCH("/", N1532,1))</f>
        <v>spaces</v>
      </c>
      <c r="S1532" s="10">
        <f>(((J1532/60)/60)/24)+DATE(1970,1,1)</f>
        <v>41876.718935185185</v>
      </c>
      <c r="T1532" s="10">
        <f>(((I1532/60)/60)/24)+DATE(1970,1,1)</f>
        <v>41931.208333333336</v>
      </c>
      <c r="U1532" s="12">
        <f>ROUND((T1532-S1532), 0)</f>
        <v>54</v>
      </c>
      <c r="V1532" s="11" t="str">
        <f>IF(E1532&gt;=D1532, 1, "")</f>
        <v/>
      </c>
      <c r="W1532" s="11">
        <f>IF(E1532&lt;D1532, 1, "")</f>
        <v>1</v>
      </c>
      <c r="X1532" s="15">
        <f>S1532</f>
        <v>41876.718935185185</v>
      </c>
    </row>
    <row r="1533" spans="1:24" ht="48" x14ac:dyDescent="0.2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5">
        <f>E1533/D1533</f>
        <v>4.1000000000000002E-2</v>
      </c>
      <c r="P1533" s="6">
        <f>E1533/L1533</f>
        <v>10.25</v>
      </c>
      <c r="Q1533" t="str">
        <f>LEFT(N1533, SEARCH("/", N1533, 1)-1)</f>
        <v>theater</v>
      </c>
      <c r="R1533" t="str">
        <f>RIGHT(N1533, LEN(N1533) - SEARCH("/", N1533,1))</f>
        <v>spaces</v>
      </c>
      <c r="S1533" s="10">
        <f>(((J1533/60)/60)/24)+DATE(1970,1,1)</f>
        <v>42241.429120370376</v>
      </c>
      <c r="T1533" s="10">
        <f>(((I1533/60)/60)/24)+DATE(1970,1,1)</f>
        <v>42263.916666666672</v>
      </c>
      <c r="U1533" s="12">
        <f>ROUND((T1533-S1533), 0)</f>
        <v>22</v>
      </c>
      <c r="V1533" s="11" t="str">
        <f>IF(E1533&gt;=D1533, 1, "")</f>
        <v/>
      </c>
      <c r="W1533" s="11">
        <f>IF(E1533&lt;D1533, 1, "")</f>
        <v>1</v>
      </c>
      <c r="X1533" s="15">
        <f>S1533</f>
        <v>42241.429120370376</v>
      </c>
    </row>
    <row r="1534" spans="1:24" ht="48" x14ac:dyDescent="0.2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5">
        <f>E1534/D1534</f>
        <v>0.197625</v>
      </c>
      <c r="P1534" s="6">
        <f>E1534/L1534</f>
        <v>272.58620689655174</v>
      </c>
      <c r="Q1534" t="str">
        <f>LEFT(N1534, SEARCH("/", N1534, 1)-1)</f>
        <v>theater</v>
      </c>
      <c r="R1534" t="str">
        <f>RIGHT(N1534, LEN(N1534) - SEARCH("/", N1534,1))</f>
        <v>spaces</v>
      </c>
      <c r="S1534" s="10">
        <f>(((J1534/60)/60)/24)+DATE(1970,1,1)</f>
        <v>42128.814247685179</v>
      </c>
      <c r="T1534" s="10">
        <f>(((I1534/60)/60)/24)+DATE(1970,1,1)</f>
        <v>42135.814247685179</v>
      </c>
      <c r="U1534" s="12">
        <f>ROUND((T1534-S1534), 0)</f>
        <v>7</v>
      </c>
      <c r="V1534" s="11" t="str">
        <f>IF(E1534&gt;=D1534, 1, "")</f>
        <v/>
      </c>
      <c r="W1534" s="11">
        <f>IF(E1534&lt;D1534, 1, "")</f>
        <v>1</v>
      </c>
      <c r="X1534" s="15">
        <f>S1534</f>
        <v>42128.814247685179</v>
      </c>
    </row>
    <row r="1535" spans="1:24" ht="16" x14ac:dyDescent="0.2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5">
        <f>E1535/D1535</f>
        <v>5.1999999999999995E-4</v>
      </c>
      <c r="P1535" s="6">
        <f>E1535/L1535</f>
        <v>13</v>
      </c>
      <c r="Q1535" t="str">
        <f>LEFT(N1535, SEARCH("/", N1535, 1)-1)</f>
        <v>theater</v>
      </c>
      <c r="R1535" t="str">
        <f>RIGHT(N1535, LEN(N1535) - SEARCH("/", N1535,1))</f>
        <v>spaces</v>
      </c>
      <c r="S1535" s="10">
        <f>(((J1535/60)/60)/24)+DATE(1970,1,1)</f>
        <v>42062.680486111116</v>
      </c>
      <c r="T1535" s="10">
        <f>(((I1535/60)/60)/24)+DATE(1970,1,1)</f>
        <v>42122.638819444444</v>
      </c>
      <c r="U1535" s="12">
        <f>ROUND((T1535-S1535), 0)</f>
        <v>60</v>
      </c>
      <c r="V1535" s="11" t="str">
        <f>IF(E1535&gt;=D1535, 1, "")</f>
        <v/>
      </c>
      <c r="W1535" s="11">
        <f>IF(E1535&lt;D1535, 1, "")</f>
        <v>1</v>
      </c>
      <c r="X1535" s="15">
        <f>S1535</f>
        <v>42062.680486111116</v>
      </c>
    </row>
    <row r="1536" spans="1:24" ht="48" x14ac:dyDescent="0.2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5">
        <f>E1536/D1536</f>
        <v>0.25030188679245285</v>
      </c>
      <c r="P1536" s="6">
        <f>E1536/L1536</f>
        <v>58.184210526315788</v>
      </c>
      <c r="Q1536" t="str">
        <f>LEFT(N1536, SEARCH("/", N1536, 1)-1)</f>
        <v>theater</v>
      </c>
      <c r="R1536" t="str">
        <f>RIGHT(N1536, LEN(N1536) - SEARCH("/", N1536,1))</f>
        <v>spaces</v>
      </c>
      <c r="S1536" s="10">
        <f>(((J1536/60)/60)/24)+DATE(1970,1,1)</f>
        <v>41844.125115740739</v>
      </c>
      <c r="T1536" s="10">
        <f>(((I1536/60)/60)/24)+DATE(1970,1,1)</f>
        <v>41879.125115740739</v>
      </c>
      <c r="U1536" s="12">
        <f>ROUND((T1536-S1536), 0)</f>
        <v>35</v>
      </c>
      <c r="V1536" s="11" t="str">
        <f>IF(E1536&gt;=D1536, 1, "")</f>
        <v/>
      </c>
      <c r="W1536" s="11">
        <f>IF(E1536&lt;D1536, 1, "")</f>
        <v>1</v>
      </c>
      <c r="X1536" s="15">
        <f>S1536</f>
        <v>41844.125115740739</v>
      </c>
    </row>
    <row r="1537" spans="1:24" ht="48" x14ac:dyDescent="0.2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5">
        <f>E1537/D1537</f>
        <v>4.0000000000000002E-4</v>
      </c>
      <c r="P1537" s="6">
        <f>E1537/L1537</f>
        <v>10</v>
      </c>
      <c r="Q1537" t="str">
        <f>LEFT(N1537, SEARCH("/", N1537, 1)-1)</f>
        <v>theater</v>
      </c>
      <c r="R1537" t="str">
        <f>RIGHT(N1537, LEN(N1537) - SEARCH("/", N1537,1))</f>
        <v>spaces</v>
      </c>
      <c r="S1537" s="10">
        <f>(((J1537/60)/60)/24)+DATE(1970,1,1)</f>
        <v>42745.031469907408</v>
      </c>
      <c r="T1537" s="10">
        <f>(((I1537/60)/60)/24)+DATE(1970,1,1)</f>
        <v>42785.031469907408</v>
      </c>
      <c r="U1537" s="12">
        <f>ROUND((T1537-S1537), 0)</f>
        <v>40</v>
      </c>
      <c r="V1537" s="11" t="str">
        <f>IF(E1537&gt;=D1537, 1, "")</f>
        <v/>
      </c>
      <c r="W1537" s="11">
        <f>IF(E1537&lt;D1537, 1, "")</f>
        <v>1</v>
      </c>
      <c r="X1537" s="15">
        <f>S1537</f>
        <v>42745.031469907408</v>
      </c>
    </row>
    <row r="1538" spans="1:24" ht="32" x14ac:dyDescent="0.2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5">
        <f>E1538/D1538</f>
        <v>0.26640000000000003</v>
      </c>
      <c r="P1538" s="6">
        <f>E1538/L1538</f>
        <v>70.10526315789474</v>
      </c>
      <c r="Q1538" t="str">
        <f>LEFT(N1538, SEARCH("/", N1538, 1)-1)</f>
        <v>theater</v>
      </c>
      <c r="R1538" t="str">
        <f>RIGHT(N1538, LEN(N1538) - SEARCH("/", N1538,1))</f>
        <v>spaces</v>
      </c>
      <c r="S1538" s="10">
        <f>(((J1538/60)/60)/24)+DATE(1970,1,1)</f>
        <v>41885.595138888886</v>
      </c>
      <c r="T1538" s="10">
        <f>(((I1538/60)/60)/24)+DATE(1970,1,1)</f>
        <v>41916.595138888886</v>
      </c>
      <c r="U1538" s="12">
        <f>ROUND((T1538-S1538), 0)</f>
        <v>31</v>
      </c>
      <c r="V1538" s="11" t="str">
        <f>IF(E1538&gt;=D1538, 1, "")</f>
        <v/>
      </c>
      <c r="W1538" s="11">
        <f>IF(E1538&lt;D1538, 1, "")</f>
        <v>1</v>
      </c>
      <c r="X1538" s="15">
        <f>S1538</f>
        <v>41885.595138888886</v>
      </c>
    </row>
    <row r="1539" spans="1:24" ht="48" x14ac:dyDescent="0.2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5">
        <f>E1539/D1539</f>
        <v>4.7363636363636365E-2</v>
      </c>
      <c r="P1539" s="6">
        <f>E1539/L1539</f>
        <v>57.888888888888886</v>
      </c>
      <c r="Q1539" t="str">
        <f>LEFT(N1539, SEARCH("/", N1539, 1)-1)</f>
        <v>theater</v>
      </c>
      <c r="R1539" t="str">
        <f>RIGHT(N1539, LEN(N1539) - SEARCH("/", N1539,1))</f>
        <v>spaces</v>
      </c>
      <c r="S1539" s="10">
        <f>(((J1539/60)/60)/24)+DATE(1970,1,1)</f>
        <v>42615.121921296297</v>
      </c>
      <c r="T1539" s="10">
        <f>(((I1539/60)/60)/24)+DATE(1970,1,1)</f>
        <v>42675.121921296297</v>
      </c>
      <c r="U1539" s="12">
        <f>ROUND((T1539-S1539), 0)</f>
        <v>60</v>
      </c>
      <c r="V1539" s="11" t="str">
        <f>IF(E1539&gt;=D1539, 1, "")</f>
        <v/>
      </c>
      <c r="W1539" s="11">
        <f>IF(E1539&lt;D1539, 1, "")</f>
        <v>1</v>
      </c>
      <c r="X1539" s="15">
        <f>S1539</f>
        <v>42615.121921296297</v>
      </c>
    </row>
    <row r="1540" spans="1:24" ht="48" x14ac:dyDescent="0.2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5">
        <f>E1540/D1540</f>
        <v>4.2435339894712751E-2</v>
      </c>
      <c r="P1540" s="6">
        <f>E1540/L1540</f>
        <v>125.27027027027027</v>
      </c>
      <c r="Q1540" t="str">
        <f>LEFT(N1540, SEARCH("/", N1540, 1)-1)</f>
        <v>theater</v>
      </c>
      <c r="R1540" t="str">
        <f>RIGHT(N1540, LEN(N1540) - SEARCH("/", N1540,1))</f>
        <v>spaces</v>
      </c>
      <c r="S1540" s="10">
        <f>(((J1540/60)/60)/24)+DATE(1970,1,1)</f>
        <v>42081.731273148151</v>
      </c>
      <c r="T1540" s="10">
        <f>(((I1540/60)/60)/24)+DATE(1970,1,1)</f>
        <v>42111.731273148151</v>
      </c>
      <c r="U1540" s="12">
        <f>ROUND((T1540-S1540), 0)</f>
        <v>30</v>
      </c>
      <c r="V1540" s="11" t="str">
        <f>IF(E1540&gt;=D1540, 1, "")</f>
        <v/>
      </c>
      <c r="W1540" s="11">
        <f>IF(E1540&lt;D1540, 1, "")</f>
        <v>1</v>
      </c>
      <c r="X1540" s="15">
        <f>S1540</f>
        <v>42081.731273148151</v>
      </c>
    </row>
    <row r="1541" spans="1:24" ht="48" x14ac:dyDescent="0.2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5">
        <f>E1541/D1541</f>
        <v>0</v>
      </c>
      <c r="P1541" s="6" t="e">
        <f>E1541/L1541</f>
        <v>#DIV/0!</v>
      </c>
      <c r="Q1541" t="str">
        <f>LEFT(N1541, SEARCH("/", N1541, 1)-1)</f>
        <v>theater</v>
      </c>
      <c r="R1541" t="str">
        <f>RIGHT(N1541, LEN(N1541) - SEARCH("/", N1541,1))</f>
        <v>spaces</v>
      </c>
      <c r="S1541" s="10">
        <f>(((J1541/60)/60)/24)+DATE(1970,1,1)</f>
        <v>41843.632523148146</v>
      </c>
      <c r="T1541" s="10">
        <f>(((I1541/60)/60)/24)+DATE(1970,1,1)</f>
        <v>41903.632523148146</v>
      </c>
      <c r="U1541" s="12">
        <f>ROUND((T1541-S1541), 0)</f>
        <v>60</v>
      </c>
      <c r="V1541" s="11" t="str">
        <f>IF(E1541&gt;=D1541, 1, "")</f>
        <v/>
      </c>
      <c r="W1541" s="11">
        <f>IF(E1541&lt;D1541, 1, "")</f>
        <v>1</v>
      </c>
      <c r="X1541" s="15">
        <f>S1541</f>
        <v>41843.632523148146</v>
      </c>
    </row>
    <row r="1542" spans="1:24" ht="48" x14ac:dyDescent="0.2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5">
        <f>E1542/D1542</f>
        <v>0.03</v>
      </c>
      <c r="P1542" s="6">
        <f>E1542/L1542</f>
        <v>300</v>
      </c>
      <c r="Q1542" t="str">
        <f>LEFT(N1542, SEARCH("/", N1542, 1)-1)</f>
        <v>theater</v>
      </c>
      <c r="R1542" t="str">
        <f>RIGHT(N1542, LEN(N1542) - SEARCH("/", N1542,1))</f>
        <v>spaces</v>
      </c>
      <c r="S1542" s="10">
        <f>(((J1542/60)/60)/24)+DATE(1970,1,1)</f>
        <v>42496.447071759263</v>
      </c>
      <c r="T1542" s="10">
        <f>(((I1542/60)/60)/24)+DATE(1970,1,1)</f>
        <v>42526.447071759263</v>
      </c>
      <c r="U1542" s="12">
        <f>ROUND((T1542-S1542), 0)</f>
        <v>30</v>
      </c>
      <c r="V1542" s="11" t="str">
        <f>IF(E1542&gt;=D1542, 1, "")</f>
        <v/>
      </c>
      <c r="W1542" s="11">
        <f>IF(E1542&lt;D1542, 1, "")</f>
        <v>1</v>
      </c>
      <c r="X1542" s="15">
        <f>S1542</f>
        <v>42496.447071759263</v>
      </c>
    </row>
    <row r="1543" spans="1:24" ht="48" x14ac:dyDescent="0.2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5">
        <f>E1543/D1543</f>
        <v>0.57333333333333336</v>
      </c>
      <c r="P1543" s="6">
        <f>E1543/L1543</f>
        <v>43</v>
      </c>
      <c r="Q1543" t="str">
        <f>LEFT(N1543, SEARCH("/", N1543, 1)-1)</f>
        <v>theater</v>
      </c>
      <c r="R1543" t="str">
        <f>RIGHT(N1543, LEN(N1543) - SEARCH("/", N1543,1))</f>
        <v>spaces</v>
      </c>
      <c r="S1543" s="10">
        <f>(((J1543/60)/60)/24)+DATE(1970,1,1)</f>
        <v>42081.515335648146</v>
      </c>
      <c r="T1543" s="10">
        <f>(((I1543/60)/60)/24)+DATE(1970,1,1)</f>
        <v>42095.515335648146</v>
      </c>
      <c r="U1543" s="12">
        <f>ROUND((T1543-S1543), 0)</f>
        <v>14</v>
      </c>
      <c r="V1543" s="11" t="str">
        <f>IF(E1543&gt;=D1543, 1, "")</f>
        <v/>
      </c>
      <c r="W1543" s="11">
        <f>IF(E1543&lt;D1543, 1, "")</f>
        <v>1</v>
      </c>
      <c r="X1543" s="15">
        <f>S1543</f>
        <v>42081.515335648146</v>
      </c>
    </row>
    <row r="1544" spans="1:24" ht="48" x14ac:dyDescent="0.2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5">
        <f>E1544/D1544</f>
        <v>1E-3</v>
      </c>
      <c r="P1544" s="6">
        <f>E1544/L1544</f>
        <v>1</v>
      </c>
      <c r="Q1544" t="str">
        <f>LEFT(N1544, SEARCH("/", N1544, 1)-1)</f>
        <v>theater</v>
      </c>
      <c r="R1544" t="str">
        <f>RIGHT(N1544, LEN(N1544) - SEARCH("/", N1544,1))</f>
        <v>spaces</v>
      </c>
      <c r="S1544" s="10">
        <f>(((J1544/60)/60)/24)+DATE(1970,1,1)</f>
        <v>42509.374537037031</v>
      </c>
      <c r="T1544" s="10">
        <f>(((I1544/60)/60)/24)+DATE(1970,1,1)</f>
        <v>42517.55</v>
      </c>
      <c r="U1544" s="12">
        <f>ROUND((T1544-S1544), 0)</f>
        <v>8</v>
      </c>
      <c r="V1544" s="11" t="str">
        <f>IF(E1544&gt;=D1544, 1, "")</f>
        <v/>
      </c>
      <c r="W1544" s="11">
        <f>IF(E1544&lt;D1544, 1, "")</f>
        <v>1</v>
      </c>
      <c r="X1544" s="15">
        <f>S1544</f>
        <v>42509.374537037031</v>
      </c>
    </row>
    <row r="1545" spans="1:24" ht="32" x14ac:dyDescent="0.2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5">
        <f>E1545/D1545</f>
        <v>3.0999999999999999E-3</v>
      </c>
      <c r="P1545" s="6">
        <f>E1545/L1545</f>
        <v>775</v>
      </c>
      <c r="Q1545" t="str">
        <f>LEFT(N1545, SEARCH("/", N1545, 1)-1)</f>
        <v>theater</v>
      </c>
      <c r="R1545" t="str">
        <f>RIGHT(N1545, LEN(N1545) - SEARCH("/", N1545,1))</f>
        <v>spaces</v>
      </c>
      <c r="S1545" s="10">
        <f>(((J1545/60)/60)/24)+DATE(1970,1,1)</f>
        <v>42534.649571759262</v>
      </c>
      <c r="T1545" s="10">
        <f>(((I1545/60)/60)/24)+DATE(1970,1,1)</f>
        <v>42553.649571759262</v>
      </c>
      <c r="U1545" s="12">
        <f>ROUND((T1545-S1545), 0)</f>
        <v>19</v>
      </c>
      <c r="V1545" s="11" t="str">
        <f>IF(E1545&gt;=D1545, 1, "")</f>
        <v/>
      </c>
      <c r="W1545" s="11">
        <f>IF(E1545&lt;D1545, 1, "")</f>
        <v>1</v>
      </c>
      <c r="X1545" s="15">
        <f>S1545</f>
        <v>42534.649571759262</v>
      </c>
    </row>
    <row r="1546" spans="1:24" ht="48" x14ac:dyDescent="0.2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5">
        <f>E1546/D1546</f>
        <v>5.0000000000000001E-4</v>
      </c>
      <c r="P1546" s="6">
        <f>E1546/L1546</f>
        <v>5</v>
      </c>
      <c r="Q1546" t="str">
        <f>LEFT(N1546, SEARCH("/", N1546, 1)-1)</f>
        <v>theater</v>
      </c>
      <c r="R1546" t="str">
        <f>RIGHT(N1546, LEN(N1546) - SEARCH("/", N1546,1))</f>
        <v>spaces</v>
      </c>
      <c r="S1546" s="10">
        <f>(((J1546/60)/60)/24)+DATE(1970,1,1)</f>
        <v>42060.04550925926</v>
      </c>
      <c r="T1546" s="10">
        <f>(((I1546/60)/60)/24)+DATE(1970,1,1)</f>
        <v>42090.003842592589</v>
      </c>
      <c r="U1546" s="12">
        <f>ROUND((T1546-S1546), 0)</f>
        <v>30</v>
      </c>
      <c r="V1546" s="11" t="str">
        <f>IF(E1546&gt;=D1546, 1, "")</f>
        <v/>
      </c>
      <c r="W1546" s="11">
        <f>IF(E1546&lt;D1546, 1, "")</f>
        <v>1</v>
      </c>
      <c r="X1546" s="15">
        <f>S1546</f>
        <v>42060.04550925926</v>
      </c>
    </row>
    <row r="1547" spans="1:24" ht="48" x14ac:dyDescent="0.2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5">
        <f>E1547/D1547</f>
        <v>9.8461538461538464E-5</v>
      </c>
      <c r="P1547" s="6">
        <f>E1547/L1547</f>
        <v>12.8</v>
      </c>
      <c r="Q1547" t="str">
        <f>LEFT(N1547, SEARCH("/", N1547, 1)-1)</f>
        <v>theater</v>
      </c>
      <c r="R1547" t="str">
        <f>RIGHT(N1547, LEN(N1547) - SEARCH("/", N1547,1))</f>
        <v>spaces</v>
      </c>
      <c r="S1547" s="10">
        <f>(((J1547/60)/60)/24)+DATE(1970,1,1)</f>
        <v>42435.942083333335</v>
      </c>
      <c r="T1547" s="10">
        <f>(((I1547/60)/60)/24)+DATE(1970,1,1)</f>
        <v>42495.900416666671</v>
      </c>
      <c r="U1547" s="12">
        <f>ROUND((T1547-S1547), 0)</f>
        <v>60</v>
      </c>
      <c r="V1547" s="11" t="str">
        <f>IF(E1547&gt;=D1547, 1, "")</f>
        <v/>
      </c>
      <c r="W1547" s="11">
        <f>IF(E1547&lt;D1547, 1, "")</f>
        <v>1</v>
      </c>
      <c r="X1547" s="15">
        <f>S1547</f>
        <v>42435.942083333335</v>
      </c>
    </row>
    <row r="1548" spans="1:24" ht="48" x14ac:dyDescent="0.2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5">
        <f>E1548/D1548</f>
        <v>0.65</v>
      </c>
      <c r="P1548" s="6">
        <f>E1548/L1548</f>
        <v>14.444444444444445</v>
      </c>
      <c r="Q1548" t="str">
        <f>LEFT(N1548, SEARCH("/", N1548, 1)-1)</f>
        <v>theater</v>
      </c>
      <c r="R1548" t="str">
        <f>RIGHT(N1548, LEN(N1548) - SEARCH("/", N1548,1))</f>
        <v>musical</v>
      </c>
      <c r="S1548" s="10">
        <f>(((J1548/60)/60)/24)+DATE(1970,1,1)</f>
        <v>42144.415532407409</v>
      </c>
      <c r="T1548" s="10">
        <f>(((I1548/60)/60)/24)+DATE(1970,1,1)</f>
        <v>42165.415532407409</v>
      </c>
      <c r="U1548" s="12">
        <f>ROUND((T1548-S1548), 0)</f>
        <v>21</v>
      </c>
      <c r="V1548" s="11" t="str">
        <f>IF(E1548&gt;=D1548, 1, "")</f>
        <v/>
      </c>
      <c r="W1548" s="11">
        <f>IF(E1548&lt;D1548, 1, "")</f>
        <v>1</v>
      </c>
      <c r="X1548" s="15">
        <f>S1548</f>
        <v>42144.415532407409</v>
      </c>
    </row>
    <row r="1549" spans="1:24" ht="48" x14ac:dyDescent="0.2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5">
        <f>E1549/D1549</f>
        <v>0.12327272727272727</v>
      </c>
      <c r="P1549" s="6">
        <f>E1549/L1549</f>
        <v>356.84210526315792</v>
      </c>
      <c r="Q1549" t="str">
        <f>LEFT(N1549, SEARCH("/", N1549, 1)-1)</f>
        <v>theater</v>
      </c>
      <c r="R1549" t="str">
        <f>RIGHT(N1549, LEN(N1549) - SEARCH("/", N1549,1))</f>
        <v>musical</v>
      </c>
      <c r="S1549" s="10">
        <f>(((J1549/60)/60)/24)+DATE(1970,1,1)</f>
        <v>42118.346435185187</v>
      </c>
      <c r="T1549" s="10">
        <f>(((I1549/60)/60)/24)+DATE(1970,1,1)</f>
        <v>42148.346435185187</v>
      </c>
      <c r="U1549" s="12">
        <f>ROUND((T1549-S1549), 0)</f>
        <v>30</v>
      </c>
      <c r="V1549" s="11" t="str">
        <f>IF(E1549&gt;=D1549, 1, "")</f>
        <v/>
      </c>
      <c r="W1549" s="11">
        <f>IF(E1549&lt;D1549, 1, "")</f>
        <v>1</v>
      </c>
      <c r="X1549" s="15">
        <f>S1549</f>
        <v>42118.346435185187</v>
      </c>
    </row>
    <row r="1550" spans="1:24" ht="48" x14ac:dyDescent="0.2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5">
        <f>E1550/D1550</f>
        <v>0</v>
      </c>
      <c r="P1550" s="6" t="e">
        <f>E1550/L1550</f>
        <v>#DIV/0!</v>
      </c>
      <c r="Q1550" t="str">
        <f>LEFT(N1550, SEARCH("/", N1550, 1)-1)</f>
        <v>theater</v>
      </c>
      <c r="R1550" t="str">
        <f>RIGHT(N1550, LEN(N1550) - SEARCH("/", N1550,1))</f>
        <v>musical</v>
      </c>
      <c r="S1550" s="10">
        <f>(((J1550/60)/60)/24)+DATE(1970,1,1)</f>
        <v>42683.151331018518</v>
      </c>
      <c r="T1550" s="10">
        <f>(((I1550/60)/60)/24)+DATE(1970,1,1)</f>
        <v>42713.192997685182</v>
      </c>
      <c r="U1550" s="12">
        <f>ROUND((T1550-S1550), 0)</f>
        <v>30</v>
      </c>
      <c r="V1550" s="11" t="str">
        <f>IF(E1550&gt;=D1550, 1, "")</f>
        <v/>
      </c>
      <c r="W1550" s="11">
        <f>IF(E1550&lt;D1550, 1, "")</f>
        <v>1</v>
      </c>
      <c r="X1550" s="15">
        <f>S1550</f>
        <v>42683.151331018518</v>
      </c>
    </row>
    <row r="1551" spans="1:24" ht="48" x14ac:dyDescent="0.2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5">
        <f>E1551/D1551</f>
        <v>4.0266666666666666E-2</v>
      </c>
      <c r="P1551" s="6">
        <f>E1551/L1551</f>
        <v>37.75</v>
      </c>
      <c r="Q1551" t="str">
        <f>LEFT(N1551, SEARCH("/", N1551, 1)-1)</f>
        <v>theater</v>
      </c>
      <c r="R1551" t="str">
        <f>RIGHT(N1551, LEN(N1551) - SEARCH("/", N1551,1))</f>
        <v>musical</v>
      </c>
      <c r="S1551" s="10">
        <f>(((J1551/60)/60)/24)+DATE(1970,1,1)</f>
        <v>42538.755428240736</v>
      </c>
      <c r="T1551" s="10">
        <f>(((I1551/60)/60)/24)+DATE(1970,1,1)</f>
        <v>42598.755428240736</v>
      </c>
      <c r="U1551" s="12">
        <f>ROUND((T1551-S1551), 0)</f>
        <v>60</v>
      </c>
      <c r="V1551" s="11" t="str">
        <f>IF(E1551&gt;=D1551, 1, "")</f>
        <v/>
      </c>
      <c r="W1551" s="11">
        <f>IF(E1551&lt;D1551, 1, "")</f>
        <v>1</v>
      </c>
      <c r="X1551" s="15">
        <f>S1551</f>
        <v>42538.755428240736</v>
      </c>
    </row>
    <row r="1552" spans="1:24" ht="48" x14ac:dyDescent="0.2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5">
        <f>E1552/D1552</f>
        <v>1.0200000000000001E-2</v>
      </c>
      <c r="P1552" s="6">
        <f>E1552/L1552</f>
        <v>12.75</v>
      </c>
      <c r="Q1552" t="str">
        <f>LEFT(N1552, SEARCH("/", N1552, 1)-1)</f>
        <v>theater</v>
      </c>
      <c r="R1552" t="str">
        <f>RIGHT(N1552, LEN(N1552) - SEARCH("/", N1552,1))</f>
        <v>musical</v>
      </c>
      <c r="S1552" s="10">
        <f>(((J1552/60)/60)/24)+DATE(1970,1,1)</f>
        <v>42018.94049768518</v>
      </c>
      <c r="T1552" s="10">
        <f>(((I1552/60)/60)/24)+DATE(1970,1,1)</f>
        <v>42063.916666666672</v>
      </c>
      <c r="U1552" s="12">
        <f>ROUND((T1552-S1552), 0)</f>
        <v>45</v>
      </c>
      <c r="V1552" s="11" t="str">
        <f>IF(E1552&gt;=D1552, 1, "")</f>
        <v/>
      </c>
      <c r="W1552" s="11">
        <f>IF(E1552&lt;D1552, 1, "")</f>
        <v>1</v>
      </c>
      <c r="X1552" s="15">
        <f>S1552</f>
        <v>42018.94049768518</v>
      </c>
    </row>
    <row r="1553" spans="1:24" ht="48" x14ac:dyDescent="0.2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5">
        <f>E1553/D1553</f>
        <v>0.1174</v>
      </c>
      <c r="P1553" s="6">
        <f>E1553/L1553</f>
        <v>24.458333333333332</v>
      </c>
      <c r="Q1553" t="str">
        <f>LEFT(N1553, SEARCH("/", N1553, 1)-1)</f>
        <v>theater</v>
      </c>
      <c r="R1553" t="str">
        <f>RIGHT(N1553, LEN(N1553) - SEARCH("/", N1553,1))</f>
        <v>musical</v>
      </c>
      <c r="S1553" s="10">
        <f>(((J1553/60)/60)/24)+DATE(1970,1,1)</f>
        <v>42010.968240740738</v>
      </c>
      <c r="T1553" s="10">
        <f>(((I1553/60)/60)/24)+DATE(1970,1,1)</f>
        <v>42055.968240740738</v>
      </c>
      <c r="U1553" s="12">
        <f>ROUND((T1553-S1553), 0)</f>
        <v>45</v>
      </c>
      <c r="V1553" s="11" t="str">
        <f>IF(E1553&gt;=D1553, 1, "")</f>
        <v/>
      </c>
      <c r="W1553" s="11">
        <f>IF(E1553&lt;D1553, 1, "")</f>
        <v>1</v>
      </c>
      <c r="X1553" s="15">
        <f>S1553</f>
        <v>42010.968240740738</v>
      </c>
    </row>
    <row r="1554" spans="1:24" ht="48" x14ac:dyDescent="0.2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5">
        <f>E1554/D1554</f>
        <v>0</v>
      </c>
      <c r="P1554" s="6" t="e">
        <f>E1554/L1554</f>
        <v>#DIV/0!</v>
      </c>
      <c r="Q1554" t="str">
        <f>LEFT(N1554, SEARCH("/", N1554, 1)-1)</f>
        <v>theater</v>
      </c>
      <c r="R1554" t="str">
        <f>RIGHT(N1554, LEN(N1554) - SEARCH("/", N1554,1))</f>
        <v>musical</v>
      </c>
      <c r="S1554" s="10">
        <f>(((J1554/60)/60)/24)+DATE(1970,1,1)</f>
        <v>42182.062476851846</v>
      </c>
      <c r="T1554" s="10">
        <f>(((I1554/60)/60)/24)+DATE(1970,1,1)</f>
        <v>42212.062476851846</v>
      </c>
      <c r="U1554" s="12">
        <f>ROUND((T1554-S1554), 0)</f>
        <v>30</v>
      </c>
      <c r="V1554" s="11" t="str">
        <f>IF(E1554&gt;=D1554, 1, "")</f>
        <v/>
      </c>
      <c r="W1554" s="11">
        <f>IF(E1554&lt;D1554, 1, "")</f>
        <v>1</v>
      </c>
      <c r="X1554" s="15">
        <f>S1554</f>
        <v>42182.062476851846</v>
      </c>
    </row>
    <row r="1555" spans="1:24" ht="48" x14ac:dyDescent="0.2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5">
        <f>E1555/D1555</f>
        <v>0.59142857142857141</v>
      </c>
      <c r="P1555" s="6">
        <f>E1555/L1555</f>
        <v>53.07692307692308</v>
      </c>
      <c r="Q1555" t="str">
        <f>LEFT(N1555, SEARCH("/", N1555, 1)-1)</f>
        <v>theater</v>
      </c>
      <c r="R1555" t="str">
        <f>RIGHT(N1555, LEN(N1555) - SEARCH("/", N1555,1))</f>
        <v>musical</v>
      </c>
      <c r="S1555" s="10">
        <f>(((J1555/60)/60)/24)+DATE(1970,1,1)</f>
        <v>42017.594236111108</v>
      </c>
      <c r="T1555" s="10">
        <f>(((I1555/60)/60)/24)+DATE(1970,1,1)</f>
        <v>42047.594236111108</v>
      </c>
      <c r="U1555" s="12">
        <f>ROUND((T1555-S1555), 0)</f>
        <v>30</v>
      </c>
      <c r="V1555" s="11" t="str">
        <f>IF(E1555&gt;=D1555, 1, "")</f>
        <v/>
      </c>
      <c r="W1555" s="11">
        <f>IF(E1555&lt;D1555, 1, "")</f>
        <v>1</v>
      </c>
      <c r="X1555" s="15">
        <f>S1555</f>
        <v>42017.594236111108</v>
      </c>
    </row>
    <row r="1556" spans="1:24" ht="48" x14ac:dyDescent="0.2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5">
        <f>E1556/D1556</f>
        <v>5.9999999999999995E-4</v>
      </c>
      <c r="P1556" s="6">
        <f>E1556/L1556</f>
        <v>300</v>
      </c>
      <c r="Q1556" t="str">
        <f>LEFT(N1556, SEARCH("/", N1556, 1)-1)</f>
        <v>theater</v>
      </c>
      <c r="R1556" t="str">
        <f>RIGHT(N1556, LEN(N1556) - SEARCH("/", N1556,1))</f>
        <v>musical</v>
      </c>
      <c r="S1556" s="10">
        <f>(((J1556/60)/60)/24)+DATE(1970,1,1)</f>
        <v>42157.598090277781</v>
      </c>
      <c r="T1556" s="10">
        <f>(((I1556/60)/60)/24)+DATE(1970,1,1)</f>
        <v>42217.583333333328</v>
      </c>
      <c r="U1556" s="12">
        <f>ROUND((T1556-S1556), 0)</f>
        <v>60</v>
      </c>
      <c r="V1556" s="11" t="str">
        <f>IF(E1556&gt;=D1556, 1, "")</f>
        <v/>
      </c>
      <c r="W1556" s="11">
        <f>IF(E1556&lt;D1556, 1, "")</f>
        <v>1</v>
      </c>
      <c r="X1556" s="15">
        <f>S1556</f>
        <v>42157.598090277781</v>
      </c>
    </row>
    <row r="1557" spans="1:24" ht="32" x14ac:dyDescent="0.2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5">
        <f>E1557/D1557</f>
        <v>0.1145</v>
      </c>
      <c r="P1557" s="6">
        <f>E1557/L1557</f>
        <v>286.25</v>
      </c>
      <c r="Q1557" t="str">
        <f>LEFT(N1557, SEARCH("/", N1557, 1)-1)</f>
        <v>theater</v>
      </c>
      <c r="R1557" t="str">
        <f>RIGHT(N1557, LEN(N1557) - SEARCH("/", N1557,1))</f>
        <v>musical</v>
      </c>
      <c r="S1557" s="10">
        <f>(((J1557/60)/60)/24)+DATE(1970,1,1)</f>
        <v>42009.493263888886</v>
      </c>
      <c r="T1557" s="10">
        <f>(((I1557/60)/60)/24)+DATE(1970,1,1)</f>
        <v>42039.493263888886</v>
      </c>
      <c r="U1557" s="12">
        <f>ROUND((T1557-S1557), 0)</f>
        <v>30</v>
      </c>
      <c r="V1557" s="11" t="str">
        <f>IF(E1557&gt;=D1557, 1, "")</f>
        <v/>
      </c>
      <c r="W1557" s="11">
        <f>IF(E1557&lt;D1557, 1, "")</f>
        <v>1</v>
      </c>
      <c r="X1557" s="15">
        <f>S1557</f>
        <v>42009.493263888886</v>
      </c>
    </row>
    <row r="1558" spans="1:24" ht="48" x14ac:dyDescent="0.2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5">
        <f>E1558/D1558</f>
        <v>3.6666666666666666E-3</v>
      </c>
      <c r="P1558" s="6">
        <f>E1558/L1558</f>
        <v>36.666666666666664</v>
      </c>
      <c r="Q1558" t="str">
        <f>LEFT(N1558, SEARCH("/", N1558, 1)-1)</f>
        <v>theater</v>
      </c>
      <c r="R1558" t="str">
        <f>RIGHT(N1558, LEN(N1558) - SEARCH("/", N1558,1))</f>
        <v>musical</v>
      </c>
      <c r="S1558" s="10">
        <f>(((J1558/60)/60)/24)+DATE(1970,1,1)</f>
        <v>42013.424502314811</v>
      </c>
      <c r="T1558" s="10">
        <f>(((I1558/60)/60)/24)+DATE(1970,1,1)</f>
        <v>42051.424502314811</v>
      </c>
      <c r="U1558" s="12">
        <f>ROUND((T1558-S1558), 0)</f>
        <v>38</v>
      </c>
      <c r="V1558" s="11" t="str">
        <f>IF(E1558&gt;=D1558, 1, "")</f>
        <v/>
      </c>
      <c r="W1558" s="11">
        <f>IF(E1558&lt;D1558, 1, "")</f>
        <v>1</v>
      </c>
      <c r="X1558" s="15">
        <f>S1558</f>
        <v>42013.424502314811</v>
      </c>
    </row>
    <row r="1559" spans="1:24" ht="48" x14ac:dyDescent="0.2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5">
        <f>E1559/D1559</f>
        <v>0.52159999999999995</v>
      </c>
      <c r="P1559" s="6">
        <f>E1559/L1559</f>
        <v>49.20754716981132</v>
      </c>
      <c r="Q1559" t="str">
        <f>LEFT(N1559, SEARCH("/", N1559, 1)-1)</f>
        <v>theater</v>
      </c>
      <c r="R1559" t="str">
        <f>RIGHT(N1559, LEN(N1559) - SEARCH("/", N1559,1))</f>
        <v>musical</v>
      </c>
      <c r="S1559" s="10">
        <f>(((J1559/60)/60)/24)+DATE(1970,1,1)</f>
        <v>41858.761782407404</v>
      </c>
      <c r="T1559" s="10">
        <f>(((I1559/60)/60)/24)+DATE(1970,1,1)</f>
        <v>41888.875</v>
      </c>
      <c r="U1559" s="12">
        <f>ROUND((T1559-S1559), 0)</f>
        <v>30</v>
      </c>
      <c r="V1559" s="11" t="str">
        <f>IF(E1559&gt;=D1559, 1, "")</f>
        <v/>
      </c>
      <c r="W1559" s="11">
        <f>IF(E1559&lt;D1559, 1, "")</f>
        <v>1</v>
      </c>
      <c r="X1559" s="15">
        <f>S1559</f>
        <v>41858.761782407404</v>
      </c>
    </row>
    <row r="1560" spans="1:24" ht="48" x14ac:dyDescent="0.2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5">
        <f>E1560/D1560</f>
        <v>2.0000000000000002E-5</v>
      </c>
      <c r="P1560" s="6">
        <f>E1560/L1560</f>
        <v>1</v>
      </c>
      <c r="Q1560" t="str">
        <f>LEFT(N1560, SEARCH("/", N1560, 1)-1)</f>
        <v>theater</v>
      </c>
      <c r="R1560" t="str">
        <f>RIGHT(N1560, LEN(N1560) - SEARCH("/", N1560,1))</f>
        <v>musical</v>
      </c>
      <c r="S1560" s="10">
        <f>(((J1560/60)/60)/24)+DATE(1970,1,1)</f>
        <v>42460.320613425924</v>
      </c>
      <c r="T1560" s="10">
        <f>(((I1560/60)/60)/24)+DATE(1970,1,1)</f>
        <v>42490.231944444444</v>
      </c>
      <c r="U1560" s="12">
        <f>ROUND((T1560-S1560), 0)</f>
        <v>30</v>
      </c>
      <c r="V1560" s="11" t="str">
        <f>IF(E1560&gt;=D1560, 1, "")</f>
        <v/>
      </c>
      <c r="W1560" s="11">
        <f>IF(E1560&lt;D1560, 1, "")</f>
        <v>1</v>
      </c>
      <c r="X1560" s="15">
        <f>S1560</f>
        <v>42460.320613425924</v>
      </c>
    </row>
    <row r="1561" spans="1:24" ht="48" x14ac:dyDescent="0.2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5">
        <f>E1561/D1561</f>
        <v>1.2500000000000001E-2</v>
      </c>
      <c r="P1561" s="6">
        <f>E1561/L1561</f>
        <v>12.5</v>
      </c>
      <c r="Q1561" t="str">
        <f>LEFT(N1561, SEARCH("/", N1561, 1)-1)</f>
        <v>theater</v>
      </c>
      <c r="R1561" t="str">
        <f>RIGHT(N1561, LEN(N1561) - SEARCH("/", N1561,1))</f>
        <v>musical</v>
      </c>
      <c r="S1561" s="10">
        <f>(((J1561/60)/60)/24)+DATE(1970,1,1)</f>
        <v>41861.767094907409</v>
      </c>
      <c r="T1561" s="10">
        <f>(((I1561/60)/60)/24)+DATE(1970,1,1)</f>
        <v>41882.767094907409</v>
      </c>
      <c r="U1561" s="12">
        <f>ROUND((T1561-S1561), 0)</f>
        <v>21</v>
      </c>
      <c r="V1561" s="11" t="str">
        <f>IF(E1561&gt;=D1561, 1, "")</f>
        <v/>
      </c>
      <c r="W1561" s="11">
        <f>IF(E1561&lt;D1561, 1, "")</f>
        <v>1</v>
      </c>
      <c r="X1561" s="15">
        <f>S1561</f>
        <v>41861.767094907409</v>
      </c>
    </row>
    <row r="1562" spans="1:24" ht="48" x14ac:dyDescent="0.2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5">
        <f>E1562/D1562</f>
        <v>0.54520000000000002</v>
      </c>
      <c r="P1562" s="6">
        <f>E1562/L1562</f>
        <v>109.04</v>
      </c>
      <c r="Q1562" t="str">
        <f>LEFT(N1562, SEARCH("/", N1562, 1)-1)</f>
        <v>theater</v>
      </c>
      <c r="R1562" t="str">
        <f>RIGHT(N1562, LEN(N1562) - SEARCH("/", N1562,1))</f>
        <v>musical</v>
      </c>
      <c r="S1562" s="10">
        <f>(((J1562/60)/60)/24)+DATE(1970,1,1)</f>
        <v>42293.853541666671</v>
      </c>
      <c r="T1562" s="10">
        <f>(((I1562/60)/60)/24)+DATE(1970,1,1)</f>
        <v>42352.249305555553</v>
      </c>
      <c r="U1562" s="12">
        <f>ROUND((T1562-S1562), 0)</f>
        <v>58</v>
      </c>
      <c r="V1562" s="11" t="str">
        <f>IF(E1562&gt;=D1562, 1, "")</f>
        <v/>
      </c>
      <c r="W1562" s="11">
        <f>IF(E1562&lt;D1562, 1, "")</f>
        <v>1</v>
      </c>
      <c r="X1562" s="15">
        <f>S1562</f>
        <v>42293.853541666671</v>
      </c>
    </row>
    <row r="1563" spans="1:24" ht="32" x14ac:dyDescent="0.2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5">
        <f>E1563/D1563</f>
        <v>0.25</v>
      </c>
      <c r="P1563" s="6">
        <f>E1563/L1563</f>
        <v>41.666666666666664</v>
      </c>
      <c r="Q1563" t="str">
        <f>LEFT(N1563, SEARCH("/", N1563, 1)-1)</f>
        <v>theater</v>
      </c>
      <c r="R1563" t="str">
        <f>RIGHT(N1563, LEN(N1563) - SEARCH("/", N1563,1))</f>
        <v>musical</v>
      </c>
      <c r="S1563" s="10">
        <f>(((J1563/60)/60)/24)+DATE(1970,1,1)</f>
        <v>42242.988680555558</v>
      </c>
      <c r="T1563" s="10">
        <f>(((I1563/60)/60)/24)+DATE(1970,1,1)</f>
        <v>42272.988680555558</v>
      </c>
      <c r="U1563" s="12">
        <f>ROUND((T1563-S1563), 0)</f>
        <v>30</v>
      </c>
      <c r="V1563" s="11" t="str">
        <f>IF(E1563&gt;=D1563, 1, "")</f>
        <v/>
      </c>
      <c r="W1563" s="11">
        <f>IF(E1563&lt;D1563, 1, "")</f>
        <v>1</v>
      </c>
      <c r="X1563" s="15">
        <f>S1563</f>
        <v>42242.988680555558</v>
      </c>
    </row>
    <row r="1564" spans="1:24" ht="48" x14ac:dyDescent="0.2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5">
        <f>E1564/D1564</f>
        <v>0</v>
      </c>
      <c r="P1564" s="6" t="e">
        <f>E1564/L1564</f>
        <v>#DIV/0!</v>
      </c>
      <c r="Q1564" t="str">
        <f>LEFT(N1564, SEARCH("/", N1564, 1)-1)</f>
        <v>theater</v>
      </c>
      <c r="R1564" t="str">
        <f>RIGHT(N1564, LEN(N1564) - SEARCH("/", N1564,1))</f>
        <v>musical</v>
      </c>
      <c r="S1564" s="10">
        <f>(((J1564/60)/60)/24)+DATE(1970,1,1)</f>
        <v>42172.686099537037</v>
      </c>
      <c r="T1564" s="10">
        <f>(((I1564/60)/60)/24)+DATE(1970,1,1)</f>
        <v>42202.676388888889</v>
      </c>
      <c r="U1564" s="12">
        <f>ROUND((T1564-S1564), 0)</f>
        <v>30</v>
      </c>
      <c r="V1564" s="11" t="str">
        <f>IF(E1564&gt;=D1564, 1, "")</f>
        <v/>
      </c>
      <c r="W1564" s="11">
        <f>IF(E1564&lt;D1564, 1, "")</f>
        <v>1</v>
      </c>
      <c r="X1564" s="15">
        <f>S1564</f>
        <v>42172.686099537037</v>
      </c>
    </row>
    <row r="1565" spans="1:24" ht="48" x14ac:dyDescent="0.2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5">
        <f>E1565/D1565</f>
        <v>3.4125000000000003E-2</v>
      </c>
      <c r="P1565" s="6">
        <f>E1565/L1565</f>
        <v>22.75</v>
      </c>
      <c r="Q1565" t="str">
        <f>LEFT(N1565, SEARCH("/", N1565, 1)-1)</f>
        <v>theater</v>
      </c>
      <c r="R1565" t="str">
        <f>RIGHT(N1565, LEN(N1565) - SEARCH("/", N1565,1))</f>
        <v>musical</v>
      </c>
      <c r="S1565" s="10">
        <f>(((J1565/60)/60)/24)+DATE(1970,1,1)</f>
        <v>42095.374675925923</v>
      </c>
      <c r="T1565" s="10">
        <f>(((I1565/60)/60)/24)+DATE(1970,1,1)</f>
        <v>42125.374675925923</v>
      </c>
      <c r="U1565" s="12">
        <f>ROUND((T1565-S1565), 0)</f>
        <v>30</v>
      </c>
      <c r="V1565" s="11" t="str">
        <f>IF(E1565&gt;=D1565, 1, "")</f>
        <v/>
      </c>
      <c r="W1565" s="11">
        <f>IF(E1565&lt;D1565, 1, "")</f>
        <v>1</v>
      </c>
      <c r="X1565" s="15">
        <f>S1565</f>
        <v>42095.374675925923</v>
      </c>
    </row>
    <row r="1566" spans="1:24" ht="48" x14ac:dyDescent="0.2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5">
        <f>E1566/D1566</f>
        <v>0</v>
      </c>
      <c r="P1566" s="6" t="e">
        <f>E1566/L1566</f>
        <v>#DIV/0!</v>
      </c>
      <c r="Q1566" t="str">
        <f>LEFT(N1566, SEARCH("/", N1566, 1)-1)</f>
        <v>theater</v>
      </c>
      <c r="R1566" t="str">
        <f>RIGHT(N1566, LEN(N1566) - SEARCH("/", N1566,1))</f>
        <v>musical</v>
      </c>
      <c r="S1566" s="10">
        <f>(((J1566/60)/60)/24)+DATE(1970,1,1)</f>
        <v>42236.276053240741</v>
      </c>
      <c r="T1566" s="10">
        <f>(((I1566/60)/60)/24)+DATE(1970,1,1)</f>
        <v>42266.276053240741</v>
      </c>
      <c r="U1566" s="12">
        <f>ROUND((T1566-S1566), 0)</f>
        <v>30</v>
      </c>
      <c r="V1566" s="11" t="str">
        <f>IF(E1566&gt;=D1566, 1, "")</f>
        <v/>
      </c>
      <c r="W1566" s="11">
        <f>IF(E1566&lt;D1566, 1, "")</f>
        <v>1</v>
      </c>
      <c r="X1566" s="15">
        <f>S1566</f>
        <v>42236.276053240741</v>
      </c>
    </row>
    <row r="1567" spans="1:24" ht="48" x14ac:dyDescent="0.2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5">
        <f>E1567/D1567</f>
        <v>0.46363636363636362</v>
      </c>
      <c r="P1567" s="6">
        <f>E1567/L1567</f>
        <v>70.833333333333329</v>
      </c>
      <c r="Q1567" t="str">
        <f>LEFT(N1567, SEARCH("/", N1567, 1)-1)</f>
        <v>theater</v>
      </c>
      <c r="R1567" t="str">
        <f>RIGHT(N1567, LEN(N1567) - SEARCH("/", N1567,1))</f>
        <v>musical</v>
      </c>
      <c r="S1567" s="10">
        <f>(((J1567/60)/60)/24)+DATE(1970,1,1)</f>
        <v>42057.277858796297</v>
      </c>
      <c r="T1567" s="10">
        <f>(((I1567/60)/60)/24)+DATE(1970,1,1)</f>
        <v>42117.236192129625</v>
      </c>
      <c r="U1567" s="12">
        <f>ROUND((T1567-S1567), 0)</f>
        <v>60</v>
      </c>
      <c r="V1567" s="11" t="str">
        <f>IF(E1567&gt;=D1567, 1, "")</f>
        <v/>
      </c>
      <c r="W1567" s="11">
        <f>IF(E1567&lt;D1567, 1, "")</f>
        <v>1</v>
      </c>
      <c r="X1567" s="15">
        <f>S1567</f>
        <v>42057.277858796297</v>
      </c>
    </row>
    <row r="1568" spans="1:24" ht="48" x14ac:dyDescent="0.2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5">
        <f>E1568/D1568</f>
        <v>0</v>
      </c>
      <c r="P1568" s="6" t="e">
        <f>E1568/L1568</f>
        <v>#DIV/0!</v>
      </c>
      <c r="Q1568" t="str">
        <f>LEFT(N1568, SEARCH("/", N1568, 1)-1)</f>
        <v>theater</v>
      </c>
      <c r="R1568" t="str">
        <f>RIGHT(N1568, LEN(N1568) - SEARCH("/", N1568,1))</f>
        <v>musical</v>
      </c>
      <c r="S1568" s="10">
        <f>(((J1568/60)/60)/24)+DATE(1970,1,1)</f>
        <v>42291.833287037036</v>
      </c>
      <c r="T1568" s="10">
        <f>(((I1568/60)/60)/24)+DATE(1970,1,1)</f>
        <v>42351.874953703707</v>
      </c>
      <c r="U1568" s="12">
        <f>ROUND((T1568-S1568), 0)</f>
        <v>60</v>
      </c>
      <c r="V1568" s="11" t="str">
        <f>IF(E1568&gt;=D1568, 1, "")</f>
        <v/>
      </c>
      <c r="W1568" s="11">
        <f>IF(E1568&lt;D1568, 1, "")</f>
        <v>1</v>
      </c>
      <c r="X1568" s="15">
        <f>S1568</f>
        <v>42291.833287037036</v>
      </c>
    </row>
    <row r="1569" spans="1:24" ht="48" x14ac:dyDescent="0.2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5">
        <f>E1569/D1569</f>
        <v>1.9999999999999999E-6</v>
      </c>
      <c r="P1569" s="6">
        <f>E1569/L1569</f>
        <v>1</v>
      </c>
      <c r="Q1569" t="str">
        <f>LEFT(N1569, SEARCH("/", N1569, 1)-1)</f>
        <v>theater</v>
      </c>
      <c r="R1569" t="str">
        <f>RIGHT(N1569, LEN(N1569) - SEARCH("/", N1569,1))</f>
        <v>musical</v>
      </c>
      <c r="S1569" s="10">
        <f>(((J1569/60)/60)/24)+DATE(1970,1,1)</f>
        <v>42437.094490740739</v>
      </c>
      <c r="T1569" s="10">
        <f>(((I1569/60)/60)/24)+DATE(1970,1,1)</f>
        <v>42495.708333333328</v>
      </c>
      <c r="U1569" s="12">
        <f>ROUND((T1569-S1569), 0)</f>
        <v>59</v>
      </c>
      <c r="V1569" s="11" t="str">
        <f>IF(E1569&gt;=D1569, 1, "")</f>
        <v/>
      </c>
      <c r="W1569" s="11">
        <f>IF(E1569&lt;D1569, 1, "")</f>
        <v>1</v>
      </c>
      <c r="X1569" s="15">
        <f>S1569</f>
        <v>42437.094490740739</v>
      </c>
    </row>
    <row r="1570" spans="1:24" ht="48" x14ac:dyDescent="0.2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5">
        <f>E1570/D1570</f>
        <v>3.3333333333333332E-4</v>
      </c>
      <c r="P1570" s="6">
        <f>E1570/L1570</f>
        <v>1</v>
      </c>
      <c r="Q1570" t="str">
        <f>LEFT(N1570, SEARCH("/", N1570, 1)-1)</f>
        <v>theater</v>
      </c>
      <c r="R1570" t="str">
        <f>RIGHT(N1570, LEN(N1570) - SEARCH("/", N1570,1))</f>
        <v>musical</v>
      </c>
      <c r="S1570" s="10">
        <f>(((J1570/60)/60)/24)+DATE(1970,1,1)</f>
        <v>41942.84710648148</v>
      </c>
      <c r="T1570" s="10">
        <f>(((I1570/60)/60)/24)+DATE(1970,1,1)</f>
        <v>41972.888773148152</v>
      </c>
      <c r="U1570" s="12">
        <f>ROUND((T1570-S1570), 0)</f>
        <v>30</v>
      </c>
      <c r="V1570" s="11" t="str">
        <f>IF(E1570&gt;=D1570, 1, "")</f>
        <v/>
      </c>
      <c r="W1570" s="11">
        <f>IF(E1570&lt;D1570, 1, "")</f>
        <v>1</v>
      </c>
      <c r="X1570" s="15">
        <f>S1570</f>
        <v>41942.84710648148</v>
      </c>
    </row>
    <row r="1571" spans="1:24" ht="48" x14ac:dyDescent="0.2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5">
        <f>E1571/D1571</f>
        <v>0.51023391812865493</v>
      </c>
      <c r="P1571" s="6">
        <f>E1571/L1571</f>
        <v>147.88135593220338</v>
      </c>
      <c r="Q1571" t="str">
        <f>LEFT(N1571, SEARCH("/", N1571, 1)-1)</f>
        <v>theater</v>
      </c>
      <c r="R1571" t="str">
        <f>RIGHT(N1571, LEN(N1571) - SEARCH("/", N1571,1))</f>
        <v>musical</v>
      </c>
      <c r="S1571" s="10">
        <f>(((J1571/60)/60)/24)+DATE(1970,1,1)</f>
        <v>41880.753437499996</v>
      </c>
      <c r="T1571" s="10">
        <f>(((I1571/60)/60)/24)+DATE(1970,1,1)</f>
        <v>41905.165972222225</v>
      </c>
      <c r="U1571" s="12">
        <f>ROUND((T1571-S1571), 0)</f>
        <v>24</v>
      </c>
      <c r="V1571" s="11" t="str">
        <f>IF(E1571&gt;=D1571, 1, "")</f>
        <v/>
      </c>
      <c r="W1571" s="11">
        <f>IF(E1571&lt;D1571, 1, "")</f>
        <v>1</v>
      </c>
      <c r="X1571" s="15">
        <f>S1571</f>
        <v>41880.753437499996</v>
      </c>
    </row>
    <row r="1572" spans="1:24" ht="48" x14ac:dyDescent="0.2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5">
        <f>E1572/D1572</f>
        <v>0.2</v>
      </c>
      <c r="P1572" s="6">
        <f>E1572/L1572</f>
        <v>100</v>
      </c>
      <c r="Q1572" t="str">
        <f>LEFT(N1572, SEARCH("/", N1572, 1)-1)</f>
        <v>theater</v>
      </c>
      <c r="R1572" t="str">
        <f>RIGHT(N1572, LEN(N1572) - SEARCH("/", N1572,1))</f>
        <v>musical</v>
      </c>
      <c r="S1572" s="10">
        <f>(((J1572/60)/60)/24)+DATE(1970,1,1)</f>
        <v>41946.936909722222</v>
      </c>
      <c r="T1572" s="10">
        <f>(((I1572/60)/60)/24)+DATE(1970,1,1)</f>
        <v>41966.936909722222</v>
      </c>
      <c r="U1572" s="12">
        <f>ROUND((T1572-S1572), 0)</f>
        <v>20</v>
      </c>
      <c r="V1572" s="11" t="str">
        <f>IF(E1572&gt;=D1572, 1, "")</f>
        <v/>
      </c>
      <c r="W1572" s="11">
        <f>IF(E1572&lt;D1572, 1, "")</f>
        <v>1</v>
      </c>
      <c r="X1572" s="15">
        <f>S1572</f>
        <v>41946.936909722222</v>
      </c>
    </row>
    <row r="1573" spans="1:24" ht="48" x14ac:dyDescent="0.2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5">
        <f>E1573/D1573</f>
        <v>0.35239999999999999</v>
      </c>
      <c r="P1573" s="6">
        <f>E1573/L1573</f>
        <v>56.838709677419352</v>
      </c>
      <c r="Q1573" t="str">
        <f>LEFT(N1573, SEARCH("/", N1573, 1)-1)</f>
        <v>theater</v>
      </c>
      <c r="R1573" t="str">
        <f>RIGHT(N1573, LEN(N1573) - SEARCH("/", N1573,1))</f>
        <v>musical</v>
      </c>
      <c r="S1573" s="10">
        <f>(((J1573/60)/60)/24)+DATE(1970,1,1)</f>
        <v>42649.623460648145</v>
      </c>
      <c r="T1573" s="10">
        <f>(((I1573/60)/60)/24)+DATE(1970,1,1)</f>
        <v>42693.041666666672</v>
      </c>
      <c r="U1573" s="12">
        <f>ROUND((T1573-S1573), 0)</f>
        <v>43</v>
      </c>
      <c r="V1573" s="11" t="str">
        <f>IF(E1573&gt;=D1573, 1, "")</f>
        <v/>
      </c>
      <c r="W1573" s="11">
        <f>IF(E1573&lt;D1573, 1, "")</f>
        <v>1</v>
      </c>
      <c r="X1573" s="15">
        <f>S1573</f>
        <v>42649.623460648145</v>
      </c>
    </row>
    <row r="1574" spans="1:24" ht="48" x14ac:dyDescent="0.2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5">
        <f>E1574/D1574</f>
        <v>4.2466666666666666E-2</v>
      </c>
      <c r="P1574" s="6">
        <f>E1574/L1574</f>
        <v>176.94444444444446</v>
      </c>
      <c r="Q1574" t="str">
        <f>LEFT(N1574, SEARCH("/", N1574, 1)-1)</f>
        <v>theater</v>
      </c>
      <c r="R1574" t="str">
        <f>RIGHT(N1574, LEN(N1574) - SEARCH("/", N1574,1))</f>
        <v>musical</v>
      </c>
      <c r="S1574" s="10">
        <f>(((J1574/60)/60)/24)+DATE(1970,1,1)</f>
        <v>42701.166365740741</v>
      </c>
      <c r="T1574" s="10">
        <f>(((I1574/60)/60)/24)+DATE(1970,1,1)</f>
        <v>42749.165972222225</v>
      </c>
      <c r="U1574" s="12">
        <f>ROUND((T1574-S1574), 0)</f>
        <v>48</v>
      </c>
      <c r="V1574" s="11" t="str">
        <f>IF(E1574&gt;=D1574, 1, "")</f>
        <v/>
      </c>
      <c r="W1574" s="11">
        <f>IF(E1574&lt;D1574, 1, "")</f>
        <v>1</v>
      </c>
      <c r="X1574" s="15">
        <f>S1574</f>
        <v>42701.166365740741</v>
      </c>
    </row>
    <row r="1575" spans="1:24" ht="32" x14ac:dyDescent="0.2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5">
        <f>E1575/D1575</f>
        <v>0.36457142857142855</v>
      </c>
      <c r="P1575" s="6">
        <f>E1575/L1575</f>
        <v>127.6</v>
      </c>
      <c r="Q1575" t="str">
        <f>LEFT(N1575, SEARCH("/", N1575, 1)-1)</f>
        <v>theater</v>
      </c>
      <c r="R1575" t="str">
        <f>RIGHT(N1575, LEN(N1575) - SEARCH("/", N1575,1))</f>
        <v>musical</v>
      </c>
      <c r="S1575" s="10">
        <f>(((J1575/60)/60)/24)+DATE(1970,1,1)</f>
        <v>42450.88282407407</v>
      </c>
      <c r="T1575" s="10">
        <f>(((I1575/60)/60)/24)+DATE(1970,1,1)</f>
        <v>42480.88282407407</v>
      </c>
      <c r="U1575" s="12">
        <f>ROUND((T1575-S1575), 0)</f>
        <v>30</v>
      </c>
      <c r="V1575" s="11" t="str">
        <f>IF(E1575&gt;=D1575, 1, "")</f>
        <v/>
      </c>
      <c r="W1575" s="11">
        <f>IF(E1575&lt;D1575, 1, "")</f>
        <v>1</v>
      </c>
      <c r="X1575" s="15">
        <f>S1575</f>
        <v>42450.88282407407</v>
      </c>
    </row>
    <row r="1576" spans="1:24" ht="48" x14ac:dyDescent="0.2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5">
        <f>E1576/D1576</f>
        <v>0</v>
      </c>
      <c r="P1576" s="6" t="e">
        <f>E1576/L1576</f>
        <v>#DIV/0!</v>
      </c>
      <c r="Q1576" t="str">
        <f>LEFT(N1576, SEARCH("/", N1576, 1)-1)</f>
        <v>theater</v>
      </c>
      <c r="R1576" t="str">
        <f>RIGHT(N1576, LEN(N1576) - SEARCH("/", N1576,1))</f>
        <v>musical</v>
      </c>
      <c r="S1576" s="10">
        <f>(((J1576/60)/60)/24)+DATE(1970,1,1)</f>
        <v>42226.694780092599</v>
      </c>
      <c r="T1576" s="10">
        <f>(((I1576/60)/60)/24)+DATE(1970,1,1)</f>
        <v>42261.694780092599</v>
      </c>
      <c r="U1576" s="12">
        <f>ROUND((T1576-S1576), 0)</f>
        <v>35</v>
      </c>
      <c r="V1576" s="11" t="str">
        <f>IF(E1576&gt;=D1576, 1, "")</f>
        <v/>
      </c>
      <c r="W1576" s="11">
        <f>IF(E1576&lt;D1576, 1, "")</f>
        <v>1</v>
      </c>
      <c r="X1576" s="15">
        <f>S1576</f>
        <v>42226.694780092599</v>
      </c>
    </row>
    <row r="1577" spans="1:24" ht="64" x14ac:dyDescent="0.2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5">
        <f>E1577/D1577</f>
        <v>0.30866666666666664</v>
      </c>
      <c r="P1577" s="6">
        <f>E1577/L1577</f>
        <v>66.142857142857139</v>
      </c>
      <c r="Q1577" t="str">
        <f>LEFT(N1577, SEARCH("/", N1577, 1)-1)</f>
        <v>theater</v>
      </c>
      <c r="R1577" t="str">
        <f>RIGHT(N1577, LEN(N1577) - SEARCH("/", N1577,1))</f>
        <v>musical</v>
      </c>
      <c r="S1577" s="10">
        <f>(((J1577/60)/60)/24)+DATE(1970,1,1)</f>
        <v>41975.700636574074</v>
      </c>
      <c r="T1577" s="10">
        <f>(((I1577/60)/60)/24)+DATE(1970,1,1)</f>
        <v>42005.700636574074</v>
      </c>
      <c r="U1577" s="12">
        <f>ROUND((T1577-S1577), 0)</f>
        <v>30</v>
      </c>
      <c r="V1577" s="11" t="str">
        <f>IF(E1577&gt;=D1577, 1, "")</f>
        <v/>
      </c>
      <c r="W1577" s="11">
        <f>IF(E1577&lt;D1577, 1, "")</f>
        <v>1</v>
      </c>
      <c r="X1577" s="15">
        <f>S1577</f>
        <v>41975.700636574074</v>
      </c>
    </row>
    <row r="1578" spans="1:24" ht="32" x14ac:dyDescent="0.2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5">
        <f>E1578/D1578</f>
        <v>6.545454545454546E-2</v>
      </c>
      <c r="P1578" s="6">
        <f>E1578/L1578</f>
        <v>108</v>
      </c>
      <c r="Q1578" t="str">
        <f>LEFT(N1578, SEARCH("/", N1578, 1)-1)</f>
        <v>theater</v>
      </c>
      <c r="R1578" t="str">
        <f>RIGHT(N1578, LEN(N1578) - SEARCH("/", N1578,1))</f>
        <v>musical</v>
      </c>
      <c r="S1578" s="10">
        <f>(((J1578/60)/60)/24)+DATE(1970,1,1)</f>
        <v>42053.672824074078</v>
      </c>
      <c r="T1578" s="10">
        <f>(((I1578/60)/60)/24)+DATE(1970,1,1)</f>
        <v>42113.631157407406</v>
      </c>
      <c r="U1578" s="12">
        <f>ROUND((T1578-S1578), 0)</f>
        <v>60</v>
      </c>
      <c r="V1578" s="11" t="str">
        <f>IF(E1578&gt;=D1578, 1, "")</f>
        <v/>
      </c>
      <c r="W1578" s="11">
        <f>IF(E1578&lt;D1578, 1, "")</f>
        <v>1</v>
      </c>
      <c r="X1578" s="15">
        <f>S1578</f>
        <v>42053.672824074078</v>
      </c>
    </row>
    <row r="1579" spans="1:24" ht="48" x14ac:dyDescent="0.2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5">
        <f>E1579/D1579</f>
        <v>4.0000000000000003E-5</v>
      </c>
      <c r="P1579" s="6">
        <f>E1579/L1579</f>
        <v>1</v>
      </c>
      <c r="Q1579" t="str">
        <f>LEFT(N1579, SEARCH("/", N1579, 1)-1)</f>
        <v>theater</v>
      </c>
      <c r="R1579" t="str">
        <f>RIGHT(N1579, LEN(N1579) - SEARCH("/", N1579,1))</f>
        <v>musical</v>
      </c>
      <c r="S1579" s="10">
        <f>(((J1579/60)/60)/24)+DATE(1970,1,1)</f>
        <v>42590.677152777775</v>
      </c>
      <c r="T1579" s="10">
        <f>(((I1579/60)/60)/24)+DATE(1970,1,1)</f>
        <v>42650.632638888885</v>
      </c>
      <c r="U1579" s="12">
        <f>ROUND((T1579-S1579), 0)</f>
        <v>60</v>
      </c>
      <c r="V1579" s="11" t="str">
        <f>IF(E1579&gt;=D1579, 1, "")</f>
        <v/>
      </c>
      <c r="W1579" s="11">
        <f>IF(E1579&lt;D1579, 1, "")</f>
        <v>1</v>
      </c>
      <c r="X1579" s="15">
        <f>S1579</f>
        <v>42590.677152777775</v>
      </c>
    </row>
    <row r="1580" spans="1:24" ht="80" x14ac:dyDescent="0.2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5">
        <f>E1580/D1580</f>
        <v>5.5E-2</v>
      </c>
      <c r="P1580" s="6">
        <f>E1580/L1580</f>
        <v>18.333333333333332</v>
      </c>
      <c r="Q1580" t="str">
        <f>LEFT(N1580, SEARCH("/", N1580, 1)-1)</f>
        <v>theater</v>
      </c>
      <c r="R1580" t="str">
        <f>RIGHT(N1580, LEN(N1580) - SEARCH("/", N1580,1))</f>
        <v>musical</v>
      </c>
      <c r="S1580" s="10">
        <f>(((J1580/60)/60)/24)+DATE(1970,1,1)</f>
        <v>42104.781597222223</v>
      </c>
      <c r="T1580" s="10">
        <f>(((I1580/60)/60)/24)+DATE(1970,1,1)</f>
        <v>42134.781597222223</v>
      </c>
      <c r="U1580" s="12">
        <f>ROUND((T1580-S1580), 0)</f>
        <v>30</v>
      </c>
      <c r="V1580" s="11" t="str">
        <f>IF(E1580&gt;=D1580, 1, "")</f>
        <v/>
      </c>
      <c r="W1580" s="11">
        <f>IF(E1580&lt;D1580, 1, "")</f>
        <v>1</v>
      </c>
      <c r="X1580" s="15">
        <f>S1580</f>
        <v>42104.781597222223</v>
      </c>
    </row>
    <row r="1581" spans="1:24" ht="48" x14ac:dyDescent="0.2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5">
        <f>E1581/D1581</f>
        <v>0</v>
      </c>
      <c r="P1581" s="6" t="e">
        <f>E1581/L1581</f>
        <v>#DIV/0!</v>
      </c>
      <c r="Q1581" t="str">
        <f>LEFT(N1581, SEARCH("/", N1581, 1)-1)</f>
        <v>theater</v>
      </c>
      <c r="R1581" t="str">
        <f>RIGHT(N1581, LEN(N1581) - SEARCH("/", N1581,1))</f>
        <v>musical</v>
      </c>
      <c r="S1581" s="10">
        <f>(((J1581/60)/60)/24)+DATE(1970,1,1)</f>
        <v>41899.627071759263</v>
      </c>
      <c r="T1581" s="10">
        <f>(((I1581/60)/60)/24)+DATE(1970,1,1)</f>
        <v>41917.208333333336</v>
      </c>
      <c r="U1581" s="12">
        <f>ROUND((T1581-S1581), 0)</f>
        <v>18</v>
      </c>
      <c r="V1581" s="11" t="str">
        <f>IF(E1581&gt;=D1581, 1, "")</f>
        <v/>
      </c>
      <c r="W1581" s="11">
        <f>IF(E1581&lt;D1581, 1, "")</f>
        <v>1</v>
      </c>
      <c r="X1581" s="15">
        <f>S1581</f>
        <v>41899.627071759263</v>
      </c>
    </row>
    <row r="1582" spans="1:24" ht="64" x14ac:dyDescent="0.2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5">
        <f>E1582/D1582</f>
        <v>2.1428571428571429E-2</v>
      </c>
      <c r="P1582" s="6">
        <f>E1582/L1582</f>
        <v>7.5</v>
      </c>
      <c r="Q1582" t="str">
        <f>LEFT(N1582, SEARCH("/", N1582, 1)-1)</f>
        <v>theater</v>
      </c>
      <c r="R1582" t="str">
        <f>RIGHT(N1582, LEN(N1582) - SEARCH("/", N1582,1))</f>
        <v>musical</v>
      </c>
      <c r="S1582" s="10">
        <f>(((J1582/60)/60)/24)+DATE(1970,1,1)</f>
        <v>42297.816284722227</v>
      </c>
      <c r="T1582" s="10">
        <f>(((I1582/60)/60)/24)+DATE(1970,1,1)</f>
        <v>42338.708333333328</v>
      </c>
      <c r="U1582" s="12">
        <f>ROUND((T1582-S1582), 0)</f>
        <v>41</v>
      </c>
      <c r="V1582" s="11" t="str">
        <f>IF(E1582&gt;=D1582, 1, "")</f>
        <v/>
      </c>
      <c r="W1582" s="11">
        <f>IF(E1582&lt;D1582, 1, "")</f>
        <v>1</v>
      </c>
      <c r="X1582" s="15">
        <f>S1582</f>
        <v>42297.816284722227</v>
      </c>
    </row>
    <row r="1583" spans="1:24" ht="48" x14ac:dyDescent="0.2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5">
        <f>E1583/D1583</f>
        <v>0</v>
      </c>
      <c r="P1583" s="6" t="e">
        <f>E1583/L1583</f>
        <v>#DIV/0!</v>
      </c>
      <c r="Q1583" t="str">
        <f>LEFT(N1583, SEARCH("/", N1583, 1)-1)</f>
        <v>theater</v>
      </c>
      <c r="R1583" t="str">
        <f>RIGHT(N1583, LEN(N1583) - SEARCH("/", N1583,1))</f>
        <v>musical</v>
      </c>
      <c r="S1583" s="10">
        <f>(((J1583/60)/60)/24)+DATE(1970,1,1)</f>
        <v>42285.143969907411</v>
      </c>
      <c r="T1583" s="10">
        <f>(((I1583/60)/60)/24)+DATE(1970,1,1)</f>
        <v>42325.185636574075</v>
      </c>
      <c r="U1583" s="12">
        <f>ROUND((T1583-S1583), 0)</f>
        <v>40</v>
      </c>
      <c r="V1583" s="11" t="str">
        <f>IF(E1583&gt;=D1583, 1, "")</f>
        <v/>
      </c>
      <c r="W1583" s="11">
        <f>IF(E1583&lt;D1583, 1, "")</f>
        <v>1</v>
      </c>
      <c r="X1583" s="15">
        <f>S1583</f>
        <v>42285.143969907411</v>
      </c>
    </row>
    <row r="1584" spans="1:24" ht="48" x14ac:dyDescent="0.2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5">
        <f>E1584/D1584</f>
        <v>0.16420000000000001</v>
      </c>
      <c r="P1584" s="6">
        <f>E1584/L1584</f>
        <v>68.416666666666671</v>
      </c>
      <c r="Q1584" t="str">
        <f>LEFT(N1584, SEARCH("/", N1584, 1)-1)</f>
        <v>theater</v>
      </c>
      <c r="R1584" t="str">
        <f>RIGHT(N1584, LEN(N1584) - SEARCH("/", N1584,1))</f>
        <v>musical</v>
      </c>
      <c r="S1584" s="10">
        <f>(((J1584/60)/60)/24)+DATE(1970,1,1)</f>
        <v>42409.241747685184</v>
      </c>
      <c r="T1584" s="10">
        <f>(((I1584/60)/60)/24)+DATE(1970,1,1)</f>
        <v>42437.207638888889</v>
      </c>
      <c r="U1584" s="12">
        <f>ROUND((T1584-S1584), 0)</f>
        <v>28</v>
      </c>
      <c r="V1584" s="11" t="str">
        <f>IF(E1584&gt;=D1584, 1, "")</f>
        <v/>
      </c>
      <c r="W1584" s="11">
        <f>IF(E1584&lt;D1584, 1, "")</f>
        <v>1</v>
      </c>
      <c r="X1584" s="15">
        <f>S1584</f>
        <v>42409.241747685184</v>
      </c>
    </row>
    <row r="1585" spans="1:24" ht="48" x14ac:dyDescent="0.2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5">
        <f>E1585/D1585</f>
        <v>1E-3</v>
      </c>
      <c r="P1585" s="6">
        <f>E1585/L1585</f>
        <v>1</v>
      </c>
      <c r="Q1585" t="str">
        <f>LEFT(N1585, SEARCH("/", N1585, 1)-1)</f>
        <v>theater</v>
      </c>
      <c r="R1585" t="str">
        <f>RIGHT(N1585, LEN(N1585) - SEARCH("/", N1585,1))</f>
        <v>musical</v>
      </c>
      <c r="S1585" s="10">
        <f>(((J1585/60)/60)/24)+DATE(1970,1,1)</f>
        <v>42665.970347222217</v>
      </c>
      <c r="T1585" s="10">
        <f>(((I1585/60)/60)/24)+DATE(1970,1,1)</f>
        <v>42696.012013888889</v>
      </c>
      <c r="U1585" s="12">
        <f>ROUND((T1585-S1585), 0)</f>
        <v>30</v>
      </c>
      <c r="V1585" s="11" t="str">
        <f>IF(E1585&gt;=D1585, 1, "")</f>
        <v/>
      </c>
      <c r="W1585" s="11">
        <f>IF(E1585&lt;D1585, 1, "")</f>
        <v>1</v>
      </c>
      <c r="X1585" s="15">
        <f>S1585</f>
        <v>42665.970347222217</v>
      </c>
    </row>
    <row r="1586" spans="1:24" ht="48" x14ac:dyDescent="0.2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5">
        <f>E1586/D1586</f>
        <v>4.8099999999999997E-2</v>
      </c>
      <c r="P1586" s="6">
        <f>E1586/L1586</f>
        <v>60.125</v>
      </c>
      <c r="Q1586" t="str">
        <f>LEFT(N1586, SEARCH("/", N1586, 1)-1)</f>
        <v>theater</v>
      </c>
      <c r="R1586" t="str">
        <f>RIGHT(N1586, LEN(N1586) - SEARCH("/", N1586,1))</f>
        <v>musical</v>
      </c>
      <c r="S1586" s="10">
        <f>(((J1586/60)/60)/24)+DATE(1970,1,1)</f>
        <v>42140.421319444446</v>
      </c>
      <c r="T1586" s="10">
        <f>(((I1586/60)/60)/24)+DATE(1970,1,1)</f>
        <v>42171.979166666672</v>
      </c>
      <c r="U1586" s="12">
        <f>ROUND((T1586-S1586), 0)</f>
        <v>32</v>
      </c>
      <c r="V1586" s="11" t="str">
        <f>IF(E1586&gt;=D1586, 1, "")</f>
        <v/>
      </c>
      <c r="W1586" s="11">
        <f>IF(E1586&lt;D1586, 1, "")</f>
        <v>1</v>
      </c>
      <c r="X1586" s="15">
        <f>S1586</f>
        <v>42140.421319444446</v>
      </c>
    </row>
    <row r="1587" spans="1:24" ht="48" x14ac:dyDescent="0.2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5">
        <f>E1587/D1587</f>
        <v>0.06</v>
      </c>
      <c r="P1587" s="6">
        <f>E1587/L1587</f>
        <v>15</v>
      </c>
      <c r="Q1587" t="str">
        <f>LEFT(N1587, SEARCH("/", N1587, 1)-1)</f>
        <v>theater</v>
      </c>
      <c r="R1587" t="str">
        <f>RIGHT(N1587, LEN(N1587) - SEARCH("/", N1587,1))</f>
        <v>musical</v>
      </c>
      <c r="S1587" s="10">
        <f>(((J1587/60)/60)/24)+DATE(1970,1,1)</f>
        <v>42598.749155092592</v>
      </c>
      <c r="T1587" s="10">
        <f>(((I1587/60)/60)/24)+DATE(1970,1,1)</f>
        <v>42643.749155092592</v>
      </c>
      <c r="U1587" s="12">
        <f>ROUND((T1587-S1587), 0)</f>
        <v>45</v>
      </c>
      <c r="V1587" s="11" t="str">
        <f>IF(E1587&gt;=D1587, 1, "")</f>
        <v/>
      </c>
      <c r="W1587" s="11">
        <f>IF(E1587&lt;D1587, 1, "")</f>
        <v>1</v>
      </c>
      <c r="X1587" s="15">
        <f>S1587</f>
        <v>42598.749155092592</v>
      </c>
    </row>
    <row r="1588" spans="1:24" ht="32" x14ac:dyDescent="0.2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5">
        <f>E1588/D1588</f>
        <v>9.3100000000000002E-2</v>
      </c>
      <c r="P1588" s="6">
        <f>E1588/L1588</f>
        <v>60.064516129032256</v>
      </c>
      <c r="Q1588" t="str">
        <f>LEFT(N1588, SEARCH("/", N1588, 1)-1)</f>
        <v>theater</v>
      </c>
      <c r="R1588" t="str">
        <f>RIGHT(N1588, LEN(N1588) - SEARCH("/", N1588,1))</f>
        <v>plays</v>
      </c>
      <c r="S1588" s="10">
        <f>(((J1588/60)/60)/24)+DATE(1970,1,1)</f>
        <v>42205.171018518522</v>
      </c>
      <c r="T1588" s="10">
        <f>(((I1588/60)/60)/24)+DATE(1970,1,1)</f>
        <v>42235.171018518522</v>
      </c>
      <c r="U1588" s="12">
        <f>ROUND((T1588-S1588), 0)</f>
        <v>30</v>
      </c>
      <c r="V1588" s="11" t="str">
        <f>IF(E1588&gt;=D1588, 1, "")</f>
        <v/>
      </c>
      <c r="W1588" s="11">
        <f>IF(E1588&lt;D1588, 1, "")</f>
        <v>1</v>
      </c>
      <c r="X1588" s="15">
        <f>S1588</f>
        <v>42205.171018518522</v>
      </c>
    </row>
    <row r="1589" spans="1:24" ht="48" x14ac:dyDescent="0.2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5">
        <f>E1589/D1589</f>
        <v>7.2400000000000006E-2</v>
      </c>
      <c r="P1589" s="6">
        <f>E1589/L1589</f>
        <v>72.400000000000006</v>
      </c>
      <c r="Q1589" t="str">
        <f>LEFT(N1589, SEARCH("/", N1589, 1)-1)</f>
        <v>theater</v>
      </c>
      <c r="R1589" t="str">
        <f>RIGHT(N1589, LEN(N1589) - SEARCH("/", N1589,1))</f>
        <v>plays</v>
      </c>
      <c r="S1589" s="10">
        <f>(((J1589/60)/60)/24)+DATE(1970,1,1)</f>
        <v>42041.205000000002</v>
      </c>
      <c r="T1589" s="10">
        <f>(((I1589/60)/60)/24)+DATE(1970,1,1)</f>
        <v>42086.16333333333</v>
      </c>
      <c r="U1589" s="12">
        <f>ROUND((T1589-S1589), 0)</f>
        <v>45</v>
      </c>
      <c r="V1589" s="11" t="str">
        <f>IF(E1589&gt;=D1589, 1, "")</f>
        <v/>
      </c>
      <c r="W1589" s="11">
        <f>IF(E1589&lt;D1589, 1, "")</f>
        <v>1</v>
      </c>
      <c r="X1589" s="15">
        <f>S1589</f>
        <v>42041.205000000002</v>
      </c>
    </row>
    <row r="1590" spans="1:24" ht="48" x14ac:dyDescent="0.2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5">
        <f>E1590/D1590</f>
        <v>0.1</v>
      </c>
      <c r="P1590" s="6">
        <f>E1590/L1590</f>
        <v>100</v>
      </c>
      <c r="Q1590" t="str">
        <f>LEFT(N1590, SEARCH("/", N1590, 1)-1)</f>
        <v>theater</v>
      </c>
      <c r="R1590" t="str">
        <f>RIGHT(N1590, LEN(N1590) - SEARCH("/", N1590,1))</f>
        <v>plays</v>
      </c>
      <c r="S1590" s="10">
        <f>(((J1590/60)/60)/24)+DATE(1970,1,1)</f>
        <v>42203.677766203706</v>
      </c>
      <c r="T1590" s="10">
        <f>(((I1590/60)/60)/24)+DATE(1970,1,1)</f>
        <v>42233.677766203706</v>
      </c>
      <c r="U1590" s="12">
        <f>ROUND((T1590-S1590), 0)</f>
        <v>30</v>
      </c>
      <c r="V1590" s="11" t="str">
        <f>IF(E1590&gt;=D1590, 1, "")</f>
        <v/>
      </c>
      <c r="W1590" s="11">
        <f>IF(E1590&lt;D1590, 1, "")</f>
        <v>1</v>
      </c>
      <c r="X1590" s="15">
        <f>S1590</f>
        <v>42203.677766203706</v>
      </c>
    </row>
    <row r="1591" spans="1:24" ht="48" x14ac:dyDescent="0.2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5">
        <f>E1591/D1591</f>
        <v>0.11272727272727273</v>
      </c>
      <c r="P1591" s="6">
        <f>E1591/L1591</f>
        <v>51.666666666666664</v>
      </c>
      <c r="Q1591" t="str">
        <f>LEFT(N1591, SEARCH("/", N1591, 1)-1)</f>
        <v>theater</v>
      </c>
      <c r="R1591" t="str">
        <f>RIGHT(N1591, LEN(N1591) - SEARCH("/", N1591,1))</f>
        <v>plays</v>
      </c>
      <c r="S1591" s="10">
        <f>(((J1591/60)/60)/24)+DATE(1970,1,1)</f>
        <v>41983.752847222218</v>
      </c>
      <c r="T1591" s="10">
        <f>(((I1591/60)/60)/24)+DATE(1970,1,1)</f>
        <v>42014.140972222223</v>
      </c>
      <c r="U1591" s="12">
        <f>ROUND((T1591-S1591), 0)</f>
        <v>30</v>
      </c>
      <c r="V1591" s="11" t="str">
        <f>IF(E1591&gt;=D1591, 1, "")</f>
        <v/>
      </c>
      <c r="W1591" s="11">
        <f>IF(E1591&lt;D1591, 1, "")</f>
        <v>1</v>
      </c>
      <c r="X1591" s="15">
        <f>S1591</f>
        <v>41983.752847222218</v>
      </c>
    </row>
    <row r="1592" spans="1:24" ht="32" x14ac:dyDescent="0.2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5">
        <f>E1592/D1592</f>
        <v>0.15411764705882353</v>
      </c>
      <c r="P1592" s="6">
        <f>E1592/L1592</f>
        <v>32.75</v>
      </c>
      <c r="Q1592" t="str">
        <f>LEFT(N1592, SEARCH("/", N1592, 1)-1)</f>
        <v>theater</v>
      </c>
      <c r="R1592" t="str">
        <f>RIGHT(N1592, LEN(N1592) - SEARCH("/", N1592,1))</f>
        <v>plays</v>
      </c>
      <c r="S1592" s="10">
        <f>(((J1592/60)/60)/24)+DATE(1970,1,1)</f>
        <v>41968.677465277782</v>
      </c>
      <c r="T1592" s="10">
        <f>(((I1592/60)/60)/24)+DATE(1970,1,1)</f>
        <v>42028.5</v>
      </c>
      <c r="U1592" s="12">
        <f>ROUND((T1592-S1592), 0)</f>
        <v>60</v>
      </c>
      <c r="V1592" s="11" t="str">
        <f>IF(E1592&gt;=D1592, 1, "")</f>
        <v/>
      </c>
      <c r="W1592" s="11">
        <f>IF(E1592&lt;D1592, 1, "")</f>
        <v>1</v>
      </c>
      <c r="X1592" s="15">
        <f>S1592</f>
        <v>41968.677465277782</v>
      </c>
    </row>
    <row r="1593" spans="1:24" ht="48" x14ac:dyDescent="0.2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5">
        <f>E1593/D1593</f>
        <v>0</v>
      </c>
      <c r="P1593" s="6" t="e">
        <f>E1593/L1593</f>
        <v>#DIV/0!</v>
      </c>
      <c r="Q1593" t="str">
        <f>LEFT(N1593, SEARCH("/", N1593, 1)-1)</f>
        <v>theater</v>
      </c>
      <c r="R1593" t="str">
        <f>RIGHT(N1593, LEN(N1593) - SEARCH("/", N1593,1))</f>
        <v>plays</v>
      </c>
      <c r="S1593" s="10">
        <f>(((J1593/60)/60)/24)+DATE(1970,1,1)</f>
        <v>42103.024398148147</v>
      </c>
      <c r="T1593" s="10">
        <f>(((I1593/60)/60)/24)+DATE(1970,1,1)</f>
        <v>42112.9375</v>
      </c>
      <c r="U1593" s="12">
        <f>ROUND((T1593-S1593), 0)</f>
        <v>10</v>
      </c>
      <c r="V1593" s="11" t="str">
        <f>IF(E1593&gt;=D1593, 1, "")</f>
        <v/>
      </c>
      <c r="W1593" s="11">
        <f>IF(E1593&lt;D1593, 1, "")</f>
        <v>1</v>
      </c>
      <c r="X1593" s="15">
        <f>S1593</f>
        <v>42103.024398148147</v>
      </c>
    </row>
    <row r="1594" spans="1:24" ht="48" x14ac:dyDescent="0.2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5">
        <f>E1594/D1594</f>
        <v>0.28466666666666668</v>
      </c>
      <c r="P1594" s="6">
        <f>E1594/L1594</f>
        <v>61</v>
      </c>
      <c r="Q1594" t="str">
        <f>LEFT(N1594, SEARCH("/", N1594, 1)-1)</f>
        <v>theater</v>
      </c>
      <c r="R1594" t="str">
        <f>RIGHT(N1594, LEN(N1594) - SEARCH("/", N1594,1))</f>
        <v>plays</v>
      </c>
      <c r="S1594" s="10">
        <f>(((J1594/60)/60)/24)+DATE(1970,1,1)</f>
        <v>42089.901574074072</v>
      </c>
      <c r="T1594" s="10">
        <f>(((I1594/60)/60)/24)+DATE(1970,1,1)</f>
        <v>42149.901574074072</v>
      </c>
      <c r="U1594" s="12">
        <f>ROUND((T1594-S1594), 0)</f>
        <v>60</v>
      </c>
      <c r="V1594" s="11" t="str">
        <f>IF(E1594&gt;=D1594, 1, "")</f>
        <v/>
      </c>
      <c r="W1594" s="11">
        <f>IF(E1594&lt;D1594, 1, "")</f>
        <v>1</v>
      </c>
      <c r="X1594" s="15">
        <f>S1594</f>
        <v>42089.901574074072</v>
      </c>
    </row>
    <row r="1595" spans="1:24" ht="32" x14ac:dyDescent="0.2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5">
        <f>E1595/D1595</f>
        <v>0.13333333333333333</v>
      </c>
      <c r="P1595" s="6">
        <f>E1595/L1595</f>
        <v>10</v>
      </c>
      <c r="Q1595" t="str">
        <f>LEFT(N1595, SEARCH("/", N1595, 1)-1)</f>
        <v>theater</v>
      </c>
      <c r="R1595" t="str">
        <f>RIGHT(N1595, LEN(N1595) - SEARCH("/", N1595,1))</f>
        <v>plays</v>
      </c>
      <c r="S1595" s="10">
        <f>(((J1595/60)/60)/24)+DATE(1970,1,1)</f>
        <v>42122.693159722221</v>
      </c>
      <c r="T1595" s="10">
        <f>(((I1595/60)/60)/24)+DATE(1970,1,1)</f>
        <v>42152.693159722221</v>
      </c>
      <c r="U1595" s="12">
        <f>ROUND((T1595-S1595), 0)</f>
        <v>30</v>
      </c>
      <c r="V1595" s="11" t="str">
        <f>IF(E1595&gt;=D1595, 1, "")</f>
        <v/>
      </c>
      <c r="W1595" s="11">
        <f>IF(E1595&lt;D1595, 1, "")</f>
        <v>1</v>
      </c>
      <c r="X1595" s="15">
        <f>S1595</f>
        <v>42122.693159722221</v>
      </c>
    </row>
    <row r="1596" spans="1:24" ht="48" x14ac:dyDescent="0.2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5">
        <f>E1596/D1596</f>
        <v>6.6666666666666671E-3</v>
      </c>
      <c r="P1596" s="6">
        <f>E1596/L1596</f>
        <v>10</v>
      </c>
      <c r="Q1596" t="str">
        <f>LEFT(N1596, SEARCH("/", N1596, 1)-1)</f>
        <v>theater</v>
      </c>
      <c r="R1596" t="str">
        <f>RIGHT(N1596, LEN(N1596) - SEARCH("/", N1596,1))</f>
        <v>plays</v>
      </c>
      <c r="S1596" s="10">
        <f>(((J1596/60)/60)/24)+DATE(1970,1,1)</f>
        <v>42048.711724537032</v>
      </c>
      <c r="T1596" s="10">
        <f>(((I1596/60)/60)/24)+DATE(1970,1,1)</f>
        <v>42086.75</v>
      </c>
      <c r="U1596" s="12">
        <f>ROUND((T1596-S1596), 0)</f>
        <v>38</v>
      </c>
      <c r="V1596" s="11" t="str">
        <f>IF(E1596&gt;=D1596, 1, "")</f>
        <v/>
      </c>
      <c r="W1596" s="11">
        <f>IF(E1596&lt;D1596, 1, "")</f>
        <v>1</v>
      </c>
      <c r="X1596" s="15">
        <f>S1596</f>
        <v>42048.711724537032</v>
      </c>
    </row>
    <row r="1597" spans="1:24" ht="32" x14ac:dyDescent="0.2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5">
        <f>E1597/D1597</f>
        <v>0.21428571428571427</v>
      </c>
      <c r="P1597" s="6">
        <f>E1597/L1597</f>
        <v>37.5</v>
      </c>
      <c r="Q1597" t="str">
        <f>LEFT(N1597, SEARCH("/", N1597, 1)-1)</f>
        <v>theater</v>
      </c>
      <c r="R1597" t="str">
        <f>RIGHT(N1597, LEN(N1597) - SEARCH("/", N1597,1))</f>
        <v>plays</v>
      </c>
      <c r="S1597" s="10">
        <f>(((J1597/60)/60)/24)+DATE(1970,1,1)</f>
        <v>42297.691006944442</v>
      </c>
      <c r="T1597" s="10">
        <f>(((I1597/60)/60)/24)+DATE(1970,1,1)</f>
        <v>42320.290972222225</v>
      </c>
      <c r="U1597" s="12">
        <f>ROUND((T1597-S1597), 0)</f>
        <v>23</v>
      </c>
      <c r="V1597" s="11" t="str">
        <f>IF(E1597&gt;=D1597, 1, "")</f>
        <v/>
      </c>
      <c r="W1597" s="11">
        <f>IF(E1597&lt;D1597, 1, "")</f>
        <v>1</v>
      </c>
      <c r="X1597" s="15">
        <f>S1597</f>
        <v>42297.691006944442</v>
      </c>
    </row>
    <row r="1598" spans="1:24" ht="32" x14ac:dyDescent="0.2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5">
        <f>E1598/D1598</f>
        <v>0.18</v>
      </c>
      <c r="P1598" s="6">
        <f>E1598/L1598</f>
        <v>45</v>
      </c>
      <c r="Q1598" t="str">
        <f>LEFT(N1598, SEARCH("/", N1598, 1)-1)</f>
        <v>theater</v>
      </c>
      <c r="R1598" t="str">
        <f>RIGHT(N1598, LEN(N1598) - SEARCH("/", N1598,1))</f>
        <v>plays</v>
      </c>
      <c r="S1598" s="10">
        <f>(((J1598/60)/60)/24)+DATE(1970,1,1)</f>
        <v>41813.938715277778</v>
      </c>
      <c r="T1598" s="10">
        <f>(((I1598/60)/60)/24)+DATE(1970,1,1)</f>
        <v>41835.916666666664</v>
      </c>
      <c r="U1598" s="12">
        <f>ROUND((T1598-S1598), 0)</f>
        <v>22</v>
      </c>
      <c r="V1598" s="11" t="str">
        <f>IF(E1598&gt;=D1598, 1, "")</f>
        <v/>
      </c>
      <c r="W1598" s="11">
        <f>IF(E1598&lt;D1598, 1, "")</f>
        <v>1</v>
      </c>
      <c r="X1598" s="15">
        <f>S1598</f>
        <v>41813.938715277778</v>
      </c>
    </row>
    <row r="1599" spans="1:24" ht="48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>E1599/D1599</f>
        <v>0.20125000000000001</v>
      </c>
      <c r="P1599" s="6">
        <f>E1599/L1599</f>
        <v>100.625</v>
      </c>
      <c r="Q1599" t="str">
        <f>LEFT(N1599, SEARCH("/", N1599, 1)-1)</f>
        <v>theater</v>
      </c>
      <c r="R1599" t="str">
        <f>RIGHT(N1599, LEN(N1599) - SEARCH("/", N1599,1))</f>
        <v>plays</v>
      </c>
      <c r="S1599" s="10">
        <f>(((J1599/60)/60)/24)+DATE(1970,1,1)</f>
        <v>42548.449861111112</v>
      </c>
      <c r="T1599" s="10">
        <f>(((I1599/60)/60)/24)+DATE(1970,1,1)</f>
        <v>42568.449861111112</v>
      </c>
      <c r="U1599" s="12">
        <f>ROUND((T1599-S1599), 0)</f>
        <v>20</v>
      </c>
      <c r="V1599" s="11" t="str">
        <f>IF(E1599&gt;=D1599, 1, "")</f>
        <v/>
      </c>
      <c r="W1599" s="11">
        <f>IF(E1599&lt;D1599, 1, "")</f>
        <v>1</v>
      </c>
      <c r="X1599" s="15">
        <f>S1599</f>
        <v>42548.449861111112</v>
      </c>
    </row>
    <row r="1600" spans="1:24" ht="48" x14ac:dyDescent="0.2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5">
        <f>E1600/D1600</f>
        <v>0.17899999999999999</v>
      </c>
      <c r="P1600" s="6">
        <f>E1600/L1600</f>
        <v>25.571428571428573</v>
      </c>
      <c r="Q1600" t="str">
        <f>LEFT(N1600, SEARCH("/", N1600, 1)-1)</f>
        <v>theater</v>
      </c>
      <c r="R1600" t="str">
        <f>RIGHT(N1600, LEN(N1600) - SEARCH("/", N1600,1))</f>
        <v>plays</v>
      </c>
      <c r="S1600" s="10">
        <f>(((J1600/60)/60)/24)+DATE(1970,1,1)</f>
        <v>41833.089756944442</v>
      </c>
      <c r="T1600" s="10">
        <f>(((I1600/60)/60)/24)+DATE(1970,1,1)</f>
        <v>41863.079143518517</v>
      </c>
      <c r="U1600" s="12">
        <f>ROUND((T1600-S1600), 0)</f>
        <v>30</v>
      </c>
      <c r="V1600" s="11" t="str">
        <f>IF(E1600&gt;=D1600, 1, "")</f>
        <v/>
      </c>
      <c r="W1600" s="11">
        <f>IF(E1600&lt;D1600, 1, "")</f>
        <v>1</v>
      </c>
      <c r="X1600" s="15">
        <f>S1600</f>
        <v>41833.089756944442</v>
      </c>
    </row>
    <row r="1601" spans="1:24" ht="48" x14ac:dyDescent="0.2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5">
        <f>E1601/D1601</f>
        <v>0</v>
      </c>
      <c r="P1601" s="6" t="e">
        <f>E1601/L1601</f>
        <v>#DIV/0!</v>
      </c>
      <c r="Q1601" t="str">
        <f>LEFT(N1601, SEARCH("/", N1601, 1)-1)</f>
        <v>theater</v>
      </c>
      <c r="R1601" t="str">
        <f>RIGHT(N1601, LEN(N1601) - SEARCH("/", N1601,1))</f>
        <v>plays</v>
      </c>
      <c r="S1601" s="10">
        <f>(((J1601/60)/60)/24)+DATE(1970,1,1)</f>
        <v>42325.920717592591</v>
      </c>
      <c r="T1601" s="10">
        <f>(((I1601/60)/60)/24)+DATE(1970,1,1)</f>
        <v>42355.920717592591</v>
      </c>
      <c r="U1601" s="12">
        <f>ROUND((T1601-S1601), 0)</f>
        <v>30</v>
      </c>
      <c r="V1601" s="11" t="str">
        <f>IF(E1601&gt;=D1601, 1, "")</f>
        <v/>
      </c>
      <c r="W1601" s="11">
        <f>IF(E1601&lt;D1601, 1, "")</f>
        <v>1</v>
      </c>
      <c r="X1601" s="15">
        <f>S1601</f>
        <v>42325.920717592591</v>
      </c>
    </row>
    <row r="1602" spans="1:24" ht="48" x14ac:dyDescent="0.2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5">
        <f>E1602/D1602</f>
        <v>0.02</v>
      </c>
      <c r="P1602" s="6">
        <f>E1602/L1602</f>
        <v>25</v>
      </c>
      <c r="Q1602" t="str">
        <f>LEFT(N1602, SEARCH("/", N1602, 1)-1)</f>
        <v>theater</v>
      </c>
      <c r="R1602" t="str">
        <f>RIGHT(N1602, LEN(N1602) - SEARCH("/", N1602,1))</f>
        <v>plays</v>
      </c>
      <c r="S1602" s="10">
        <f>(((J1602/60)/60)/24)+DATE(1970,1,1)</f>
        <v>41858.214629629627</v>
      </c>
      <c r="T1602" s="10">
        <f>(((I1602/60)/60)/24)+DATE(1970,1,1)</f>
        <v>41888.214629629627</v>
      </c>
      <c r="U1602" s="12">
        <f>ROUND((T1602-S1602), 0)</f>
        <v>30</v>
      </c>
      <c r="V1602" s="11" t="str">
        <f>IF(E1602&gt;=D1602, 1, "")</f>
        <v/>
      </c>
      <c r="W1602" s="11">
        <f>IF(E1602&lt;D1602, 1, "")</f>
        <v>1</v>
      </c>
      <c r="X1602" s="15">
        <f>S1602</f>
        <v>41858.214629629627</v>
      </c>
    </row>
    <row r="1603" spans="1:24" ht="32" x14ac:dyDescent="0.2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5">
        <f>E1603/D1603</f>
        <v>0</v>
      </c>
      <c r="P1603" s="6" t="e">
        <f>E1603/L1603</f>
        <v>#DIV/0!</v>
      </c>
      <c r="Q1603" t="str">
        <f>LEFT(N1603, SEARCH("/", N1603, 1)-1)</f>
        <v>theater</v>
      </c>
      <c r="R1603" t="str">
        <f>RIGHT(N1603, LEN(N1603) - SEARCH("/", N1603,1))</f>
        <v>plays</v>
      </c>
      <c r="S1603" s="10">
        <f>(((J1603/60)/60)/24)+DATE(1970,1,1)</f>
        <v>41793.710231481484</v>
      </c>
      <c r="T1603" s="10">
        <f>(((I1603/60)/60)/24)+DATE(1970,1,1)</f>
        <v>41823.710231481484</v>
      </c>
      <c r="U1603" s="12">
        <f>ROUND((T1603-S1603), 0)</f>
        <v>30</v>
      </c>
      <c r="V1603" s="11" t="str">
        <f>IF(E1603&gt;=D1603, 1, "")</f>
        <v/>
      </c>
      <c r="W1603" s="11">
        <f>IF(E1603&lt;D1603, 1, "")</f>
        <v>1</v>
      </c>
      <c r="X1603" s="15">
        <f>S1603</f>
        <v>41793.710231481484</v>
      </c>
    </row>
    <row r="1604" spans="1:24" ht="48" x14ac:dyDescent="0.2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5">
        <f>E1604/D1604</f>
        <v>0</v>
      </c>
      <c r="P1604" s="6" t="e">
        <f>E1604/L1604</f>
        <v>#DIV/0!</v>
      </c>
      <c r="Q1604" t="str">
        <f>LEFT(N1604, SEARCH("/", N1604, 1)-1)</f>
        <v>theater</v>
      </c>
      <c r="R1604" t="str">
        <f>RIGHT(N1604, LEN(N1604) - SEARCH("/", N1604,1))</f>
        <v>plays</v>
      </c>
      <c r="S1604" s="10">
        <f>(((J1604/60)/60)/24)+DATE(1970,1,1)</f>
        <v>41793.814259259263</v>
      </c>
      <c r="T1604" s="10">
        <f>(((I1604/60)/60)/24)+DATE(1970,1,1)</f>
        <v>41825.165972222225</v>
      </c>
      <c r="U1604" s="12">
        <f>ROUND((T1604-S1604), 0)</f>
        <v>31</v>
      </c>
      <c r="V1604" s="11" t="str">
        <f>IF(E1604&gt;=D1604, 1, "")</f>
        <v/>
      </c>
      <c r="W1604" s="11">
        <f>IF(E1604&lt;D1604, 1, "")</f>
        <v>1</v>
      </c>
      <c r="X1604" s="15">
        <f>S1604</f>
        <v>41793.814259259263</v>
      </c>
    </row>
    <row r="1605" spans="1:24" ht="48" x14ac:dyDescent="0.2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5">
        <f>E1605/D1605</f>
        <v>0.1</v>
      </c>
      <c r="P1605" s="6">
        <f>E1605/L1605</f>
        <v>10</v>
      </c>
      <c r="Q1605" t="str">
        <f>LEFT(N1605, SEARCH("/", N1605, 1)-1)</f>
        <v>theater</v>
      </c>
      <c r="R1605" t="str">
        <f>RIGHT(N1605, LEN(N1605) - SEARCH("/", N1605,1))</f>
        <v>plays</v>
      </c>
      <c r="S1605" s="10">
        <f>(((J1605/60)/60)/24)+DATE(1970,1,1)</f>
        <v>41831.697939814818</v>
      </c>
      <c r="T1605" s="10">
        <f>(((I1605/60)/60)/24)+DATE(1970,1,1)</f>
        <v>41861.697939814818</v>
      </c>
      <c r="U1605" s="12">
        <f>ROUND((T1605-S1605), 0)</f>
        <v>30</v>
      </c>
      <c r="V1605" s="11" t="str">
        <f>IF(E1605&gt;=D1605, 1, "")</f>
        <v/>
      </c>
      <c r="W1605" s="11">
        <f>IF(E1605&lt;D1605, 1, "")</f>
        <v>1</v>
      </c>
      <c r="X1605" s="15">
        <f>S1605</f>
        <v>41831.697939814818</v>
      </c>
    </row>
    <row r="1606" spans="1:24" ht="16" x14ac:dyDescent="0.2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5">
        <f>E1606/D1606</f>
        <v>2.3764705882352941E-2</v>
      </c>
      <c r="P1606" s="6">
        <f>E1606/L1606</f>
        <v>202</v>
      </c>
      <c r="Q1606" t="str">
        <f>LEFT(N1606, SEARCH("/", N1606, 1)-1)</f>
        <v>theater</v>
      </c>
      <c r="R1606" t="str">
        <f>RIGHT(N1606, LEN(N1606) - SEARCH("/", N1606,1))</f>
        <v>plays</v>
      </c>
      <c r="S1606" s="10">
        <f>(((J1606/60)/60)/24)+DATE(1970,1,1)</f>
        <v>42621.389340277776</v>
      </c>
      <c r="T1606" s="10">
        <f>(((I1606/60)/60)/24)+DATE(1970,1,1)</f>
        <v>42651.389340277776</v>
      </c>
      <c r="U1606" s="12">
        <f>ROUND((T1606-S1606), 0)</f>
        <v>30</v>
      </c>
      <c r="V1606" s="11" t="str">
        <f>IF(E1606&gt;=D1606, 1, "")</f>
        <v/>
      </c>
      <c r="W1606" s="11">
        <f>IF(E1606&lt;D1606, 1, "")</f>
        <v>1</v>
      </c>
      <c r="X1606" s="15">
        <f>S1606</f>
        <v>42621.389340277776</v>
      </c>
    </row>
    <row r="1607" spans="1:24" ht="32" x14ac:dyDescent="0.2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5">
        <f>E1607/D1607</f>
        <v>0.01</v>
      </c>
      <c r="P1607" s="6">
        <f>E1607/L1607</f>
        <v>25</v>
      </c>
      <c r="Q1607" t="str">
        <f>LEFT(N1607, SEARCH("/", N1607, 1)-1)</f>
        <v>theater</v>
      </c>
      <c r="R1607" t="str">
        <f>RIGHT(N1607, LEN(N1607) - SEARCH("/", N1607,1))</f>
        <v>plays</v>
      </c>
      <c r="S1607" s="10">
        <f>(((J1607/60)/60)/24)+DATE(1970,1,1)</f>
        <v>42164.299722222218</v>
      </c>
      <c r="T1607" s="10">
        <f>(((I1607/60)/60)/24)+DATE(1970,1,1)</f>
        <v>42190.957638888889</v>
      </c>
      <c r="U1607" s="12">
        <f>ROUND((T1607-S1607), 0)</f>
        <v>27</v>
      </c>
      <c r="V1607" s="11" t="str">
        <f>IF(E1607&gt;=D1607, 1, "")</f>
        <v/>
      </c>
      <c r="W1607" s="11">
        <f>IF(E1607&lt;D1607, 1, "")</f>
        <v>1</v>
      </c>
      <c r="X1607" s="15">
        <f>S1607</f>
        <v>42164.299722222218</v>
      </c>
    </row>
    <row r="1608" spans="1:24" ht="80" x14ac:dyDescent="0.2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5">
        <f>E1608/D1608</f>
        <v>6.6666666666666671E-3</v>
      </c>
      <c r="P1608" s="6">
        <f>E1608/L1608</f>
        <v>500</v>
      </c>
      <c r="Q1608" t="str">
        <f>LEFT(N1608, SEARCH("/", N1608, 1)-1)</f>
        <v>theater</v>
      </c>
      <c r="R1608" t="str">
        <f>RIGHT(N1608, LEN(N1608) - SEARCH("/", N1608,1))</f>
        <v>musical</v>
      </c>
      <c r="S1608" s="10">
        <f>(((J1608/60)/60)/24)+DATE(1970,1,1)</f>
        <v>42333.695821759262</v>
      </c>
      <c r="T1608" s="10">
        <f>(((I1608/60)/60)/24)+DATE(1970,1,1)</f>
        <v>42361.679166666669</v>
      </c>
      <c r="U1608" s="12">
        <f>ROUND((T1608-S1608), 0)</f>
        <v>28</v>
      </c>
      <c r="V1608" s="11" t="str">
        <f>IF(E1608&gt;=D1608, 1, "")</f>
        <v/>
      </c>
      <c r="W1608" s="11">
        <f>IF(E1608&lt;D1608, 1, "")</f>
        <v>1</v>
      </c>
      <c r="X1608" s="15">
        <f>S1608</f>
        <v>42333.695821759262</v>
      </c>
    </row>
    <row r="1609" spans="1:24" ht="48" x14ac:dyDescent="0.2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5">
        <f>E1609/D1609</f>
        <v>3.267605633802817E-2</v>
      </c>
      <c r="P1609" s="6">
        <f>E1609/L1609</f>
        <v>29</v>
      </c>
      <c r="Q1609" t="str">
        <f>LEFT(N1609, SEARCH("/", N1609, 1)-1)</f>
        <v>theater</v>
      </c>
      <c r="R1609" t="str">
        <f>RIGHT(N1609, LEN(N1609) - SEARCH("/", N1609,1))</f>
        <v>musical</v>
      </c>
      <c r="S1609" s="10">
        <f>(((J1609/60)/60)/24)+DATE(1970,1,1)</f>
        <v>42138.798819444448</v>
      </c>
      <c r="T1609" s="10">
        <f>(((I1609/60)/60)/24)+DATE(1970,1,1)</f>
        <v>42170.798819444448</v>
      </c>
      <c r="U1609" s="12">
        <f>ROUND((T1609-S1609), 0)</f>
        <v>32</v>
      </c>
      <c r="V1609" s="11" t="str">
        <f>IF(E1609&gt;=D1609, 1, "")</f>
        <v/>
      </c>
      <c r="W1609" s="11">
        <f>IF(E1609&lt;D1609, 1, "")</f>
        <v>1</v>
      </c>
      <c r="X1609" s="15">
        <f>S1609</f>
        <v>42138.798819444448</v>
      </c>
    </row>
    <row r="1610" spans="1:24" ht="48" x14ac:dyDescent="0.2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5">
        <f>E1610/D1610</f>
        <v>0</v>
      </c>
      <c r="P1610" s="6" t="e">
        <f>E1610/L1610</f>
        <v>#DIV/0!</v>
      </c>
      <c r="Q1610" t="str">
        <f>LEFT(N1610, SEARCH("/", N1610, 1)-1)</f>
        <v>theater</v>
      </c>
      <c r="R1610" t="str">
        <f>RIGHT(N1610, LEN(N1610) - SEARCH("/", N1610,1))</f>
        <v>musical</v>
      </c>
      <c r="S1610" s="10">
        <f>(((J1610/60)/60)/24)+DATE(1970,1,1)</f>
        <v>42666.666932870372</v>
      </c>
      <c r="T1610" s="10">
        <f>(((I1610/60)/60)/24)+DATE(1970,1,1)</f>
        <v>42696.708599537036</v>
      </c>
      <c r="U1610" s="12">
        <f>ROUND((T1610-S1610), 0)</f>
        <v>30</v>
      </c>
      <c r="V1610" s="11" t="str">
        <f>IF(E1610&gt;=D1610, 1, "")</f>
        <v/>
      </c>
      <c r="W1610" s="11">
        <f>IF(E1610&lt;D1610, 1, "")</f>
        <v>1</v>
      </c>
      <c r="X1610" s="15">
        <f>S1610</f>
        <v>42666.666932870372</v>
      </c>
    </row>
    <row r="1611" spans="1:24" ht="32" x14ac:dyDescent="0.2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5">
        <f>E1611/D1611</f>
        <v>0</v>
      </c>
      <c r="P1611" s="6" t="e">
        <f>E1611/L1611</f>
        <v>#DIV/0!</v>
      </c>
      <c r="Q1611" t="str">
        <f>LEFT(N1611, SEARCH("/", N1611, 1)-1)</f>
        <v>theater</v>
      </c>
      <c r="R1611" t="str">
        <f>RIGHT(N1611, LEN(N1611) - SEARCH("/", N1611,1))</f>
        <v>musical</v>
      </c>
      <c r="S1611" s="10">
        <f>(((J1611/60)/60)/24)+DATE(1970,1,1)</f>
        <v>41766.692037037035</v>
      </c>
      <c r="T1611" s="10">
        <f>(((I1611/60)/60)/24)+DATE(1970,1,1)</f>
        <v>41826.692037037035</v>
      </c>
      <c r="U1611" s="12">
        <f>ROUND((T1611-S1611), 0)</f>
        <v>60</v>
      </c>
      <c r="V1611" s="11" t="str">
        <f>IF(E1611&gt;=D1611, 1, "")</f>
        <v/>
      </c>
      <c r="W1611" s="11">
        <f>IF(E1611&lt;D1611, 1, "")</f>
        <v>1</v>
      </c>
      <c r="X1611" s="15">
        <f>S1611</f>
        <v>41766.692037037035</v>
      </c>
    </row>
    <row r="1612" spans="1:24" ht="32" x14ac:dyDescent="0.2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5">
        <f>E1612/D1612</f>
        <v>2.8E-3</v>
      </c>
      <c r="P1612" s="6">
        <f>E1612/L1612</f>
        <v>17.5</v>
      </c>
      <c r="Q1612" t="str">
        <f>LEFT(N1612, SEARCH("/", N1612, 1)-1)</f>
        <v>theater</v>
      </c>
      <c r="R1612" t="str">
        <f>RIGHT(N1612, LEN(N1612) - SEARCH("/", N1612,1))</f>
        <v>musical</v>
      </c>
      <c r="S1612" s="10">
        <f>(((J1612/60)/60)/24)+DATE(1970,1,1)</f>
        <v>42170.447013888886</v>
      </c>
      <c r="T1612" s="10">
        <f>(((I1612/60)/60)/24)+DATE(1970,1,1)</f>
        <v>42200.447013888886</v>
      </c>
      <c r="U1612" s="12">
        <f>ROUND((T1612-S1612), 0)</f>
        <v>30</v>
      </c>
      <c r="V1612" s="11" t="str">
        <f>IF(E1612&gt;=D1612, 1, "")</f>
        <v/>
      </c>
      <c r="W1612" s="11">
        <f>IF(E1612&lt;D1612, 1, "")</f>
        <v>1</v>
      </c>
      <c r="X1612" s="15">
        <f>S1612</f>
        <v>42170.447013888886</v>
      </c>
    </row>
    <row r="1613" spans="1:24" ht="48" x14ac:dyDescent="0.2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5">
        <f>E1613/D1613</f>
        <v>0.59657142857142853</v>
      </c>
      <c r="P1613" s="6">
        <f>E1613/L1613</f>
        <v>174</v>
      </c>
      <c r="Q1613" t="str">
        <f>LEFT(N1613, SEARCH("/", N1613, 1)-1)</f>
        <v>theater</v>
      </c>
      <c r="R1613" t="str">
        <f>RIGHT(N1613, LEN(N1613) - SEARCH("/", N1613,1))</f>
        <v>musical</v>
      </c>
      <c r="S1613" s="10">
        <f>(((J1613/60)/60)/24)+DATE(1970,1,1)</f>
        <v>41968.938993055555</v>
      </c>
      <c r="T1613" s="10">
        <f>(((I1613/60)/60)/24)+DATE(1970,1,1)</f>
        <v>41989.938993055555</v>
      </c>
      <c r="U1613" s="12">
        <f>ROUND((T1613-S1613), 0)</f>
        <v>21</v>
      </c>
      <c r="V1613" s="11" t="str">
        <f>IF(E1613&gt;=D1613, 1, "")</f>
        <v/>
      </c>
      <c r="W1613" s="11">
        <f>IF(E1613&lt;D1613, 1, "")</f>
        <v>1</v>
      </c>
      <c r="X1613" s="15">
        <f>S1613</f>
        <v>41968.938993055555</v>
      </c>
    </row>
    <row r="1614" spans="1:24" ht="48" x14ac:dyDescent="0.2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5">
        <f>E1614/D1614</f>
        <v>0.01</v>
      </c>
      <c r="P1614" s="6">
        <f>E1614/L1614</f>
        <v>50</v>
      </c>
      <c r="Q1614" t="str">
        <f>LEFT(N1614, SEARCH("/", N1614, 1)-1)</f>
        <v>theater</v>
      </c>
      <c r="R1614" t="str">
        <f>RIGHT(N1614, LEN(N1614) - SEARCH("/", N1614,1))</f>
        <v>musical</v>
      </c>
      <c r="S1614" s="10">
        <f>(((J1614/60)/60)/24)+DATE(1970,1,1)</f>
        <v>42132.58048611111</v>
      </c>
      <c r="T1614" s="10">
        <f>(((I1614/60)/60)/24)+DATE(1970,1,1)</f>
        <v>42162.58048611111</v>
      </c>
      <c r="U1614" s="12">
        <f>ROUND((T1614-S1614), 0)</f>
        <v>30</v>
      </c>
      <c r="V1614" s="11" t="str">
        <f>IF(E1614&gt;=D1614, 1, "")</f>
        <v/>
      </c>
      <c r="W1614" s="11">
        <f>IF(E1614&lt;D1614, 1, "")</f>
        <v>1</v>
      </c>
      <c r="X1614" s="15">
        <f>S1614</f>
        <v>42132.58048611111</v>
      </c>
    </row>
    <row r="1615" spans="1:24" ht="48" x14ac:dyDescent="0.2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5">
        <f>E1615/D1615</f>
        <v>1.6666666666666666E-2</v>
      </c>
      <c r="P1615" s="6">
        <f>E1615/L1615</f>
        <v>5</v>
      </c>
      <c r="Q1615" t="str">
        <f>LEFT(N1615, SEARCH("/", N1615, 1)-1)</f>
        <v>theater</v>
      </c>
      <c r="R1615" t="str">
        <f>RIGHT(N1615, LEN(N1615) - SEARCH("/", N1615,1))</f>
        <v>musical</v>
      </c>
      <c r="S1615" s="10">
        <f>(((J1615/60)/60)/24)+DATE(1970,1,1)</f>
        <v>42201.436226851853</v>
      </c>
      <c r="T1615" s="10">
        <f>(((I1615/60)/60)/24)+DATE(1970,1,1)</f>
        <v>42244.9375</v>
      </c>
      <c r="U1615" s="12">
        <f>ROUND((T1615-S1615), 0)</f>
        <v>44</v>
      </c>
      <c r="V1615" s="11" t="str">
        <f>IF(E1615&gt;=D1615, 1, "")</f>
        <v/>
      </c>
      <c r="W1615" s="11">
        <f>IF(E1615&lt;D1615, 1, "")</f>
        <v>1</v>
      </c>
      <c r="X1615" s="15">
        <f>S1615</f>
        <v>42201.436226851853</v>
      </c>
    </row>
    <row r="1616" spans="1:24" ht="48" x14ac:dyDescent="0.2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5">
        <f>E1616/D1616</f>
        <v>4.4444444444444447E-5</v>
      </c>
      <c r="P1616" s="6">
        <f>E1616/L1616</f>
        <v>1</v>
      </c>
      <c r="Q1616" t="str">
        <f>LEFT(N1616, SEARCH("/", N1616, 1)-1)</f>
        <v>theater</v>
      </c>
      <c r="R1616" t="str">
        <f>RIGHT(N1616, LEN(N1616) - SEARCH("/", N1616,1))</f>
        <v>musical</v>
      </c>
      <c r="S1616" s="10">
        <f>(((J1616/60)/60)/24)+DATE(1970,1,1)</f>
        <v>42689.029583333337</v>
      </c>
      <c r="T1616" s="10">
        <f>(((I1616/60)/60)/24)+DATE(1970,1,1)</f>
        <v>42749.029583333337</v>
      </c>
      <c r="U1616" s="12">
        <f>ROUND((T1616-S1616), 0)</f>
        <v>60</v>
      </c>
      <c r="V1616" s="11" t="str">
        <f>IF(E1616&gt;=D1616, 1, "")</f>
        <v/>
      </c>
      <c r="W1616" s="11">
        <f>IF(E1616&lt;D1616, 1, "")</f>
        <v>1</v>
      </c>
      <c r="X1616" s="15">
        <f>S1616</f>
        <v>42689.029583333337</v>
      </c>
    </row>
    <row r="1617" spans="1:24" ht="48" x14ac:dyDescent="0.2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5">
        <f>E1617/D1617</f>
        <v>0.89666666666666661</v>
      </c>
      <c r="P1617" s="6">
        <f>E1617/L1617</f>
        <v>145.40540540540542</v>
      </c>
      <c r="Q1617" t="str">
        <f>LEFT(N1617, SEARCH("/", N1617, 1)-1)</f>
        <v>theater</v>
      </c>
      <c r="R1617" t="str">
        <f>RIGHT(N1617, LEN(N1617) - SEARCH("/", N1617,1))</f>
        <v>musical</v>
      </c>
      <c r="S1617" s="10">
        <f>(((J1617/60)/60)/24)+DATE(1970,1,1)</f>
        <v>42084.881539351853</v>
      </c>
      <c r="T1617" s="10">
        <f>(((I1617/60)/60)/24)+DATE(1970,1,1)</f>
        <v>42114.881539351853</v>
      </c>
      <c r="U1617" s="12">
        <f>ROUND((T1617-S1617), 0)</f>
        <v>30</v>
      </c>
      <c r="V1617" s="11" t="str">
        <f>IF(E1617&gt;=D1617, 1, "")</f>
        <v/>
      </c>
      <c r="W1617" s="11">
        <f>IF(E1617&lt;D1617, 1, "")</f>
        <v>1</v>
      </c>
      <c r="X1617" s="15">
        <f>S1617</f>
        <v>42084.881539351853</v>
      </c>
    </row>
    <row r="1618" spans="1:24" ht="48" x14ac:dyDescent="0.2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5">
        <f>E1618/D1618</f>
        <v>1.4642857142857143E-2</v>
      </c>
      <c r="P1618" s="6">
        <f>E1618/L1618</f>
        <v>205</v>
      </c>
      <c r="Q1618" t="str">
        <f>LEFT(N1618, SEARCH("/", N1618, 1)-1)</f>
        <v>theater</v>
      </c>
      <c r="R1618" t="str">
        <f>RIGHT(N1618, LEN(N1618) - SEARCH("/", N1618,1))</f>
        <v>musical</v>
      </c>
      <c r="S1618" s="10">
        <f>(((J1618/60)/60)/24)+DATE(1970,1,1)</f>
        <v>41831.722777777781</v>
      </c>
      <c r="T1618" s="10">
        <f>(((I1618/60)/60)/24)+DATE(1970,1,1)</f>
        <v>41861.722777777781</v>
      </c>
      <c r="U1618" s="12">
        <f>ROUND((T1618-S1618), 0)</f>
        <v>30</v>
      </c>
      <c r="V1618" s="11" t="str">
        <f>IF(E1618&gt;=D1618, 1, "")</f>
        <v/>
      </c>
      <c r="W1618" s="11">
        <f>IF(E1618&lt;D1618, 1, "")</f>
        <v>1</v>
      </c>
      <c r="X1618" s="15">
        <f>S1618</f>
        <v>41831.722777777781</v>
      </c>
    </row>
    <row r="1619" spans="1:24" ht="32" x14ac:dyDescent="0.2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5">
        <f>E1619/D1619</f>
        <v>4.02E-2</v>
      </c>
      <c r="P1619" s="6">
        <f>E1619/L1619</f>
        <v>100.5</v>
      </c>
      <c r="Q1619" t="str">
        <f>LEFT(N1619, SEARCH("/", N1619, 1)-1)</f>
        <v>theater</v>
      </c>
      <c r="R1619" t="str">
        <f>RIGHT(N1619, LEN(N1619) - SEARCH("/", N1619,1))</f>
        <v>musical</v>
      </c>
      <c r="S1619" s="10">
        <f>(((J1619/60)/60)/24)+DATE(1970,1,1)</f>
        <v>42410.93105324074</v>
      </c>
      <c r="T1619" s="10">
        <f>(((I1619/60)/60)/24)+DATE(1970,1,1)</f>
        <v>42440.93105324074</v>
      </c>
      <c r="U1619" s="12">
        <f>ROUND((T1619-S1619), 0)</f>
        <v>30</v>
      </c>
      <c r="V1619" s="11" t="str">
        <f>IF(E1619&gt;=D1619, 1, "")</f>
        <v/>
      </c>
      <c r="W1619" s="11">
        <f>IF(E1619&lt;D1619, 1, "")</f>
        <v>1</v>
      </c>
      <c r="X1619" s="15">
        <f>S1619</f>
        <v>42410.93105324074</v>
      </c>
    </row>
    <row r="1620" spans="1:24" ht="48" x14ac:dyDescent="0.2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5">
        <f>E1620/D1620</f>
        <v>4.0045454545454544E-2</v>
      </c>
      <c r="P1620" s="6">
        <f>E1620/L1620</f>
        <v>55.0625</v>
      </c>
      <c r="Q1620" t="str">
        <f>LEFT(N1620, SEARCH("/", N1620, 1)-1)</f>
        <v>theater</v>
      </c>
      <c r="R1620" t="str">
        <f>RIGHT(N1620, LEN(N1620) - SEARCH("/", N1620,1))</f>
        <v>musical</v>
      </c>
      <c r="S1620" s="10">
        <f>(((J1620/60)/60)/24)+DATE(1970,1,1)</f>
        <v>41982.737071759257</v>
      </c>
      <c r="T1620" s="10">
        <f>(((I1620/60)/60)/24)+DATE(1970,1,1)</f>
        <v>42015.207638888889</v>
      </c>
      <c r="U1620" s="12">
        <f>ROUND((T1620-S1620), 0)</f>
        <v>32</v>
      </c>
      <c r="V1620" s="11" t="str">
        <f>IF(E1620&gt;=D1620, 1, "")</f>
        <v/>
      </c>
      <c r="W1620" s="11">
        <f>IF(E1620&lt;D1620, 1, "")</f>
        <v>1</v>
      </c>
      <c r="X1620" s="15">
        <f>S1620</f>
        <v>41982.737071759257</v>
      </c>
    </row>
    <row r="1621" spans="1:24" ht="48" x14ac:dyDescent="0.2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5">
        <f>E1621/D1621</f>
        <v>8.5199999999999998E-2</v>
      </c>
      <c r="P1621" s="6">
        <f>E1621/L1621</f>
        <v>47.333333333333336</v>
      </c>
      <c r="Q1621" t="str">
        <f>LEFT(N1621, SEARCH("/", N1621, 1)-1)</f>
        <v>theater</v>
      </c>
      <c r="R1621" t="str">
        <f>RIGHT(N1621, LEN(N1621) - SEARCH("/", N1621,1))</f>
        <v>musical</v>
      </c>
      <c r="S1621" s="10">
        <f>(((J1621/60)/60)/24)+DATE(1970,1,1)</f>
        <v>41975.676111111112</v>
      </c>
      <c r="T1621" s="10">
        <f>(((I1621/60)/60)/24)+DATE(1970,1,1)</f>
        <v>42006.676111111112</v>
      </c>
      <c r="U1621" s="12">
        <f>ROUND((T1621-S1621), 0)</f>
        <v>31</v>
      </c>
      <c r="V1621" s="11" t="str">
        <f>IF(E1621&gt;=D1621, 1, "")</f>
        <v/>
      </c>
      <c r="W1621" s="11">
        <f>IF(E1621&lt;D1621, 1, "")</f>
        <v>1</v>
      </c>
      <c r="X1621" s="15">
        <f>S1621</f>
        <v>41975.676111111112</v>
      </c>
    </row>
    <row r="1622" spans="1:24" ht="48" x14ac:dyDescent="0.2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5">
        <f>E1622/D1622</f>
        <v>0</v>
      </c>
      <c r="P1622" s="6" t="e">
        <f>E1622/L1622</f>
        <v>#DIV/0!</v>
      </c>
      <c r="Q1622" t="str">
        <f>LEFT(N1622, SEARCH("/", N1622, 1)-1)</f>
        <v>theater</v>
      </c>
      <c r="R1622" t="str">
        <f>RIGHT(N1622, LEN(N1622) - SEARCH("/", N1622,1))</f>
        <v>musical</v>
      </c>
      <c r="S1622" s="10">
        <f>(((J1622/60)/60)/24)+DATE(1970,1,1)</f>
        <v>42269.126226851848</v>
      </c>
      <c r="T1622" s="10">
        <f>(((I1622/60)/60)/24)+DATE(1970,1,1)</f>
        <v>42299.126226851848</v>
      </c>
      <c r="U1622" s="12">
        <f>ROUND((T1622-S1622), 0)</f>
        <v>30</v>
      </c>
      <c r="V1622" s="11" t="str">
        <f>IF(E1622&gt;=D1622, 1, "")</f>
        <v/>
      </c>
      <c r="W1622" s="11">
        <f>IF(E1622&lt;D1622, 1, "")</f>
        <v>1</v>
      </c>
      <c r="X1622" s="15">
        <f>S1622</f>
        <v>42269.126226851848</v>
      </c>
    </row>
    <row r="1623" spans="1:24" ht="32" x14ac:dyDescent="0.2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5">
        <f>E1623/D1623</f>
        <v>0.19650000000000001</v>
      </c>
      <c r="P1623" s="6">
        <f>E1623/L1623</f>
        <v>58.95</v>
      </c>
      <c r="Q1623" t="str">
        <f>LEFT(N1623, SEARCH("/", N1623, 1)-1)</f>
        <v>theater</v>
      </c>
      <c r="R1623" t="str">
        <f>RIGHT(N1623, LEN(N1623) - SEARCH("/", N1623,1))</f>
        <v>musical</v>
      </c>
      <c r="S1623" s="10">
        <f>(((J1623/60)/60)/24)+DATE(1970,1,1)</f>
        <v>42403.971851851849</v>
      </c>
      <c r="T1623" s="10">
        <f>(((I1623/60)/60)/24)+DATE(1970,1,1)</f>
        <v>42433.971851851849</v>
      </c>
      <c r="U1623" s="12">
        <f>ROUND((T1623-S1623), 0)</f>
        <v>30</v>
      </c>
      <c r="V1623" s="11" t="str">
        <f>IF(E1623&gt;=D1623, 1, "")</f>
        <v/>
      </c>
      <c r="W1623" s="11">
        <f>IF(E1623&lt;D1623, 1, "")</f>
        <v>1</v>
      </c>
      <c r="X1623" s="15">
        <f>S1623</f>
        <v>42403.971851851849</v>
      </c>
    </row>
    <row r="1624" spans="1:24" ht="48" x14ac:dyDescent="0.2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5">
        <f>E1624/D1624</f>
        <v>0</v>
      </c>
      <c r="P1624" s="6" t="e">
        <f>E1624/L1624</f>
        <v>#DIV/0!</v>
      </c>
      <c r="Q1624" t="str">
        <f>LEFT(N1624, SEARCH("/", N1624, 1)-1)</f>
        <v>theater</v>
      </c>
      <c r="R1624" t="str">
        <f>RIGHT(N1624, LEN(N1624) - SEARCH("/", N1624,1))</f>
        <v>musical</v>
      </c>
      <c r="S1624" s="10">
        <f>(((J1624/60)/60)/24)+DATE(1970,1,1)</f>
        <v>42527.00953703704</v>
      </c>
      <c r="T1624" s="10">
        <f>(((I1624/60)/60)/24)+DATE(1970,1,1)</f>
        <v>42582.291666666672</v>
      </c>
      <c r="U1624" s="12">
        <f>ROUND((T1624-S1624), 0)</f>
        <v>55</v>
      </c>
      <c r="V1624" s="11" t="str">
        <f>IF(E1624&gt;=D1624, 1, "")</f>
        <v/>
      </c>
      <c r="W1624" s="11">
        <f>IF(E1624&lt;D1624, 1, "")</f>
        <v>1</v>
      </c>
      <c r="X1624" s="15">
        <f>S1624</f>
        <v>42527.00953703704</v>
      </c>
    </row>
    <row r="1625" spans="1:24" ht="48" x14ac:dyDescent="0.2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5">
        <f>E1625/D1625</f>
        <v>2.0000000000000002E-5</v>
      </c>
      <c r="P1625" s="6">
        <f>E1625/L1625</f>
        <v>1.5</v>
      </c>
      <c r="Q1625" t="str">
        <f>LEFT(N1625, SEARCH("/", N1625, 1)-1)</f>
        <v>theater</v>
      </c>
      <c r="R1625" t="str">
        <f>RIGHT(N1625, LEN(N1625) - SEARCH("/", N1625,1))</f>
        <v>musical</v>
      </c>
      <c r="S1625" s="10">
        <f>(((J1625/60)/60)/24)+DATE(1970,1,1)</f>
        <v>41849.887037037035</v>
      </c>
      <c r="T1625" s="10">
        <f>(((I1625/60)/60)/24)+DATE(1970,1,1)</f>
        <v>41909.887037037035</v>
      </c>
      <c r="U1625" s="12">
        <f>ROUND((T1625-S1625), 0)</f>
        <v>60</v>
      </c>
      <c r="V1625" s="11" t="str">
        <f>IF(E1625&gt;=D1625, 1, "")</f>
        <v/>
      </c>
      <c r="W1625" s="11">
        <f>IF(E1625&lt;D1625, 1, "")</f>
        <v>1</v>
      </c>
      <c r="X1625" s="15">
        <f>S1625</f>
        <v>41849.887037037035</v>
      </c>
    </row>
    <row r="1626" spans="1:24" ht="48" x14ac:dyDescent="0.2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5">
        <f>E1626/D1626</f>
        <v>6.6666666666666664E-4</v>
      </c>
      <c r="P1626" s="6">
        <f>E1626/L1626</f>
        <v>5</v>
      </c>
      <c r="Q1626" t="str">
        <f>LEFT(N1626, SEARCH("/", N1626, 1)-1)</f>
        <v>theater</v>
      </c>
      <c r="R1626" t="str">
        <f>RIGHT(N1626, LEN(N1626) - SEARCH("/", N1626,1))</f>
        <v>musical</v>
      </c>
      <c r="S1626" s="10">
        <f>(((J1626/60)/60)/24)+DATE(1970,1,1)</f>
        <v>41799.259039351848</v>
      </c>
      <c r="T1626" s="10">
        <f>(((I1626/60)/60)/24)+DATE(1970,1,1)</f>
        <v>41819.259039351848</v>
      </c>
      <c r="U1626" s="12">
        <f>ROUND((T1626-S1626), 0)</f>
        <v>20</v>
      </c>
      <c r="V1626" s="11" t="str">
        <f>IF(E1626&gt;=D1626, 1, "")</f>
        <v/>
      </c>
      <c r="W1626" s="11">
        <f>IF(E1626&lt;D1626, 1, "")</f>
        <v>1</v>
      </c>
      <c r="X1626" s="15">
        <f>S1626</f>
        <v>41799.259039351848</v>
      </c>
    </row>
    <row r="1627" spans="1:24" ht="48" x14ac:dyDescent="0.2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5">
        <f>E1627/D1627</f>
        <v>0.30333333333333334</v>
      </c>
      <c r="P1627" s="6">
        <f>E1627/L1627</f>
        <v>50.555555555555557</v>
      </c>
      <c r="Q1627" t="str">
        <f>LEFT(N1627, SEARCH("/", N1627, 1)-1)</f>
        <v>theater</v>
      </c>
      <c r="R1627" t="str">
        <f>RIGHT(N1627, LEN(N1627) - SEARCH("/", N1627,1))</f>
        <v>musical</v>
      </c>
      <c r="S1627" s="10">
        <f>(((J1627/60)/60)/24)+DATE(1970,1,1)</f>
        <v>42090.909016203703</v>
      </c>
      <c r="T1627" s="10">
        <f>(((I1627/60)/60)/24)+DATE(1970,1,1)</f>
        <v>42097.909016203703</v>
      </c>
      <c r="U1627" s="12">
        <f>ROUND((T1627-S1627), 0)</f>
        <v>7</v>
      </c>
      <c r="V1627" s="11" t="str">
        <f>IF(E1627&gt;=D1627, 1, "")</f>
        <v/>
      </c>
      <c r="W1627" s="11">
        <f>IF(E1627&lt;D1627, 1, "")</f>
        <v>1</v>
      </c>
      <c r="X1627" s="15">
        <f>S1627</f>
        <v>42090.909016203703</v>
      </c>
    </row>
    <row r="1628" spans="1:24" ht="48" x14ac:dyDescent="0.2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5">
        <f>E1628/D1628</f>
        <v>8.72E-2</v>
      </c>
      <c r="P1628" s="6">
        <f>E1628/L1628</f>
        <v>25.647058823529413</v>
      </c>
      <c r="Q1628" t="str">
        <f>LEFT(N1628, SEARCH("/", N1628, 1)-1)</f>
        <v>theater</v>
      </c>
      <c r="R1628" t="str">
        <f>RIGHT(N1628, LEN(N1628) - SEARCH("/", N1628,1))</f>
        <v>plays</v>
      </c>
      <c r="S1628" s="10">
        <f>(((J1628/60)/60)/24)+DATE(1970,1,1)</f>
        <v>41780.785729166666</v>
      </c>
      <c r="T1628" s="10">
        <f>(((I1628/60)/60)/24)+DATE(1970,1,1)</f>
        <v>41840.785729166666</v>
      </c>
      <c r="U1628" s="12">
        <f>ROUND((T1628-S1628), 0)</f>
        <v>60</v>
      </c>
      <c r="V1628" s="11" t="str">
        <f>IF(E1628&gt;=D1628, 1, "")</f>
        <v/>
      </c>
      <c r="W1628" s="11">
        <f>IF(E1628&lt;D1628, 1, "")</f>
        <v>1</v>
      </c>
      <c r="X1628" s="15">
        <f>S1628</f>
        <v>41780.785729166666</v>
      </c>
    </row>
    <row r="1629" spans="1:24" ht="48" x14ac:dyDescent="0.2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5">
        <f>E1629/D1629</f>
        <v>0.21940000000000001</v>
      </c>
      <c r="P1629" s="6">
        <f>E1629/L1629</f>
        <v>47.695652173913047</v>
      </c>
      <c r="Q1629" t="str">
        <f>LEFT(N1629, SEARCH("/", N1629, 1)-1)</f>
        <v>theater</v>
      </c>
      <c r="R1629" t="str">
        <f>RIGHT(N1629, LEN(N1629) - SEARCH("/", N1629,1))</f>
        <v>plays</v>
      </c>
      <c r="S1629" s="10">
        <f>(((J1629/60)/60)/24)+DATE(1970,1,1)</f>
        <v>41740.493657407409</v>
      </c>
      <c r="T1629" s="10">
        <f>(((I1629/60)/60)/24)+DATE(1970,1,1)</f>
        <v>41770.493657407409</v>
      </c>
      <c r="U1629" s="12">
        <f>ROUND((T1629-S1629), 0)</f>
        <v>30</v>
      </c>
      <c r="V1629" s="11" t="str">
        <f>IF(E1629&gt;=D1629, 1, "")</f>
        <v/>
      </c>
      <c r="W1629" s="11">
        <f>IF(E1629&lt;D1629, 1, "")</f>
        <v>1</v>
      </c>
      <c r="X1629" s="15">
        <f>S1629</f>
        <v>41740.493657407409</v>
      </c>
    </row>
    <row r="1630" spans="1:24" ht="48" x14ac:dyDescent="0.2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5">
        <f>E1630/D1630</f>
        <v>0.21299999999999999</v>
      </c>
      <c r="P1630" s="6">
        <f>E1630/L1630</f>
        <v>56.05263157894737</v>
      </c>
      <c r="Q1630" t="str">
        <f>LEFT(N1630, SEARCH("/", N1630, 1)-1)</f>
        <v>theater</v>
      </c>
      <c r="R1630" t="str">
        <f>RIGHT(N1630, LEN(N1630) - SEARCH("/", N1630,1))</f>
        <v>plays</v>
      </c>
      <c r="S1630" s="10">
        <f>(((J1630/60)/60)/24)+DATE(1970,1,1)</f>
        <v>41766.072500000002</v>
      </c>
      <c r="T1630" s="10">
        <f>(((I1630/60)/60)/24)+DATE(1970,1,1)</f>
        <v>41791.072500000002</v>
      </c>
      <c r="U1630" s="12">
        <f>ROUND((T1630-S1630), 0)</f>
        <v>25</v>
      </c>
      <c r="V1630" s="11" t="str">
        <f>IF(E1630&gt;=D1630, 1, "")</f>
        <v/>
      </c>
      <c r="W1630" s="11">
        <f>IF(E1630&lt;D1630, 1, "")</f>
        <v>1</v>
      </c>
      <c r="X1630" s="15">
        <f>S1630</f>
        <v>41766.072500000002</v>
      </c>
    </row>
    <row r="1631" spans="1:24" ht="48" x14ac:dyDescent="0.2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5">
        <f>E1631/D1631</f>
        <v>0.41489795918367345</v>
      </c>
      <c r="P1631" s="6">
        <f>E1631/L1631</f>
        <v>81.319999999999993</v>
      </c>
      <c r="Q1631" t="str">
        <f>LEFT(N1631, SEARCH("/", N1631, 1)-1)</f>
        <v>theater</v>
      </c>
      <c r="R1631" t="str">
        <f>RIGHT(N1631, LEN(N1631) - SEARCH("/", N1631,1))</f>
        <v>plays</v>
      </c>
      <c r="S1631" s="10">
        <f>(((J1631/60)/60)/24)+DATE(1970,1,1)</f>
        <v>41766.617291666669</v>
      </c>
      <c r="T1631" s="10">
        <f>(((I1631/60)/60)/24)+DATE(1970,1,1)</f>
        <v>41793.290972222225</v>
      </c>
      <c r="U1631" s="12">
        <f>ROUND((T1631-S1631), 0)</f>
        <v>27</v>
      </c>
      <c r="V1631" s="11" t="str">
        <f>IF(E1631&gt;=D1631, 1, "")</f>
        <v/>
      </c>
      <c r="W1631" s="11">
        <f>IF(E1631&lt;D1631, 1, "")</f>
        <v>1</v>
      </c>
      <c r="X1631" s="15">
        <f>S1631</f>
        <v>41766.617291666669</v>
      </c>
    </row>
    <row r="1632" spans="1:24" ht="64" x14ac:dyDescent="0.2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5">
        <f>E1632/D1632</f>
        <v>2.1049999999999999E-2</v>
      </c>
      <c r="P1632" s="6">
        <f>E1632/L1632</f>
        <v>70.166666666666671</v>
      </c>
      <c r="Q1632" t="str">
        <f>LEFT(N1632, SEARCH("/", N1632, 1)-1)</f>
        <v>theater</v>
      </c>
      <c r="R1632" t="str">
        <f>RIGHT(N1632, LEN(N1632) - SEARCH("/", N1632,1))</f>
        <v>plays</v>
      </c>
      <c r="S1632" s="10">
        <f>(((J1632/60)/60)/24)+DATE(1970,1,1)</f>
        <v>42248.627013888887</v>
      </c>
      <c r="T1632" s="10">
        <f>(((I1632/60)/60)/24)+DATE(1970,1,1)</f>
        <v>42278.627013888887</v>
      </c>
      <c r="U1632" s="12">
        <f>ROUND((T1632-S1632), 0)</f>
        <v>30</v>
      </c>
      <c r="V1632" s="11" t="str">
        <f>IF(E1632&gt;=D1632, 1, "")</f>
        <v/>
      </c>
      <c r="W1632" s="11">
        <f>IF(E1632&lt;D1632, 1, "")</f>
        <v>1</v>
      </c>
      <c r="X1632" s="15">
        <f>S1632</f>
        <v>42248.627013888887</v>
      </c>
    </row>
    <row r="1633" spans="1:24" ht="48" x14ac:dyDescent="0.2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5">
        <f>E1633/D1633</f>
        <v>2.7E-2</v>
      </c>
      <c r="P1633" s="6">
        <f>E1633/L1633</f>
        <v>23.625</v>
      </c>
      <c r="Q1633" t="str">
        <f>LEFT(N1633, SEARCH("/", N1633, 1)-1)</f>
        <v>theater</v>
      </c>
      <c r="R1633" t="str">
        <f>RIGHT(N1633, LEN(N1633) - SEARCH("/", N1633,1))</f>
        <v>plays</v>
      </c>
      <c r="S1633" s="10">
        <f>(((J1633/60)/60)/24)+DATE(1970,1,1)</f>
        <v>41885.221550925926</v>
      </c>
      <c r="T1633" s="10">
        <f>(((I1633/60)/60)/24)+DATE(1970,1,1)</f>
        <v>41916.290972222225</v>
      </c>
      <c r="U1633" s="12">
        <f>ROUND((T1633-S1633), 0)</f>
        <v>31</v>
      </c>
      <c r="V1633" s="11" t="str">
        <f>IF(E1633&gt;=D1633, 1, "")</f>
        <v/>
      </c>
      <c r="W1633" s="11">
        <f>IF(E1633&lt;D1633, 1, "")</f>
        <v>1</v>
      </c>
      <c r="X1633" s="15">
        <f>S1633</f>
        <v>41885.221550925926</v>
      </c>
    </row>
    <row r="1634" spans="1:24" ht="48" x14ac:dyDescent="0.2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5">
        <f>E1634/D1634</f>
        <v>0.16161904761904761</v>
      </c>
      <c r="P1634" s="6">
        <f>E1634/L1634</f>
        <v>188.55555555555554</v>
      </c>
      <c r="Q1634" t="str">
        <f>LEFT(N1634, SEARCH("/", N1634, 1)-1)</f>
        <v>theater</v>
      </c>
      <c r="R1634" t="str">
        <f>RIGHT(N1634, LEN(N1634) - SEARCH("/", N1634,1))</f>
        <v>plays</v>
      </c>
      <c r="S1634" s="10">
        <f>(((J1634/60)/60)/24)+DATE(1970,1,1)</f>
        <v>42159.224432870367</v>
      </c>
      <c r="T1634" s="10">
        <f>(((I1634/60)/60)/24)+DATE(1970,1,1)</f>
        <v>42204.224432870367</v>
      </c>
      <c r="U1634" s="12">
        <f>ROUND((T1634-S1634), 0)</f>
        <v>45</v>
      </c>
      <c r="V1634" s="11" t="str">
        <f>IF(E1634&gt;=D1634, 1, "")</f>
        <v/>
      </c>
      <c r="W1634" s="11">
        <f>IF(E1634&lt;D1634, 1, "")</f>
        <v>1</v>
      </c>
      <c r="X1634" s="15">
        <f>S1634</f>
        <v>42159.224432870367</v>
      </c>
    </row>
    <row r="1635" spans="1:24" ht="48" x14ac:dyDescent="0.2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5">
        <f>E1635/D1635</f>
        <v>0.16376923076923078</v>
      </c>
      <c r="P1635" s="6">
        <f>E1635/L1635</f>
        <v>49.511627906976742</v>
      </c>
      <c r="Q1635" t="str">
        <f>LEFT(N1635, SEARCH("/", N1635, 1)-1)</f>
        <v>theater</v>
      </c>
      <c r="R1635" t="str">
        <f>RIGHT(N1635, LEN(N1635) - SEARCH("/", N1635,1))</f>
        <v>plays</v>
      </c>
      <c r="S1635" s="10">
        <f>(((J1635/60)/60)/24)+DATE(1970,1,1)</f>
        <v>42265.817002314812</v>
      </c>
      <c r="T1635" s="10">
        <f>(((I1635/60)/60)/24)+DATE(1970,1,1)</f>
        <v>42295.817002314812</v>
      </c>
      <c r="U1635" s="12">
        <f>ROUND((T1635-S1635), 0)</f>
        <v>30</v>
      </c>
      <c r="V1635" s="11" t="str">
        <f>IF(E1635&gt;=D1635, 1, "")</f>
        <v/>
      </c>
      <c r="W1635" s="11">
        <f>IF(E1635&lt;D1635, 1, "")</f>
        <v>1</v>
      </c>
      <c r="X1635" s="15">
        <f>S1635</f>
        <v>42265.817002314812</v>
      </c>
    </row>
    <row r="1636" spans="1:24" ht="48" x14ac:dyDescent="0.2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5">
        <f>E1636/D1636</f>
        <v>7.0433333333333334E-2</v>
      </c>
      <c r="P1636" s="6">
        <f>E1636/L1636</f>
        <v>75.464285714285708</v>
      </c>
      <c r="Q1636" t="str">
        <f>LEFT(N1636, SEARCH("/", N1636, 1)-1)</f>
        <v>theater</v>
      </c>
      <c r="R1636" t="str">
        <f>RIGHT(N1636, LEN(N1636) - SEARCH("/", N1636,1))</f>
        <v>plays</v>
      </c>
      <c r="S1636" s="10">
        <f>(((J1636/60)/60)/24)+DATE(1970,1,1)</f>
        <v>42136.767175925925</v>
      </c>
      <c r="T1636" s="10">
        <f>(((I1636/60)/60)/24)+DATE(1970,1,1)</f>
        <v>42166.767175925925</v>
      </c>
      <c r="U1636" s="12">
        <f>ROUND((T1636-S1636), 0)</f>
        <v>30</v>
      </c>
      <c r="V1636" s="11" t="str">
        <f>IF(E1636&gt;=D1636, 1, "")</f>
        <v/>
      </c>
      <c r="W1636" s="11">
        <f>IF(E1636&lt;D1636, 1, "")</f>
        <v>1</v>
      </c>
      <c r="X1636" s="15">
        <f>S1636</f>
        <v>42136.767175925925</v>
      </c>
    </row>
    <row r="1637" spans="1:24" ht="32" x14ac:dyDescent="0.2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5">
        <f>E1637/D1637</f>
        <v>3.7999999999999999E-2</v>
      </c>
      <c r="P1637" s="6">
        <f>E1637/L1637</f>
        <v>9.5</v>
      </c>
      <c r="Q1637" t="str">
        <f>LEFT(N1637, SEARCH("/", N1637, 1)-1)</f>
        <v>theater</v>
      </c>
      <c r="R1637" t="str">
        <f>RIGHT(N1637, LEN(N1637) - SEARCH("/", N1637,1))</f>
        <v>plays</v>
      </c>
      <c r="S1637" s="10">
        <f>(((J1637/60)/60)/24)+DATE(1970,1,1)</f>
        <v>41975.124340277776</v>
      </c>
      <c r="T1637" s="10">
        <f>(((I1637/60)/60)/24)+DATE(1970,1,1)</f>
        <v>42005.124340277776</v>
      </c>
      <c r="U1637" s="12">
        <f>ROUND((T1637-S1637), 0)</f>
        <v>30</v>
      </c>
      <c r="V1637" s="11" t="str">
        <f>IF(E1637&gt;=D1637, 1, "")</f>
        <v/>
      </c>
      <c r="W1637" s="11">
        <f>IF(E1637&lt;D1637, 1, "")</f>
        <v>1</v>
      </c>
      <c r="X1637" s="15">
        <f>S1637</f>
        <v>41975.124340277776</v>
      </c>
    </row>
    <row r="1638" spans="1:24" ht="48" x14ac:dyDescent="0.2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5">
        <f>E1638/D1638</f>
        <v>0.34079999999999999</v>
      </c>
      <c r="P1638" s="6">
        <f>E1638/L1638</f>
        <v>35.5</v>
      </c>
      <c r="Q1638" t="str">
        <f>LEFT(N1638, SEARCH("/", N1638, 1)-1)</f>
        <v>theater</v>
      </c>
      <c r="R1638" t="str">
        <f>RIGHT(N1638, LEN(N1638) - SEARCH("/", N1638,1))</f>
        <v>plays</v>
      </c>
      <c r="S1638" s="10">
        <f>(((J1638/60)/60)/24)+DATE(1970,1,1)</f>
        <v>42172.439571759256</v>
      </c>
      <c r="T1638" s="10">
        <f>(((I1638/60)/60)/24)+DATE(1970,1,1)</f>
        <v>42202.439571759256</v>
      </c>
      <c r="U1638" s="12">
        <f>ROUND((T1638-S1638), 0)</f>
        <v>30</v>
      </c>
      <c r="V1638" s="11" t="str">
        <f>IF(E1638&gt;=D1638, 1, "")</f>
        <v/>
      </c>
      <c r="W1638" s="11">
        <f>IF(E1638&lt;D1638, 1, "")</f>
        <v>1</v>
      </c>
      <c r="X1638" s="15">
        <f>S1638</f>
        <v>42172.439571759256</v>
      </c>
    </row>
    <row r="1639" spans="1:24" ht="48" x14ac:dyDescent="0.2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5">
        <f>E1639/D1639</f>
        <v>2E-3</v>
      </c>
      <c r="P1639" s="6">
        <f>E1639/L1639</f>
        <v>10</v>
      </c>
      <c r="Q1639" t="str">
        <f>LEFT(N1639, SEARCH("/", N1639, 1)-1)</f>
        <v>theater</v>
      </c>
      <c r="R1639" t="str">
        <f>RIGHT(N1639, LEN(N1639) - SEARCH("/", N1639,1))</f>
        <v>plays</v>
      </c>
      <c r="S1639" s="10">
        <f>(((J1639/60)/60)/24)+DATE(1970,1,1)</f>
        <v>42065.190694444449</v>
      </c>
      <c r="T1639" s="10">
        <f>(((I1639/60)/60)/24)+DATE(1970,1,1)</f>
        <v>42090.149027777778</v>
      </c>
      <c r="U1639" s="12">
        <f>ROUND((T1639-S1639), 0)</f>
        <v>25</v>
      </c>
      <c r="V1639" s="11" t="str">
        <f>IF(E1639&gt;=D1639, 1, "")</f>
        <v/>
      </c>
      <c r="W1639" s="11">
        <f>IF(E1639&lt;D1639, 1, "")</f>
        <v>1</v>
      </c>
      <c r="X1639" s="15">
        <f>S1639</f>
        <v>42065.190694444449</v>
      </c>
    </row>
    <row r="1640" spans="1:24" ht="32" x14ac:dyDescent="0.2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5">
        <f>E1640/D1640</f>
        <v>2.5999999999999998E-4</v>
      </c>
      <c r="P1640" s="6">
        <f>E1640/L1640</f>
        <v>13</v>
      </c>
      <c r="Q1640" t="str">
        <f>LEFT(N1640, SEARCH("/", N1640, 1)-1)</f>
        <v>theater</v>
      </c>
      <c r="R1640" t="str">
        <f>RIGHT(N1640, LEN(N1640) - SEARCH("/", N1640,1))</f>
        <v>plays</v>
      </c>
      <c r="S1640" s="10">
        <f>(((J1640/60)/60)/24)+DATE(1970,1,1)</f>
        <v>41848.84002314815</v>
      </c>
      <c r="T1640" s="10">
        <f>(((I1640/60)/60)/24)+DATE(1970,1,1)</f>
        <v>41883.84002314815</v>
      </c>
      <c r="U1640" s="12">
        <f>ROUND((T1640-S1640), 0)</f>
        <v>35</v>
      </c>
      <c r="V1640" s="11" t="str">
        <f>IF(E1640&gt;=D1640, 1, "")</f>
        <v/>
      </c>
      <c r="W1640" s="11">
        <f>IF(E1640&lt;D1640, 1, "")</f>
        <v>1</v>
      </c>
      <c r="X1640" s="15">
        <f>S1640</f>
        <v>41848.84002314815</v>
      </c>
    </row>
    <row r="1641" spans="1:24" ht="32" x14ac:dyDescent="0.2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5">
        <f>E1641/D1641</f>
        <v>0.16254545454545455</v>
      </c>
      <c r="P1641" s="6">
        <f>E1641/L1641</f>
        <v>89.4</v>
      </c>
      <c r="Q1641" t="str">
        <f>LEFT(N1641, SEARCH("/", N1641, 1)-1)</f>
        <v>theater</v>
      </c>
      <c r="R1641" t="str">
        <f>RIGHT(N1641, LEN(N1641) - SEARCH("/", N1641,1))</f>
        <v>plays</v>
      </c>
      <c r="S1641" s="10">
        <f>(((J1641/60)/60)/24)+DATE(1970,1,1)</f>
        <v>42103.884930555556</v>
      </c>
      <c r="T1641" s="10">
        <f>(((I1641/60)/60)/24)+DATE(1970,1,1)</f>
        <v>42133.884930555556</v>
      </c>
      <c r="U1641" s="12">
        <f>ROUND((T1641-S1641), 0)</f>
        <v>30</v>
      </c>
      <c r="V1641" s="11" t="str">
        <f>IF(E1641&gt;=D1641, 1, "")</f>
        <v/>
      </c>
      <c r="W1641" s="11">
        <f>IF(E1641&lt;D1641, 1, "")</f>
        <v>1</v>
      </c>
      <c r="X1641" s="15">
        <f>S1641</f>
        <v>42103.884930555556</v>
      </c>
    </row>
    <row r="1642" spans="1:24" ht="48" x14ac:dyDescent="0.2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5">
        <f>E1642/D1642</f>
        <v>2.5000000000000001E-2</v>
      </c>
      <c r="P1642" s="6">
        <f>E1642/L1642</f>
        <v>25</v>
      </c>
      <c r="Q1642" t="str">
        <f>LEFT(N1642, SEARCH("/", N1642, 1)-1)</f>
        <v>theater</v>
      </c>
      <c r="R1642" t="str">
        <f>RIGHT(N1642, LEN(N1642) - SEARCH("/", N1642,1))</f>
        <v>plays</v>
      </c>
      <c r="S1642" s="10">
        <f>(((J1642/60)/60)/24)+DATE(1970,1,1)</f>
        <v>42059.970729166671</v>
      </c>
      <c r="T1642" s="10">
        <f>(((I1642/60)/60)/24)+DATE(1970,1,1)</f>
        <v>42089.929062499999</v>
      </c>
      <c r="U1642" s="12">
        <f>ROUND((T1642-S1642), 0)</f>
        <v>30</v>
      </c>
      <c r="V1642" s="11" t="str">
        <f>IF(E1642&gt;=D1642, 1, "")</f>
        <v/>
      </c>
      <c r="W1642" s="11">
        <f>IF(E1642&lt;D1642, 1, "")</f>
        <v>1</v>
      </c>
      <c r="X1642" s="15">
        <f>S1642</f>
        <v>42059.970729166671</v>
      </c>
    </row>
    <row r="1643" spans="1:24" ht="48" x14ac:dyDescent="0.2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5">
        <f>E1643/D1643</f>
        <v>2.0000000000000001E-4</v>
      </c>
      <c r="P1643" s="6">
        <f>E1643/L1643</f>
        <v>1</v>
      </c>
      <c r="Q1643" t="str">
        <f>LEFT(N1643, SEARCH("/", N1643, 1)-1)</f>
        <v>theater</v>
      </c>
      <c r="R1643" t="str">
        <f>RIGHT(N1643, LEN(N1643) - SEARCH("/", N1643,1))</f>
        <v>plays</v>
      </c>
      <c r="S1643" s="10">
        <f>(((J1643/60)/60)/24)+DATE(1970,1,1)</f>
        <v>42041.743090277778</v>
      </c>
      <c r="T1643" s="10">
        <f>(((I1643/60)/60)/24)+DATE(1970,1,1)</f>
        <v>42071.701423611114</v>
      </c>
      <c r="U1643" s="12">
        <f>ROUND((T1643-S1643), 0)</f>
        <v>30</v>
      </c>
      <c r="V1643" s="11" t="str">
        <f>IF(E1643&gt;=D1643, 1, "")</f>
        <v/>
      </c>
      <c r="W1643" s="11">
        <f>IF(E1643&lt;D1643, 1, "")</f>
        <v>1</v>
      </c>
      <c r="X1643" s="15">
        <f>S1643</f>
        <v>42041.743090277778</v>
      </c>
    </row>
    <row r="1644" spans="1:24" ht="48" x14ac:dyDescent="0.2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5">
        <f>E1644/D1644</f>
        <v>5.1999999999999998E-2</v>
      </c>
      <c r="P1644" s="6">
        <f>E1644/L1644</f>
        <v>65</v>
      </c>
      <c r="Q1644" t="str">
        <f>LEFT(N1644, SEARCH("/", N1644, 1)-1)</f>
        <v>theater</v>
      </c>
      <c r="R1644" t="str">
        <f>RIGHT(N1644, LEN(N1644) - SEARCH("/", N1644,1))</f>
        <v>plays</v>
      </c>
      <c r="S1644" s="10">
        <f>(((J1644/60)/60)/24)+DATE(1970,1,1)</f>
        <v>41829.73715277778</v>
      </c>
      <c r="T1644" s="10">
        <f>(((I1644/60)/60)/24)+DATE(1970,1,1)</f>
        <v>41852.716666666667</v>
      </c>
      <c r="U1644" s="12">
        <f>ROUND((T1644-S1644), 0)</f>
        <v>23</v>
      </c>
      <c r="V1644" s="11" t="str">
        <f>IF(E1644&gt;=D1644, 1, "")</f>
        <v/>
      </c>
      <c r="W1644" s="11">
        <f>IF(E1644&lt;D1644, 1, "")</f>
        <v>1</v>
      </c>
      <c r="X1644" s="15">
        <f>S1644</f>
        <v>41829.73715277778</v>
      </c>
    </row>
    <row r="1645" spans="1:24" ht="48" x14ac:dyDescent="0.2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5">
        <f>E1645/D1645</f>
        <v>0.02</v>
      </c>
      <c r="P1645" s="6">
        <f>E1645/L1645</f>
        <v>10</v>
      </c>
      <c r="Q1645" t="str">
        <f>LEFT(N1645, SEARCH("/", N1645, 1)-1)</f>
        <v>theater</v>
      </c>
      <c r="R1645" t="str">
        <f>RIGHT(N1645, LEN(N1645) - SEARCH("/", N1645,1))</f>
        <v>plays</v>
      </c>
      <c r="S1645" s="10">
        <f>(((J1645/60)/60)/24)+DATE(1970,1,1)</f>
        <v>42128.431064814817</v>
      </c>
      <c r="T1645" s="10">
        <f>(((I1645/60)/60)/24)+DATE(1970,1,1)</f>
        <v>42146.875</v>
      </c>
      <c r="U1645" s="12">
        <f>ROUND((T1645-S1645), 0)</f>
        <v>18</v>
      </c>
      <c r="V1645" s="11" t="str">
        <f>IF(E1645&gt;=D1645, 1, "")</f>
        <v/>
      </c>
      <c r="W1645" s="11">
        <f>IF(E1645&lt;D1645, 1, "")</f>
        <v>1</v>
      </c>
      <c r="X1645" s="15">
        <f>S1645</f>
        <v>42128.431064814817</v>
      </c>
    </row>
    <row r="1646" spans="1:24" ht="48" x14ac:dyDescent="0.2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5">
        <f>E1646/D1646</f>
        <v>4.0000000000000002E-4</v>
      </c>
      <c r="P1646" s="6">
        <f>E1646/L1646</f>
        <v>1</v>
      </c>
      <c r="Q1646" t="str">
        <f>LEFT(N1646, SEARCH("/", N1646, 1)-1)</f>
        <v>theater</v>
      </c>
      <c r="R1646" t="str">
        <f>RIGHT(N1646, LEN(N1646) - SEARCH("/", N1646,1))</f>
        <v>plays</v>
      </c>
      <c r="S1646" s="10">
        <f>(((J1646/60)/60)/24)+DATE(1970,1,1)</f>
        <v>41789.893599537041</v>
      </c>
      <c r="T1646" s="10">
        <f>(((I1646/60)/60)/24)+DATE(1970,1,1)</f>
        <v>41815.875</v>
      </c>
      <c r="U1646" s="12">
        <f>ROUND((T1646-S1646), 0)</f>
        <v>26</v>
      </c>
      <c r="V1646" s="11" t="str">
        <f>IF(E1646&gt;=D1646, 1, "")</f>
        <v/>
      </c>
      <c r="W1646" s="11">
        <f>IF(E1646&lt;D1646, 1, "")</f>
        <v>1</v>
      </c>
      <c r="X1646" s="15">
        <f>S1646</f>
        <v>41789.893599537041</v>
      </c>
    </row>
    <row r="1647" spans="1:24" ht="48" x14ac:dyDescent="0.2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5">
        <f>E1647/D1647</f>
        <v>0.17666666666666667</v>
      </c>
      <c r="P1647" s="6">
        <f>E1647/L1647</f>
        <v>81.538461538461533</v>
      </c>
      <c r="Q1647" t="str">
        <f>LEFT(N1647, SEARCH("/", N1647, 1)-1)</f>
        <v>theater</v>
      </c>
      <c r="R1647" t="str">
        <f>RIGHT(N1647, LEN(N1647) - SEARCH("/", N1647,1))</f>
        <v>plays</v>
      </c>
      <c r="S1647" s="10">
        <f>(((J1647/60)/60)/24)+DATE(1970,1,1)</f>
        <v>41833.660995370366</v>
      </c>
      <c r="T1647" s="10">
        <f>(((I1647/60)/60)/24)+DATE(1970,1,1)</f>
        <v>41863.660995370366</v>
      </c>
      <c r="U1647" s="12">
        <f>ROUND((T1647-S1647), 0)</f>
        <v>30</v>
      </c>
      <c r="V1647" s="11" t="str">
        <f>IF(E1647&gt;=D1647, 1, "")</f>
        <v/>
      </c>
      <c r="W1647" s="11">
        <f>IF(E1647&lt;D1647, 1, "")</f>
        <v>1</v>
      </c>
      <c r="X1647" s="15">
        <f>S1647</f>
        <v>41833.660995370366</v>
      </c>
    </row>
    <row r="1648" spans="1:24" ht="16" x14ac:dyDescent="0.2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5">
        <f>E1648/D1648</f>
        <v>0.05</v>
      </c>
      <c r="P1648" s="6">
        <f>E1648/L1648</f>
        <v>100</v>
      </c>
      <c r="Q1648" t="str">
        <f>LEFT(N1648, SEARCH("/", N1648, 1)-1)</f>
        <v>theater</v>
      </c>
      <c r="R1648" t="str">
        <f>RIGHT(N1648, LEN(N1648) - SEARCH("/", N1648,1))</f>
        <v>plays</v>
      </c>
      <c r="S1648" s="10">
        <f>(((J1648/60)/60)/24)+DATE(1970,1,1)</f>
        <v>41914.590011574073</v>
      </c>
      <c r="T1648" s="10">
        <f>(((I1648/60)/60)/24)+DATE(1970,1,1)</f>
        <v>41955.907638888893</v>
      </c>
      <c r="U1648" s="12">
        <f>ROUND((T1648-S1648), 0)</f>
        <v>41</v>
      </c>
      <c r="V1648" s="11" t="str">
        <f>IF(E1648&gt;=D1648, 1, "")</f>
        <v/>
      </c>
      <c r="W1648" s="11">
        <f>IF(E1648&lt;D1648, 1, "")</f>
        <v>1</v>
      </c>
      <c r="X1648" s="15">
        <f>S1648</f>
        <v>41914.590011574073</v>
      </c>
    </row>
    <row r="1649" spans="1:24" ht="32" x14ac:dyDescent="0.2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5">
        <f>E1649/D1649</f>
        <v>1.3333333333333334E-4</v>
      </c>
      <c r="P1649" s="6">
        <f>E1649/L1649</f>
        <v>1</v>
      </c>
      <c r="Q1649" t="str">
        <f>LEFT(N1649, SEARCH("/", N1649, 1)-1)</f>
        <v>theater</v>
      </c>
      <c r="R1649" t="str">
        <f>RIGHT(N1649, LEN(N1649) - SEARCH("/", N1649,1))</f>
        <v>plays</v>
      </c>
      <c r="S1649" s="10">
        <f>(((J1649/60)/60)/24)+DATE(1970,1,1)</f>
        <v>42611.261064814811</v>
      </c>
      <c r="T1649" s="10">
        <f>(((I1649/60)/60)/24)+DATE(1970,1,1)</f>
        <v>42625.707638888889</v>
      </c>
      <c r="U1649" s="12">
        <f>ROUND((T1649-S1649), 0)</f>
        <v>14</v>
      </c>
      <c r="V1649" s="11" t="str">
        <f>IF(E1649&gt;=D1649, 1, "")</f>
        <v/>
      </c>
      <c r="W1649" s="11">
        <f>IF(E1649&lt;D1649, 1, "")</f>
        <v>1</v>
      </c>
      <c r="X1649" s="15">
        <f>S1649</f>
        <v>42611.261064814811</v>
      </c>
    </row>
    <row r="1650" spans="1:24" ht="48" x14ac:dyDescent="0.2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5">
        <f>E1650/D1650</f>
        <v>0</v>
      </c>
      <c r="P1650" s="6" t="e">
        <f>E1650/L1650</f>
        <v>#DIV/0!</v>
      </c>
      <c r="Q1650" t="str">
        <f>LEFT(N1650, SEARCH("/", N1650, 1)-1)</f>
        <v>theater</v>
      </c>
      <c r="R1650" t="str">
        <f>RIGHT(N1650, LEN(N1650) - SEARCH("/", N1650,1))</f>
        <v>plays</v>
      </c>
      <c r="S1650" s="10">
        <f>(((J1650/60)/60)/24)+DATE(1970,1,1)</f>
        <v>42253.633159722223</v>
      </c>
      <c r="T1650" s="10">
        <f>(((I1650/60)/60)/24)+DATE(1970,1,1)</f>
        <v>42313.674826388888</v>
      </c>
      <c r="U1650" s="12">
        <f>ROUND((T1650-S1650), 0)</f>
        <v>60</v>
      </c>
      <c r="V1650" s="11" t="str">
        <f>IF(E1650&gt;=D1650, 1, "")</f>
        <v/>
      </c>
      <c r="W1650" s="11">
        <f>IF(E1650&lt;D1650, 1, "")</f>
        <v>1</v>
      </c>
      <c r="X1650" s="15">
        <f>S1650</f>
        <v>42253.633159722223</v>
      </c>
    </row>
    <row r="1651" spans="1:24" ht="48" x14ac:dyDescent="0.2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5">
        <f>E1651/D1651</f>
        <v>1.2E-2</v>
      </c>
      <c r="P1651" s="6">
        <f>E1651/L1651</f>
        <v>20</v>
      </c>
      <c r="Q1651" t="str">
        <f>LEFT(N1651, SEARCH("/", N1651, 1)-1)</f>
        <v>theater</v>
      </c>
      <c r="R1651" t="str">
        <f>RIGHT(N1651, LEN(N1651) - SEARCH("/", N1651,1))</f>
        <v>plays</v>
      </c>
      <c r="S1651" s="10">
        <f>(((J1651/60)/60)/24)+DATE(1970,1,1)</f>
        <v>42295.891828703709</v>
      </c>
      <c r="T1651" s="10">
        <f>(((I1651/60)/60)/24)+DATE(1970,1,1)</f>
        <v>42325.933495370366</v>
      </c>
      <c r="U1651" s="12">
        <f>ROUND((T1651-S1651), 0)</f>
        <v>30</v>
      </c>
      <c r="V1651" s="11" t="str">
        <f>IF(E1651&gt;=D1651, 1, "")</f>
        <v/>
      </c>
      <c r="W1651" s="11">
        <f>IF(E1651&lt;D1651, 1, "")</f>
        <v>1</v>
      </c>
      <c r="X1651" s="15">
        <f>S1651</f>
        <v>42295.891828703709</v>
      </c>
    </row>
    <row r="1652" spans="1:24" ht="48" x14ac:dyDescent="0.2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5">
        <f>E1652/D1652</f>
        <v>0.26937422295897223</v>
      </c>
      <c r="P1652" s="6">
        <f>E1652/L1652</f>
        <v>46.428571428571431</v>
      </c>
      <c r="Q1652" t="str">
        <f>LEFT(N1652, SEARCH("/", N1652, 1)-1)</f>
        <v>theater</v>
      </c>
      <c r="R1652" t="str">
        <f>RIGHT(N1652, LEN(N1652) - SEARCH("/", N1652,1))</f>
        <v>plays</v>
      </c>
      <c r="S1652" s="10">
        <f>(((J1652/60)/60)/24)+DATE(1970,1,1)</f>
        <v>41841.651597222226</v>
      </c>
      <c r="T1652" s="10">
        <f>(((I1652/60)/60)/24)+DATE(1970,1,1)</f>
        <v>41881.229166666664</v>
      </c>
      <c r="U1652" s="12">
        <f>ROUND((T1652-S1652), 0)</f>
        <v>40</v>
      </c>
      <c r="V1652" s="11" t="str">
        <f>IF(E1652&gt;=D1652, 1, "")</f>
        <v/>
      </c>
      <c r="W1652" s="11">
        <f>IF(E1652&lt;D1652, 1, "")</f>
        <v>1</v>
      </c>
      <c r="X1652" s="15">
        <f>S1652</f>
        <v>41841.651597222226</v>
      </c>
    </row>
    <row r="1653" spans="1:24" ht="32" x14ac:dyDescent="0.2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5">
        <f>E1653/D1653</f>
        <v>5.4999999999999997E-3</v>
      </c>
      <c r="P1653" s="6">
        <f>E1653/L1653</f>
        <v>5.5</v>
      </c>
      <c r="Q1653" t="str">
        <f>LEFT(N1653, SEARCH("/", N1653, 1)-1)</f>
        <v>theater</v>
      </c>
      <c r="R1653" t="str">
        <f>RIGHT(N1653, LEN(N1653) - SEARCH("/", N1653,1))</f>
        <v>plays</v>
      </c>
      <c r="S1653" s="10">
        <f>(((J1653/60)/60)/24)+DATE(1970,1,1)</f>
        <v>42402.947002314817</v>
      </c>
      <c r="T1653" s="10">
        <f>(((I1653/60)/60)/24)+DATE(1970,1,1)</f>
        <v>42452.145138888889</v>
      </c>
      <c r="U1653" s="12">
        <f>ROUND((T1653-S1653), 0)</f>
        <v>49</v>
      </c>
      <c r="V1653" s="11" t="str">
        <f>IF(E1653&gt;=D1653, 1, "")</f>
        <v/>
      </c>
      <c r="W1653" s="11">
        <f>IF(E1653&lt;D1653, 1, "")</f>
        <v>1</v>
      </c>
      <c r="X1653" s="15">
        <f>S1653</f>
        <v>42402.947002314817</v>
      </c>
    </row>
    <row r="1654" spans="1:24" ht="48" x14ac:dyDescent="0.2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5">
        <f>E1654/D1654</f>
        <v>0.1255</v>
      </c>
      <c r="P1654" s="6">
        <f>E1654/L1654</f>
        <v>50.2</v>
      </c>
      <c r="Q1654" t="str">
        <f>LEFT(N1654, SEARCH("/", N1654, 1)-1)</f>
        <v>theater</v>
      </c>
      <c r="R1654" t="str">
        <f>RIGHT(N1654, LEN(N1654) - SEARCH("/", N1654,1))</f>
        <v>plays</v>
      </c>
      <c r="S1654" s="10">
        <f>(((J1654/60)/60)/24)+DATE(1970,1,1)</f>
        <v>42509.814108796301</v>
      </c>
      <c r="T1654" s="10">
        <f>(((I1654/60)/60)/24)+DATE(1970,1,1)</f>
        <v>42539.814108796301</v>
      </c>
      <c r="U1654" s="12">
        <f>ROUND((T1654-S1654), 0)</f>
        <v>30</v>
      </c>
      <c r="V1654" s="11" t="str">
        <f>IF(E1654&gt;=D1654, 1, "")</f>
        <v/>
      </c>
      <c r="W1654" s="11">
        <f>IF(E1654&lt;D1654, 1, "")</f>
        <v>1</v>
      </c>
      <c r="X1654" s="15">
        <f>S1654</f>
        <v>42509.814108796301</v>
      </c>
    </row>
    <row r="1655" spans="1:24" ht="48" x14ac:dyDescent="0.2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5">
        <f>E1655/D1655</f>
        <v>0.27100000000000002</v>
      </c>
      <c r="P1655" s="6">
        <f>E1655/L1655</f>
        <v>38.714285714285715</v>
      </c>
      <c r="Q1655" t="str">
        <f>LEFT(N1655, SEARCH("/", N1655, 1)-1)</f>
        <v>theater</v>
      </c>
      <c r="R1655" t="str">
        <f>RIGHT(N1655, LEN(N1655) - SEARCH("/", N1655,1))</f>
        <v>plays</v>
      </c>
      <c r="S1655" s="10">
        <f>(((J1655/60)/60)/24)+DATE(1970,1,1)</f>
        <v>42762.545810185184</v>
      </c>
      <c r="T1655" s="10">
        <f>(((I1655/60)/60)/24)+DATE(1970,1,1)</f>
        <v>42792.545810185184</v>
      </c>
      <c r="U1655" s="12">
        <f>ROUND((T1655-S1655), 0)</f>
        <v>30</v>
      </c>
      <c r="V1655" s="11" t="str">
        <f>IF(E1655&gt;=D1655, 1, "")</f>
        <v/>
      </c>
      <c r="W1655" s="11">
        <f>IF(E1655&lt;D1655, 1, "")</f>
        <v>1</v>
      </c>
      <c r="X1655" s="15">
        <f>S1655</f>
        <v>42762.545810185184</v>
      </c>
    </row>
    <row r="1656" spans="1:24" ht="48" x14ac:dyDescent="0.2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5">
        <f>E1656/D1656</f>
        <v>1.4749999999999999E-2</v>
      </c>
      <c r="P1656" s="6">
        <f>E1656/L1656</f>
        <v>13.111111111111111</v>
      </c>
      <c r="Q1656" t="str">
        <f>LEFT(N1656, SEARCH("/", N1656, 1)-1)</f>
        <v>theater</v>
      </c>
      <c r="R1656" t="str">
        <f>RIGHT(N1656, LEN(N1656) - SEARCH("/", N1656,1))</f>
        <v>plays</v>
      </c>
      <c r="S1656" s="10">
        <f>(((J1656/60)/60)/24)+DATE(1970,1,1)</f>
        <v>41977.004976851851</v>
      </c>
      <c r="T1656" s="10">
        <f>(((I1656/60)/60)/24)+DATE(1970,1,1)</f>
        <v>42008.976388888885</v>
      </c>
      <c r="U1656" s="12">
        <f>ROUND((T1656-S1656), 0)</f>
        <v>32</v>
      </c>
      <c r="V1656" s="11" t="str">
        <f>IF(E1656&gt;=D1656, 1, "")</f>
        <v/>
      </c>
      <c r="W1656" s="11">
        <f>IF(E1656&lt;D1656, 1, "")</f>
        <v>1</v>
      </c>
      <c r="X1656" s="15">
        <f>S1656</f>
        <v>41977.004976851851</v>
      </c>
    </row>
    <row r="1657" spans="1:24" ht="48" x14ac:dyDescent="0.2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5">
        <f>E1657/D1657</f>
        <v>0.16826666666666668</v>
      </c>
      <c r="P1657" s="6">
        <f>E1657/L1657</f>
        <v>315.5</v>
      </c>
      <c r="Q1657" t="str">
        <f>LEFT(N1657, SEARCH("/", N1657, 1)-1)</f>
        <v>theater</v>
      </c>
      <c r="R1657" t="str">
        <f>RIGHT(N1657, LEN(N1657) - SEARCH("/", N1657,1))</f>
        <v>plays</v>
      </c>
      <c r="S1657" s="10">
        <f>(((J1657/60)/60)/24)+DATE(1970,1,1)</f>
        <v>42171.758611111116</v>
      </c>
      <c r="T1657" s="10">
        <f>(((I1657/60)/60)/24)+DATE(1970,1,1)</f>
        <v>42231.758611111116</v>
      </c>
      <c r="U1657" s="12">
        <f>ROUND((T1657-S1657), 0)</f>
        <v>60</v>
      </c>
      <c r="V1657" s="11" t="str">
        <f>IF(E1657&gt;=D1657, 1, "")</f>
        <v/>
      </c>
      <c r="W1657" s="11">
        <f>IF(E1657&lt;D1657, 1, "")</f>
        <v>1</v>
      </c>
      <c r="X1657" s="15">
        <f>S1657</f>
        <v>42171.758611111116</v>
      </c>
    </row>
    <row r="1658" spans="1:24" ht="32" x14ac:dyDescent="0.2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5">
        <f>E1658/D1658</f>
        <v>0.32500000000000001</v>
      </c>
      <c r="P1658" s="6">
        <f>E1658/L1658</f>
        <v>37.142857142857146</v>
      </c>
      <c r="Q1658" t="str">
        <f>LEFT(N1658, SEARCH("/", N1658, 1)-1)</f>
        <v>theater</v>
      </c>
      <c r="R1658" t="str">
        <f>RIGHT(N1658, LEN(N1658) - SEARCH("/", N1658,1))</f>
        <v>plays</v>
      </c>
      <c r="S1658" s="10">
        <f>(((J1658/60)/60)/24)+DATE(1970,1,1)</f>
        <v>42056.1324537037</v>
      </c>
      <c r="T1658" s="10">
        <f>(((I1658/60)/60)/24)+DATE(1970,1,1)</f>
        <v>42086.207638888889</v>
      </c>
      <c r="U1658" s="12">
        <f>ROUND((T1658-S1658), 0)</f>
        <v>30</v>
      </c>
      <c r="V1658" s="11" t="str">
        <f>IF(E1658&gt;=D1658, 1, "")</f>
        <v/>
      </c>
      <c r="W1658" s="11">
        <f>IF(E1658&lt;D1658, 1, "")</f>
        <v>1</v>
      </c>
      <c r="X1658" s="15">
        <f>S1658</f>
        <v>42056.1324537037</v>
      </c>
    </row>
    <row r="1659" spans="1:24" ht="48" x14ac:dyDescent="0.2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5">
        <f>E1659/D1659</f>
        <v>0</v>
      </c>
      <c r="P1659" s="6" t="e">
        <f>E1659/L1659</f>
        <v>#DIV/0!</v>
      </c>
      <c r="Q1659" t="str">
        <f>LEFT(N1659, SEARCH("/", N1659, 1)-1)</f>
        <v>theater</v>
      </c>
      <c r="R1659" t="str">
        <f>RIGHT(N1659, LEN(N1659) - SEARCH("/", N1659,1))</f>
        <v>plays</v>
      </c>
      <c r="S1659" s="10">
        <f>(((J1659/60)/60)/24)+DATE(1970,1,1)</f>
        <v>41867.652280092596</v>
      </c>
      <c r="T1659" s="10">
        <f>(((I1659/60)/60)/24)+DATE(1970,1,1)</f>
        <v>41875.291666666664</v>
      </c>
      <c r="U1659" s="12">
        <f>ROUND((T1659-S1659), 0)</f>
        <v>8</v>
      </c>
      <c r="V1659" s="11" t="str">
        <f>IF(E1659&gt;=D1659, 1, "")</f>
        <v/>
      </c>
      <c r="W1659" s="11">
        <f>IF(E1659&lt;D1659, 1, "")</f>
        <v>1</v>
      </c>
      <c r="X1659" s="15">
        <f>S1659</f>
        <v>41867.652280092596</v>
      </c>
    </row>
    <row r="1660" spans="1:24" ht="48" x14ac:dyDescent="0.2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5">
        <f>E1660/D1660</f>
        <v>0.2155</v>
      </c>
      <c r="P1660" s="6">
        <f>E1660/L1660</f>
        <v>128.27380952380952</v>
      </c>
      <c r="Q1660" t="str">
        <f>LEFT(N1660, SEARCH("/", N1660, 1)-1)</f>
        <v>theater</v>
      </c>
      <c r="R1660" t="str">
        <f>RIGHT(N1660, LEN(N1660) - SEARCH("/", N1660,1))</f>
        <v>plays</v>
      </c>
      <c r="S1660" s="10">
        <f>(((J1660/60)/60)/24)+DATE(1970,1,1)</f>
        <v>41779.657870370371</v>
      </c>
      <c r="T1660" s="10">
        <f>(((I1660/60)/60)/24)+DATE(1970,1,1)</f>
        <v>41821.25</v>
      </c>
      <c r="U1660" s="12">
        <f>ROUND((T1660-S1660), 0)</f>
        <v>42</v>
      </c>
      <c r="V1660" s="11" t="str">
        <f>IF(E1660&gt;=D1660, 1, "")</f>
        <v/>
      </c>
      <c r="W1660" s="11">
        <f>IF(E1660&lt;D1660, 1, "")</f>
        <v>1</v>
      </c>
      <c r="X1660" s="15">
        <f>S1660</f>
        <v>41779.657870370371</v>
      </c>
    </row>
    <row r="1661" spans="1:24" ht="48" x14ac:dyDescent="0.2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5">
        <f>E1661/D1661</f>
        <v>3.4666666666666665E-2</v>
      </c>
      <c r="P1661" s="6">
        <f>E1661/L1661</f>
        <v>47.272727272727273</v>
      </c>
      <c r="Q1661" t="str">
        <f>LEFT(N1661, SEARCH("/", N1661, 1)-1)</f>
        <v>theater</v>
      </c>
      <c r="R1661" t="str">
        <f>RIGHT(N1661, LEN(N1661) - SEARCH("/", N1661,1))</f>
        <v>plays</v>
      </c>
      <c r="S1661" s="10">
        <f>(((J1661/60)/60)/24)+DATE(1970,1,1)</f>
        <v>42679.958472222221</v>
      </c>
      <c r="T1661" s="10">
        <f>(((I1661/60)/60)/24)+DATE(1970,1,1)</f>
        <v>42710.207638888889</v>
      </c>
      <c r="U1661" s="12">
        <f>ROUND((T1661-S1661), 0)</f>
        <v>30</v>
      </c>
      <c r="V1661" s="11" t="str">
        <f>IF(E1661&gt;=D1661, 1, "")</f>
        <v/>
      </c>
      <c r="W1661" s="11">
        <f>IF(E1661&lt;D1661, 1, "")</f>
        <v>1</v>
      </c>
      <c r="X1661" s="15">
        <f>S1661</f>
        <v>42679.958472222221</v>
      </c>
    </row>
    <row r="1662" spans="1:24" ht="48" x14ac:dyDescent="0.2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5">
        <f>E1662/D1662</f>
        <v>0.05</v>
      </c>
      <c r="P1662" s="6">
        <f>E1662/L1662</f>
        <v>50</v>
      </c>
      <c r="Q1662" t="str">
        <f>LEFT(N1662, SEARCH("/", N1662, 1)-1)</f>
        <v>theater</v>
      </c>
      <c r="R1662" t="str">
        <f>RIGHT(N1662, LEN(N1662) - SEARCH("/", N1662,1))</f>
        <v>plays</v>
      </c>
      <c r="S1662" s="10">
        <f>(((J1662/60)/60)/24)+DATE(1970,1,1)</f>
        <v>42032.250208333338</v>
      </c>
      <c r="T1662" s="10">
        <f>(((I1662/60)/60)/24)+DATE(1970,1,1)</f>
        <v>42063.250208333338</v>
      </c>
      <c r="U1662" s="12">
        <f>ROUND((T1662-S1662), 0)</f>
        <v>31</v>
      </c>
      <c r="V1662" s="11" t="str">
        <f>IF(E1662&gt;=D1662, 1, "")</f>
        <v/>
      </c>
      <c r="W1662" s="11">
        <f>IF(E1662&lt;D1662, 1, "")</f>
        <v>1</v>
      </c>
      <c r="X1662" s="15">
        <f>S1662</f>
        <v>42032.250208333338</v>
      </c>
    </row>
    <row r="1663" spans="1:24" ht="48" x14ac:dyDescent="0.2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5">
        <f>E1663/D1663</f>
        <v>0.10625</v>
      </c>
      <c r="P1663" s="6">
        <f>E1663/L1663</f>
        <v>42.5</v>
      </c>
      <c r="Q1663" t="str">
        <f>LEFT(N1663, SEARCH("/", N1663, 1)-1)</f>
        <v>theater</v>
      </c>
      <c r="R1663" t="str">
        <f>RIGHT(N1663, LEN(N1663) - SEARCH("/", N1663,1))</f>
        <v>plays</v>
      </c>
      <c r="S1663" s="10">
        <f>(((J1663/60)/60)/24)+DATE(1970,1,1)</f>
        <v>41793.191875000004</v>
      </c>
      <c r="T1663" s="10">
        <f>(((I1663/60)/60)/24)+DATE(1970,1,1)</f>
        <v>41807.191875000004</v>
      </c>
      <c r="U1663" s="12">
        <f>ROUND((T1663-S1663), 0)</f>
        <v>14</v>
      </c>
      <c r="V1663" s="11" t="str">
        <f>IF(E1663&gt;=D1663, 1, "")</f>
        <v/>
      </c>
      <c r="W1663" s="11">
        <f>IF(E1663&lt;D1663, 1, "")</f>
        <v>1</v>
      </c>
      <c r="X1663" s="15">
        <f>S1663</f>
        <v>41793.191875000004</v>
      </c>
    </row>
    <row r="1664" spans="1:24" ht="48" x14ac:dyDescent="0.2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5">
        <f>E1664/D1664</f>
        <v>0.17599999999999999</v>
      </c>
      <c r="P1664" s="6">
        <f>E1664/L1664</f>
        <v>44</v>
      </c>
      <c r="Q1664" t="str">
        <f>LEFT(N1664, SEARCH("/", N1664, 1)-1)</f>
        <v>theater</v>
      </c>
      <c r="R1664" t="str">
        <f>RIGHT(N1664, LEN(N1664) - SEARCH("/", N1664,1))</f>
        <v>plays</v>
      </c>
      <c r="S1664" s="10">
        <f>(((J1664/60)/60)/24)+DATE(1970,1,1)</f>
        <v>41982.87364583333</v>
      </c>
      <c r="T1664" s="10">
        <f>(((I1664/60)/60)/24)+DATE(1970,1,1)</f>
        <v>42012.87364583333</v>
      </c>
      <c r="U1664" s="12">
        <f>ROUND((T1664-S1664), 0)</f>
        <v>30</v>
      </c>
      <c r="V1664" s="11" t="str">
        <f>IF(E1664&gt;=D1664, 1, "")</f>
        <v/>
      </c>
      <c r="W1664" s="11">
        <f>IF(E1664&lt;D1664, 1, "")</f>
        <v>1</v>
      </c>
      <c r="X1664" s="15">
        <f>S1664</f>
        <v>41982.87364583333</v>
      </c>
    </row>
    <row r="1665" spans="1:24" ht="64" x14ac:dyDescent="0.2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5">
        <f>E1665/D1665</f>
        <v>0.3256</v>
      </c>
      <c r="P1665" s="6">
        <f>E1665/L1665</f>
        <v>50.875</v>
      </c>
      <c r="Q1665" t="str">
        <f>LEFT(N1665, SEARCH("/", N1665, 1)-1)</f>
        <v>theater</v>
      </c>
      <c r="R1665" t="str">
        <f>RIGHT(N1665, LEN(N1665) - SEARCH("/", N1665,1))</f>
        <v>plays</v>
      </c>
      <c r="S1665" s="10">
        <f>(((J1665/60)/60)/24)+DATE(1970,1,1)</f>
        <v>42193.482291666667</v>
      </c>
      <c r="T1665" s="10">
        <f>(((I1665/60)/60)/24)+DATE(1970,1,1)</f>
        <v>42233.666666666672</v>
      </c>
      <c r="U1665" s="12">
        <f>ROUND((T1665-S1665), 0)</f>
        <v>40</v>
      </c>
      <c r="V1665" s="11" t="str">
        <f>IF(E1665&gt;=D1665, 1, "")</f>
        <v/>
      </c>
      <c r="W1665" s="11">
        <f>IF(E1665&lt;D1665, 1, "")</f>
        <v>1</v>
      </c>
      <c r="X1665" s="15">
        <f>S1665</f>
        <v>42193.482291666667</v>
      </c>
    </row>
    <row r="1666" spans="1:24" ht="48" x14ac:dyDescent="0.2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5">
        <f>E1666/D1666</f>
        <v>1.2500000000000001E-2</v>
      </c>
      <c r="P1666" s="6">
        <f>E1666/L1666</f>
        <v>62.5</v>
      </c>
      <c r="Q1666" t="str">
        <f>LEFT(N1666, SEARCH("/", N1666, 1)-1)</f>
        <v>theater</v>
      </c>
      <c r="R1666" t="str">
        <f>RIGHT(N1666, LEN(N1666) - SEARCH("/", N1666,1))</f>
        <v>plays</v>
      </c>
      <c r="S1666" s="10">
        <f>(((J1666/60)/60)/24)+DATE(1970,1,1)</f>
        <v>41843.775011574071</v>
      </c>
      <c r="T1666" s="10">
        <f>(((I1666/60)/60)/24)+DATE(1970,1,1)</f>
        <v>41863.775011574071</v>
      </c>
      <c r="U1666" s="12">
        <f>ROUND((T1666-S1666), 0)</f>
        <v>20</v>
      </c>
      <c r="V1666" s="11" t="str">
        <f>IF(E1666&gt;=D1666, 1, "")</f>
        <v/>
      </c>
      <c r="W1666" s="11">
        <f>IF(E1666&lt;D1666, 1, "")</f>
        <v>1</v>
      </c>
      <c r="X1666" s="15">
        <f>S1666</f>
        <v>41843.775011574071</v>
      </c>
    </row>
    <row r="1667" spans="1:24" ht="32" x14ac:dyDescent="0.2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5">
        <f>E1667/D1667</f>
        <v>5.3999999999999999E-2</v>
      </c>
      <c r="P1667" s="6">
        <f>E1667/L1667</f>
        <v>27</v>
      </c>
      <c r="Q1667" t="str">
        <f>LEFT(N1667, SEARCH("/", N1667, 1)-1)</f>
        <v>theater</v>
      </c>
      <c r="R1667" t="str">
        <f>RIGHT(N1667, LEN(N1667) - SEARCH("/", N1667,1))</f>
        <v>plays</v>
      </c>
      <c r="S1667" s="10">
        <f>(((J1667/60)/60)/24)+DATE(1970,1,1)</f>
        <v>42136.092488425929</v>
      </c>
      <c r="T1667" s="10">
        <f>(((I1667/60)/60)/24)+DATE(1970,1,1)</f>
        <v>42166.092488425929</v>
      </c>
      <c r="U1667" s="12">
        <f>ROUND((T1667-S1667), 0)</f>
        <v>30</v>
      </c>
      <c r="V1667" s="11" t="str">
        <f>IF(E1667&gt;=D1667, 1, "")</f>
        <v/>
      </c>
      <c r="W1667" s="11">
        <f>IF(E1667&lt;D1667, 1, "")</f>
        <v>1</v>
      </c>
      <c r="X1667" s="15">
        <f>S1667</f>
        <v>42136.092488425929</v>
      </c>
    </row>
    <row r="1668" spans="1:24" ht="48" x14ac:dyDescent="0.2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5">
        <f>E1668/D1668</f>
        <v>8.3333333333333332E-3</v>
      </c>
      <c r="P1668" s="6">
        <f>E1668/L1668</f>
        <v>25</v>
      </c>
      <c r="Q1668" t="str">
        <f>LEFT(N1668, SEARCH("/", N1668, 1)-1)</f>
        <v>theater</v>
      </c>
      <c r="R1668" t="str">
        <f>RIGHT(N1668, LEN(N1668) - SEARCH("/", N1668,1))</f>
        <v>plays</v>
      </c>
      <c r="S1668" s="10">
        <f>(((J1668/60)/60)/24)+DATE(1970,1,1)</f>
        <v>42317.826377314821</v>
      </c>
      <c r="T1668" s="10">
        <f>(((I1668/60)/60)/24)+DATE(1970,1,1)</f>
        <v>42357.826377314821</v>
      </c>
      <c r="U1668" s="12">
        <f>ROUND((T1668-S1668), 0)</f>
        <v>40</v>
      </c>
      <c r="V1668" s="11" t="str">
        <f>IF(E1668&gt;=D1668, 1, "")</f>
        <v/>
      </c>
      <c r="W1668" s="11">
        <f>IF(E1668&lt;D1668, 1, "")</f>
        <v>1</v>
      </c>
      <c r="X1668" s="15">
        <f>S1668</f>
        <v>42317.826377314821</v>
      </c>
    </row>
    <row r="1669" spans="1:24" ht="48" x14ac:dyDescent="0.2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5">
        <f>E1669/D1669</f>
        <v>0.48833333333333334</v>
      </c>
      <c r="P1669" s="6">
        <f>E1669/L1669</f>
        <v>47.258064516129032</v>
      </c>
      <c r="Q1669" t="str">
        <f>LEFT(N1669, SEARCH("/", N1669, 1)-1)</f>
        <v>theater</v>
      </c>
      <c r="R1669" t="str">
        <f>RIGHT(N1669, LEN(N1669) - SEARCH("/", N1669,1))</f>
        <v>plays</v>
      </c>
      <c r="S1669" s="10">
        <f>(((J1669/60)/60)/24)+DATE(1970,1,1)</f>
        <v>42663.468078703707</v>
      </c>
      <c r="T1669" s="10">
        <f>(((I1669/60)/60)/24)+DATE(1970,1,1)</f>
        <v>42688.509745370371</v>
      </c>
      <c r="U1669" s="12">
        <f>ROUND((T1669-S1669), 0)</f>
        <v>25</v>
      </c>
      <c r="V1669" s="11" t="str">
        <f>IF(E1669&gt;=D1669, 1, "")</f>
        <v/>
      </c>
      <c r="W1669" s="11">
        <f>IF(E1669&lt;D1669, 1, "")</f>
        <v>1</v>
      </c>
      <c r="X1669" s="15">
        <f>S1669</f>
        <v>42663.468078703707</v>
      </c>
    </row>
    <row r="1670" spans="1:24" ht="48" x14ac:dyDescent="0.2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5">
        <f>E1670/D1670</f>
        <v>0</v>
      </c>
      <c r="P1670" s="6" t="e">
        <f>E1670/L1670</f>
        <v>#DIV/0!</v>
      </c>
      <c r="Q1670" t="str">
        <f>LEFT(N1670, SEARCH("/", N1670, 1)-1)</f>
        <v>theater</v>
      </c>
      <c r="R1670" t="str">
        <f>RIGHT(N1670, LEN(N1670) - SEARCH("/", N1670,1))</f>
        <v>plays</v>
      </c>
      <c r="S1670" s="10">
        <f>(((J1670/60)/60)/24)+DATE(1970,1,1)</f>
        <v>42186.01116898148</v>
      </c>
      <c r="T1670" s="10">
        <f>(((I1670/60)/60)/24)+DATE(1970,1,1)</f>
        <v>42230.818055555559</v>
      </c>
      <c r="U1670" s="12">
        <f>ROUND((T1670-S1670), 0)</f>
        <v>45</v>
      </c>
      <c r="V1670" s="11" t="str">
        <f>IF(E1670&gt;=D1670, 1, "")</f>
        <v/>
      </c>
      <c r="W1670" s="11">
        <f>IF(E1670&lt;D1670, 1, "")</f>
        <v>1</v>
      </c>
      <c r="X1670" s="15">
        <f>S1670</f>
        <v>42186.01116898148</v>
      </c>
    </row>
    <row r="1671" spans="1:24" ht="16" x14ac:dyDescent="0.2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5">
        <f>E1671/D1671</f>
        <v>2.9999999999999997E-4</v>
      </c>
      <c r="P1671" s="6">
        <f>E1671/L1671</f>
        <v>1.5</v>
      </c>
      <c r="Q1671" t="str">
        <f>LEFT(N1671, SEARCH("/", N1671, 1)-1)</f>
        <v>theater</v>
      </c>
      <c r="R1671" t="str">
        <f>RIGHT(N1671, LEN(N1671) - SEARCH("/", N1671,1))</f>
        <v>plays</v>
      </c>
      <c r="S1671" s="10">
        <f>(((J1671/60)/60)/24)+DATE(1970,1,1)</f>
        <v>42095.229166666672</v>
      </c>
      <c r="T1671" s="10">
        <f>(((I1671/60)/60)/24)+DATE(1970,1,1)</f>
        <v>42109.211111111115</v>
      </c>
      <c r="U1671" s="12">
        <f>ROUND((T1671-S1671), 0)</f>
        <v>14</v>
      </c>
      <c r="V1671" s="11" t="str">
        <f>IF(E1671&gt;=D1671, 1, "")</f>
        <v/>
      </c>
      <c r="W1671" s="11">
        <f>IF(E1671&lt;D1671, 1, "")</f>
        <v>1</v>
      </c>
      <c r="X1671" s="15">
        <f>S1671</f>
        <v>42095.229166666672</v>
      </c>
    </row>
    <row r="1672" spans="1:24" ht="48" x14ac:dyDescent="0.2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5">
        <f>E1672/D1672</f>
        <v>0.11533333333333333</v>
      </c>
      <c r="P1672" s="6">
        <f>E1672/L1672</f>
        <v>24.714285714285715</v>
      </c>
      <c r="Q1672" t="str">
        <f>LEFT(N1672, SEARCH("/", N1672, 1)-1)</f>
        <v>theater</v>
      </c>
      <c r="R1672" t="str">
        <f>RIGHT(N1672, LEN(N1672) - SEARCH("/", N1672,1))</f>
        <v>plays</v>
      </c>
      <c r="S1672" s="10">
        <f>(((J1672/60)/60)/24)+DATE(1970,1,1)</f>
        <v>42124.623877314814</v>
      </c>
      <c r="T1672" s="10">
        <f>(((I1672/60)/60)/24)+DATE(1970,1,1)</f>
        <v>42166.958333333328</v>
      </c>
      <c r="U1672" s="12">
        <f>ROUND((T1672-S1672), 0)</f>
        <v>42</v>
      </c>
      <c r="V1672" s="11" t="str">
        <f>IF(E1672&gt;=D1672, 1, "")</f>
        <v/>
      </c>
      <c r="W1672" s="11">
        <f>IF(E1672&lt;D1672, 1, "")</f>
        <v>1</v>
      </c>
      <c r="X1672" s="15">
        <f>S1672</f>
        <v>42124.623877314814</v>
      </c>
    </row>
    <row r="1673" spans="1:24" ht="48" x14ac:dyDescent="0.2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5">
        <f>E1673/D1673</f>
        <v>0.67333333333333334</v>
      </c>
      <c r="P1673" s="6">
        <f>E1673/L1673</f>
        <v>63.125</v>
      </c>
      <c r="Q1673" t="str">
        <f>LEFT(N1673, SEARCH("/", N1673, 1)-1)</f>
        <v>theater</v>
      </c>
      <c r="R1673" t="str">
        <f>RIGHT(N1673, LEN(N1673) - SEARCH("/", N1673,1))</f>
        <v>plays</v>
      </c>
      <c r="S1673" s="10">
        <f>(((J1673/60)/60)/24)+DATE(1970,1,1)</f>
        <v>42143.917743055557</v>
      </c>
      <c r="T1673" s="10">
        <f>(((I1673/60)/60)/24)+DATE(1970,1,1)</f>
        <v>42181.559027777781</v>
      </c>
      <c r="U1673" s="12">
        <f>ROUND((T1673-S1673), 0)</f>
        <v>38</v>
      </c>
      <c r="V1673" s="11" t="str">
        <f>IF(E1673&gt;=D1673, 1, "")</f>
        <v/>
      </c>
      <c r="W1673" s="11">
        <f>IF(E1673&lt;D1673, 1, "")</f>
        <v>1</v>
      </c>
      <c r="X1673" s="15">
        <f>S1673</f>
        <v>42143.917743055557</v>
      </c>
    </row>
    <row r="1674" spans="1:24" ht="32" x14ac:dyDescent="0.2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5">
        <f>E1674/D1674</f>
        <v>0.153</v>
      </c>
      <c r="P1674" s="6">
        <f>E1674/L1674</f>
        <v>38.25</v>
      </c>
      <c r="Q1674" t="str">
        <f>LEFT(N1674, SEARCH("/", N1674, 1)-1)</f>
        <v>theater</v>
      </c>
      <c r="R1674" t="str">
        <f>RIGHT(N1674, LEN(N1674) - SEARCH("/", N1674,1))</f>
        <v>plays</v>
      </c>
      <c r="S1674" s="10">
        <f>(((J1674/60)/60)/24)+DATE(1970,1,1)</f>
        <v>41906.819513888891</v>
      </c>
      <c r="T1674" s="10">
        <f>(((I1674/60)/60)/24)+DATE(1970,1,1)</f>
        <v>41938.838888888888</v>
      </c>
      <c r="U1674" s="12">
        <f>ROUND((T1674-S1674), 0)</f>
        <v>32</v>
      </c>
      <c r="V1674" s="11" t="str">
        <f>IF(E1674&gt;=D1674, 1, "")</f>
        <v/>
      </c>
      <c r="W1674" s="11">
        <f>IF(E1674&lt;D1674, 1, "")</f>
        <v>1</v>
      </c>
      <c r="X1674" s="15">
        <f>S1674</f>
        <v>41906.819513888891</v>
      </c>
    </row>
    <row r="1675" spans="1:24" ht="48" x14ac:dyDescent="0.2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5">
        <f>E1675/D1675</f>
        <v>8.666666666666667E-2</v>
      </c>
      <c r="P1675" s="6">
        <f>E1675/L1675</f>
        <v>16.25</v>
      </c>
      <c r="Q1675" t="str">
        <f>LEFT(N1675, SEARCH("/", N1675, 1)-1)</f>
        <v>theater</v>
      </c>
      <c r="R1675" t="str">
        <f>RIGHT(N1675, LEN(N1675) - SEARCH("/", N1675,1))</f>
        <v>plays</v>
      </c>
      <c r="S1675" s="10">
        <f>(((J1675/60)/60)/24)+DATE(1970,1,1)</f>
        <v>41834.135370370372</v>
      </c>
      <c r="T1675" s="10">
        <f>(((I1675/60)/60)/24)+DATE(1970,1,1)</f>
        <v>41849.135370370372</v>
      </c>
      <c r="U1675" s="12">
        <f>ROUND((T1675-S1675), 0)</f>
        <v>15</v>
      </c>
      <c r="V1675" s="11" t="str">
        <f>IF(E1675&gt;=D1675, 1, "")</f>
        <v/>
      </c>
      <c r="W1675" s="11">
        <f>IF(E1675&lt;D1675, 1, "")</f>
        <v>1</v>
      </c>
      <c r="X1675" s="15">
        <f>S1675</f>
        <v>41834.135370370372</v>
      </c>
    </row>
    <row r="1676" spans="1:24" ht="48" x14ac:dyDescent="0.2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5">
        <f>E1676/D1676</f>
        <v>2.2499999999999998E-3</v>
      </c>
      <c r="P1676" s="6">
        <f>E1676/L1676</f>
        <v>33.75</v>
      </c>
      <c r="Q1676" t="str">
        <f>LEFT(N1676, SEARCH("/", N1676, 1)-1)</f>
        <v>theater</v>
      </c>
      <c r="R1676" t="str">
        <f>RIGHT(N1676, LEN(N1676) - SEARCH("/", N1676,1))</f>
        <v>plays</v>
      </c>
      <c r="S1676" s="10">
        <f>(((J1676/60)/60)/24)+DATE(1970,1,1)</f>
        <v>41863.359282407408</v>
      </c>
      <c r="T1676" s="10">
        <f>(((I1676/60)/60)/24)+DATE(1970,1,1)</f>
        <v>41893.359282407408</v>
      </c>
      <c r="U1676" s="12">
        <f>ROUND((T1676-S1676), 0)</f>
        <v>30</v>
      </c>
      <c r="V1676" s="11" t="str">
        <f>IF(E1676&gt;=D1676, 1, "")</f>
        <v/>
      </c>
      <c r="W1676" s="11">
        <f>IF(E1676&lt;D1676, 1, "")</f>
        <v>1</v>
      </c>
      <c r="X1676" s="15">
        <f>S1676</f>
        <v>41863.359282407408</v>
      </c>
    </row>
    <row r="1677" spans="1:24" ht="48" x14ac:dyDescent="0.2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5">
        <f>E1677/D1677</f>
        <v>3.0833333333333334E-2</v>
      </c>
      <c r="P1677" s="6">
        <f>E1677/L1677</f>
        <v>61.666666666666664</v>
      </c>
      <c r="Q1677" t="str">
        <f>LEFT(N1677, SEARCH("/", N1677, 1)-1)</f>
        <v>theater</v>
      </c>
      <c r="R1677" t="str">
        <f>RIGHT(N1677, LEN(N1677) - SEARCH("/", N1677,1))</f>
        <v>plays</v>
      </c>
      <c r="S1677" s="10">
        <f>(((J1677/60)/60)/24)+DATE(1970,1,1)</f>
        <v>42224.756909722222</v>
      </c>
      <c r="T1677" s="10">
        <f>(((I1677/60)/60)/24)+DATE(1970,1,1)</f>
        <v>42254.756909722222</v>
      </c>
      <c r="U1677" s="12">
        <f>ROUND((T1677-S1677), 0)</f>
        <v>30</v>
      </c>
      <c r="V1677" s="11" t="str">
        <f>IF(E1677&gt;=D1677, 1, "")</f>
        <v/>
      </c>
      <c r="W1677" s="11">
        <f>IF(E1677&lt;D1677, 1, "")</f>
        <v>1</v>
      </c>
      <c r="X1677" s="15">
        <f>S1677</f>
        <v>42224.756909722222</v>
      </c>
    </row>
    <row r="1678" spans="1:24" ht="48" x14ac:dyDescent="0.2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5">
        <f>E1678/D1678</f>
        <v>0.37412499999999999</v>
      </c>
      <c r="P1678" s="6">
        <f>E1678/L1678</f>
        <v>83.138888888888886</v>
      </c>
      <c r="Q1678" t="str">
        <f>LEFT(N1678, SEARCH("/", N1678, 1)-1)</f>
        <v>theater</v>
      </c>
      <c r="R1678" t="str">
        <f>RIGHT(N1678, LEN(N1678) - SEARCH("/", N1678,1))</f>
        <v>plays</v>
      </c>
      <c r="S1678" s="10">
        <f>(((J1678/60)/60)/24)+DATE(1970,1,1)</f>
        <v>41939.8122337963</v>
      </c>
      <c r="T1678" s="10">
        <f>(((I1678/60)/60)/24)+DATE(1970,1,1)</f>
        <v>41969.853900462964</v>
      </c>
      <c r="U1678" s="12">
        <f>ROUND((T1678-S1678), 0)</f>
        <v>30</v>
      </c>
      <c r="V1678" s="11" t="str">
        <f>IF(E1678&gt;=D1678, 1, "")</f>
        <v/>
      </c>
      <c r="W1678" s="11">
        <f>IF(E1678&lt;D1678, 1, "")</f>
        <v>1</v>
      </c>
      <c r="X1678" s="15">
        <f>S1678</f>
        <v>41939.8122337963</v>
      </c>
    </row>
    <row r="1679" spans="1:24" ht="48" x14ac:dyDescent="0.2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5">
        <f>E1679/D1679</f>
        <v>6.666666666666667E-5</v>
      </c>
      <c r="P1679" s="6">
        <f>E1679/L1679</f>
        <v>1</v>
      </c>
      <c r="Q1679" t="str">
        <f>LEFT(N1679, SEARCH("/", N1679, 1)-1)</f>
        <v>theater</v>
      </c>
      <c r="R1679" t="str">
        <f>RIGHT(N1679, LEN(N1679) - SEARCH("/", N1679,1))</f>
        <v>plays</v>
      </c>
      <c r="S1679" s="10">
        <f>(((J1679/60)/60)/24)+DATE(1970,1,1)</f>
        <v>42059.270023148143</v>
      </c>
      <c r="T1679" s="10">
        <f>(((I1679/60)/60)/24)+DATE(1970,1,1)</f>
        <v>42119.190972222219</v>
      </c>
      <c r="U1679" s="12">
        <f>ROUND((T1679-S1679), 0)</f>
        <v>60</v>
      </c>
      <c r="V1679" s="11" t="str">
        <f>IF(E1679&gt;=D1679, 1, "")</f>
        <v/>
      </c>
      <c r="W1679" s="11">
        <f>IF(E1679&lt;D1679, 1, "")</f>
        <v>1</v>
      </c>
      <c r="X1679" s="15">
        <f>S1679</f>
        <v>42059.270023148143</v>
      </c>
    </row>
    <row r="1680" spans="1:24" ht="48" x14ac:dyDescent="0.2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5">
        <f>E1680/D1680</f>
        <v>0.1</v>
      </c>
      <c r="P1680" s="6">
        <f>E1680/L1680</f>
        <v>142.85714285714286</v>
      </c>
      <c r="Q1680" t="str">
        <f>LEFT(N1680, SEARCH("/", N1680, 1)-1)</f>
        <v>theater</v>
      </c>
      <c r="R1680" t="str">
        <f>RIGHT(N1680, LEN(N1680) - SEARCH("/", N1680,1))</f>
        <v>plays</v>
      </c>
      <c r="S1680" s="10">
        <f>(((J1680/60)/60)/24)+DATE(1970,1,1)</f>
        <v>42308.211215277777</v>
      </c>
      <c r="T1680" s="10">
        <f>(((I1680/60)/60)/24)+DATE(1970,1,1)</f>
        <v>42338.252881944441</v>
      </c>
      <c r="U1680" s="12">
        <f>ROUND((T1680-S1680), 0)</f>
        <v>30</v>
      </c>
      <c r="V1680" s="11" t="str">
        <f>IF(E1680&gt;=D1680, 1, "")</f>
        <v/>
      </c>
      <c r="W1680" s="11">
        <f>IF(E1680&lt;D1680, 1, "")</f>
        <v>1</v>
      </c>
      <c r="X1680" s="15">
        <f>S1680</f>
        <v>42308.211215277777</v>
      </c>
    </row>
    <row r="1681" spans="1:24" ht="48" x14ac:dyDescent="0.2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5">
        <f>E1681/D1681</f>
        <v>0.36359999999999998</v>
      </c>
      <c r="P1681" s="6">
        <f>E1681/L1681</f>
        <v>33.666666666666664</v>
      </c>
      <c r="Q1681" t="str">
        <f>LEFT(N1681, SEARCH("/", N1681, 1)-1)</f>
        <v>theater</v>
      </c>
      <c r="R1681" t="str">
        <f>RIGHT(N1681, LEN(N1681) - SEARCH("/", N1681,1))</f>
        <v>plays</v>
      </c>
      <c r="S1681" s="10">
        <f>(((J1681/60)/60)/24)+DATE(1970,1,1)</f>
        <v>42114.818935185183</v>
      </c>
      <c r="T1681" s="10">
        <f>(((I1681/60)/60)/24)+DATE(1970,1,1)</f>
        <v>42134.957638888889</v>
      </c>
      <c r="U1681" s="12">
        <f>ROUND((T1681-S1681), 0)</f>
        <v>20</v>
      </c>
      <c r="V1681" s="11" t="str">
        <f>IF(E1681&gt;=D1681, 1, "")</f>
        <v/>
      </c>
      <c r="W1681" s="11">
        <f>IF(E1681&lt;D1681, 1, "")</f>
        <v>1</v>
      </c>
      <c r="X1681" s="15">
        <f>S1681</f>
        <v>42114.818935185183</v>
      </c>
    </row>
    <row r="1682" spans="1:24" ht="48" x14ac:dyDescent="0.2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5">
        <f>E1682/D1682</f>
        <v>3.3333333333333335E-3</v>
      </c>
      <c r="P1682" s="6">
        <f>E1682/L1682</f>
        <v>5</v>
      </c>
      <c r="Q1682" t="str">
        <f>LEFT(N1682, SEARCH("/", N1682, 1)-1)</f>
        <v>theater</v>
      </c>
      <c r="R1682" t="str">
        <f>RIGHT(N1682, LEN(N1682) - SEARCH("/", N1682,1))</f>
        <v>plays</v>
      </c>
      <c r="S1682" s="10">
        <f>(((J1682/60)/60)/24)+DATE(1970,1,1)</f>
        <v>42492.98505787037</v>
      </c>
      <c r="T1682" s="10">
        <f>(((I1682/60)/60)/24)+DATE(1970,1,1)</f>
        <v>42522.98505787037</v>
      </c>
      <c r="U1682" s="12">
        <f>ROUND((T1682-S1682), 0)</f>
        <v>30</v>
      </c>
      <c r="V1682" s="11" t="str">
        <f>IF(E1682&gt;=D1682, 1, "")</f>
        <v/>
      </c>
      <c r="W1682" s="11">
        <f>IF(E1682&lt;D1682, 1, "")</f>
        <v>1</v>
      </c>
      <c r="X1682" s="15">
        <f>S1682</f>
        <v>42492.98505787037</v>
      </c>
    </row>
    <row r="1683" spans="1:24" ht="48" x14ac:dyDescent="0.2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5">
        <f>E1683/D1683</f>
        <v>0</v>
      </c>
      <c r="P1683" s="6" t="e">
        <f>E1683/L1683</f>
        <v>#DIV/0!</v>
      </c>
      <c r="Q1683" t="str">
        <f>LEFT(N1683, SEARCH("/", N1683, 1)-1)</f>
        <v>theater</v>
      </c>
      <c r="R1683" t="str">
        <f>RIGHT(N1683, LEN(N1683) - SEARCH("/", N1683,1))</f>
        <v>plays</v>
      </c>
      <c r="S1683" s="10">
        <f>(((J1683/60)/60)/24)+DATE(1970,1,1)</f>
        <v>42494.471666666665</v>
      </c>
      <c r="T1683" s="10">
        <f>(((I1683/60)/60)/24)+DATE(1970,1,1)</f>
        <v>42524.471666666665</v>
      </c>
      <c r="U1683" s="12">
        <f>ROUND((T1683-S1683), 0)</f>
        <v>30</v>
      </c>
      <c r="V1683" s="11" t="str">
        <f>IF(E1683&gt;=D1683, 1, "")</f>
        <v/>
      </c>
      <c r="W1683" s="11">
        <f>IF(E1683&lt;D1683, 1, "")</f>
        <v>1</v>
      </c>
      <c r="X1683" s="15">
        <f>S1683</f>
        <v>42494.471666666665</v>
      </c>
    </row>
    <row r="1684" spans="1:24" ht="48" x14ac:dyDescent="0.2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5">
        <f>E1684/D1684</f>
        <v>2.8571428571428571E-3</v>
      </c>
      <c r="P1684" s="6">
        <f>E1684/L1684</f>
        <v>10</v>
      </c>
      <c r="Q1684" t="str">
        <f>LEFT(N1684, SEARCH("/", N1684, 1)-1)</f>
        <v>theater</v>
      </c>
      <c r="R1684" t="str">
        <f>RIGHT(N1684, LEN(N1684) - SEARCH("/", N1684,1))</f>
        <v>plays</v>
      </c>
      <c r="S1684" s="10">
        <f>(((J1684/60)/60)/24)+DATE(1970,1,1)</f>
        <v>41863.527326388888</v>
      </c>
      <c r="T1684" s="10">
        <f>(((I1684/60)/60)/24)+DATE(1970,1,1)</f>
        <v>41893.527326388888</v>
      </c>
      <c r="U1684" s="12">
        <f>ROUND((T1684-S1684), 0)</f>
        <v>30</v>
      </c>
      <c r="V1684" s="11" t="str">
        <f>IF(E1684&gt;=D1684, 1, "")</f>
        <v/>
      </c>
      <c r="W1684" s="11">
        <f>IF(E1684&lt;D1684, 1, "")</f>
        <v>1</v>
      </c>
      <c r="X1684" s="15">
        <f>S1684</f>
        <v>41863.527326388888</v>
      </c>
    </row>
    <row r="1685" spans="1:24" ht="48" x14ac:dyDescent="0.2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5">
        <f>E1685/D1685</f>
        <v>2E-3</v>
      </c>
      <c r="P1685" s="6">
        <f>E1685/L1685</f>
        <v>40</v>
      </c>
      <c r="Q1685" t="str">
        <f>LEFT(N1685, SEARCH("/", N1685, 1)-1)</f>
        <v>theater</v>
      </c>
      <c r="R1685" t="str">
        <f>RIGHT(N1685, LEN(N1685) - SEARCH("/", N1685,1))</f>
        <v>plays</v>
      </c>
      <c r="S1685" s="10">
        <f>(((J1685/60)/60)/24)+DATE(1970,1,1)</f>
        <v>41843.664618055554</v>
      </c>
      <c r="T1685" s="10">
        <f>(((I1685/60)/60)/24)+DATE(1970,1,1)</f>
        <v>41855.666666666664</v>
      </c>
      <c r="U1685" s="12">
        <f>ROUND((T1685-S1685), 0)</f>
        <v>12</v>
      </c>
      <c r="V1685" s="11" t="str">
        <f>IF(E1685&gt;=D1685, 1, "")</f>
        <v/>
      </c>
      <c r="W1685" s="11">
        <f>IF(E1685&lt;D1685, 1, "")</f>
        <v>1</v>
      </c>
      <c r="X1685" s="15">
        <f>S1685</f>
        <v>41843.664618055554</v>
      </c>
    </row>
    <row r="1686" spans="1:24" ht="48" x14ac:dyDescent="0.2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5">
        <f>E1686/D1686</f>
        <v>1.7999999999999999E-2</v>
      </c>
      <c r="P1686" s="6">
        <f>E1686/L1686</f>
        <v>30</v>
      </c>
      <c r="Q1686" t="str">
        <f>LEFT(N1686, SEARCH("/", N1686, 1)-1)</f>
        <v>theater</v>
      </c>
      <c r="R1686" t="str">
        <f>RIGHT(N1686, LEN(N1686) - SEARCH("/", N1686,1))</f>
        <v>plays</v>
      </c>
      <c r="S1686" s="10">
        <f>(((J1686/60)/60)/24)+DATE(1970,1,1)</f>
        <v>42358.684872685189</v>
      </c>
      <c r="T1686" s="10">
        <f>(((I1686/60)/60)/24)+DATE(1970,1,1)</f>
        <v>42387</v>
      </c>
      <c r="U1686" s="12">
        <f>ROUND((T1686-S1686), 0)</f>
        <v>28</v>
      </c>
      <c r="V1686" s="11" t="str">
        <f>IF(E1686&gt;=D1686, 1, "")</f>
        <v/>
      </c>
      <c r="W1686" s="11">
        <f>IF(E1686&lt;D1686, 1, "")</f>
        <v>1</v>
      </c>
      <c r="X1686" s="15">
        <f>S1686</f>
        <v>42358.684872685189</v>
      </c>
    </row>
    <row r="1687" spans="1:24" ht="48" x14ac:dyDescent="0.2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5">
        <f>E1687/D1687</f>
        <v>5.3999999999999999E-2</v>
      </c>
      <c r="P1687" s="6">
        <f>E1687/L1687</f>
        <v>45</v>
      </c>
      <c r="Q1687" t="str">
        <f>LEFT(N1687, SEARCH("/", N1687, 1)-1)</f>
        <v>theater</v>
      </c>
      <c r="R1687" t="str">
        <f>RIGHT(N1687, LEN(N1687) - SEARCH("/", N1687,1))</f>
        <v>plays</v>
      </c>
      <c r="S1687" s="10">
        <f>(((J1687/60)/60)/24)+DATE(1970,1,1)</f>
        <v>42657.38726851852</v>
      </c>
      <c r="T1687" s="10">
        <f>(((I1687/60)/60)/24)+DATE(1970,1,1)</f>
        <v>42687.428935185191</v>
      </c>
      <c r="U1687" s="12">
        <f>ROUND((T1687-S1687), 0)</f>
        <v>30</v>
      </c>
      <c r="V1687" s="11" t="str">
        <f>IF(E1687&gt;=D1687, 1, "")</f>
        <v/>
      </c>
      <c r="W1687" s="11">
        <f>IF(E1687&lt;D1687, 1, "")</f>
        <v>1</v>
      </c>
      <c r="X1687" s="15">
        <f>S1687</f>
        <v>42657.38726851852</v>
      </c>
    </row>
    <row r="1688" spans="1:24" ht="48" x14ac:dyDescent="0.2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5">
        <f>E1688/D1688</f>
        <v>0</v>
      </c>
      <c r="P1688" s="6" t="e">
        <f>E1688/L1688</f>
        <v>#DIV/0!</v>
      </c>
      <c r="Q1688" t="str">
        <f>LEFT(N1688, SEARCH("/", N1688, 1)-1)</f>
        <v>theater</v>
      </c>
      <c r="R1688" t="str">
        <f>RIGHT(N1688, LEN(N1688) - SEARCH("/", N1688,1))</f>
        <v>plays</v>
      </c>
      <c r="S1688" s="10">
        <f>(((J1688/60)/60)/24)+DATE(1970,1,1)</f>
        <v>41926.542303240742</v>
      </c>
      <c r="T1688" s="10">
        <f>(((I1688/60)/60)/24)+DATE(1970,1,1)</f>
        <v>41938.75</v>
      </c>
      <c r="U1688" s="12">
        <f>ROUND((T1688-S1688), 0)</f>
        <v>12</v>
      </c>
      <c r="V1688" s="11" t="str">
        <f>IF(E1688&gt;=D1688, 1, "")</f>
        <v/>
      </c>
      <c r="W1688" s="11">
        <f>IF(E1688&lt;D1688, 1, "")</f>
        <v>1</v>
      </c>
      <c r="X1688" s="15">
        <f>S1688</f>
        <v>41926.542303240742</v>
      </c>
    </row>
    <row r="1689" spans="1:24" ht="48" x14ac:dyDescent="0.2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5">
        <f>E1689/D1689</f>
        <v>8.1333333333333327E-2</v>
      </c>
      <c r="P1689" s="6">
        <f>E1689/L1689</f>
        <v>10.166666666666666</v>
      </c>
      <c r="Q1689" t="str">
        <f>LEFT(N1689, SEARCH("/", N1689, 1)-1)</f>
        <v>theater</v>
      </c>
      <c r="R1689" t="str">
        <f>RIGHT(N1689, LEN(N1689) - SEARCH("/", N1689,1))</f>
        <v>plays</v>
      </c>
      <c r="S1689" s="10">
        <f>(((J1689/60)/60)/24)+DATE(1970,1,1)</f>
        <v>42020.768634259264</v>
      </c>
      <c r="T1689" s="10">
        <f>(((I1689/60)/60)/24)+DATE(1970,1,1)</f>
        <v>42065.958333333328</v>
      </c>
      <c r="U1689" s="12">
        <f>ROUND((T1689-S1689), 0)</f>
        <v>45</v>
      </c>
      <c r="V1689" s="11" t="str">
        <f>IF(E1689&gt;=D1689, 1, "")</f>
        <v/>
      </c>
      <c r="W1689" s="11">
        <f>IF(E1689&lt;D1689, 1, "")</f>
        <v>1</v>
      </c>
      <c r="X1689" s="15">
        <f>S1689</f>
        <v>42020.768634259264</v>
      </c>
    </row>
    <row r="1690" spans="1:24" ht="48" x14ac:dyDescent="0.2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5">
        <f>E1690/D1690</f>
        <v>0.12034782608695652</v>
      </c>
      <c r="P1690" s="6">
        <f>E1690/L1690</f>
        <v>81.411764705882348</v>
      </c>
      <c r="Q1690" t="str">
        <f>LEFT(N1690, SEARCH("/", N1690, 1)-1)</f>
        <v>theater</v>
      </c>
      <c r="R1690" t="str">
        <f>RIGHT(N1690, LEN(N1690) - SEARCH("/", N1690,1))</f>
        <v>plays</v>
      </c>
      <c r="S1690" s="10">
        <f>(((J1690/60)/60)/24)+DATE(1970,1,1)</f>
        <v>42075.979988425926</v>
      </c>
      <c r="T1690" s="10">
        <f>(((I1690/60)/60)/24)+DATE(1970,1,1)</f>
        <v>42103.979988425926</v>
      </c>
      <c r="U1690" s="12">
        <f>ROUND((T1690-S1690), 0)</f>
        <v>28</v>
      </c>
      <c r="V1690" s="11" t="str">
        <f>IF(E1690&gt;=D1690, 1, "")</f>
        <v/>
      </c>
      <c r="W1690" s="11">
        <f>IF(E1690&lt;D1690, 1, "")</f>
        <v>1</v>
      </c>
      <c r="X1690" s="15">
        <f>S1690</f>
        <v>42075.979988425926</v>
      </c>
    </row>
    <row r="1691" spans="1:24" ht="48" x14ac:dyDescent="0.2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5">
        <f>E1691/D1691</f>
        <v>0.15266666666666667</v>
      </c>
      <c r="P1691" s="6">
        <f>E1691/L1691</f>
        <v>57.25</v>
      </c>
      <c r="Q1691" t="str">
        <f>LEFT(N1691, SEARCH("/", N1691, 1)-1)</f>
        <v>theater</v>
      </c>
      <c r="R1691" t="str">
        <f>RIGHT(N1691, LEN(N1691) - SEARCH("/", N1691,1))</f>
        <v>plays</v>
      </c>
      <c r="S1691" s="10">
        <f>(((J1691/60)/60)/24)+DATE(1970,1,1)</f>
        <v>41786.959745370368</v>
      </c>
      <c r="T1691" s="10">
        <f>(((I1691/60)/60)/24)+DATE(1970,1,1)</f>
        <v>41816.959745370368</v>
      </c>
      <c r="U1691" s="12">
        <f>ROUND((T1691-S1691), 0)</f>
        <v>30</v>
      </c>
      <c r="V1691" s="11" t="str">
        <f>IF(E1691&gt;=D1691, 1, "")</f>
        <v/>
      </c>
      <c r="W1691" s="11">
        <f>IF(E1691&lt;D1691, 1, "")</f>
        <v>1</v>
      </c>
      <c r="X1691" s="15">
        <f>S1691</f>
        <v>41786.959745370368</v>
      </c>
    </row>
    <row r="1692" spans="1:24" ht="48" x14ac:dyDescent="0.2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5">
        <f>E1692/D1692</f>
        <v>0.1</v>
      </c>
      <c r="P1692" s="6">
        <f>E1692/L1692</f>
        <v>5</v>
      </c>
      <c r="Q1692" t="str">
        <f>LEFT(N1692, SEARCH("/", N1692, 1)-1)</f>
        <v>theater</v>
      </c>
      <c r="R1692" t="str">
        <f>RIGHT(N1692, LEN(N1692) - SEARCH("/", N1692,1))</f>
        <v>plays</v>
      </c>
      <c r="S1692" s="10">
        <f>(((J1692/60)/60)/24)+DATE(1970,1,1)</f>
        <v>41820.870821759258</v>
      </c>
      <c r="T1692" s="10">
        <f>(((I1692/60)/60)/24)+DATE(1970,1,1)</f>
        <v>41850.870821759258</v>
      </c>
      <c r="U1692" s="12">
        <f>ROUND((T1692-S1692), 0)</f>
        <v>30</v>
      </c>
      <c r="V1692" s="11" t="str">
        <f>IF(E1692&gt;=D1692, 1, "")</f>
        <v/>
      </c>
      <c r="W1692" s="11">
        <f>IF(E1692&lt;D1692, 1, "")</f>
        <v>1</v>
      </c>
      <c r="X1692" s="15">
        <f>S1692</f>
        <v>41820.870821759258</v>
      </c>
    </row>
    <row r="1693" spans="1:24" ht="32" x14ac:dyDescent="0.2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5">
        <f>E1693/D1693</f>
        <v>3.0000000000000001E-3</v>
      </c>
      <c r="P1693" s="6">
        <f>E1693/L1693</f>
        <v>15</v>
      </c>
      <c r="Q1693" t="str">
        <f>LEFT(N1693, SEARCH("/", N1693, 1)-1)</f>
        <v>theater</v>
      </c>
      <c r="R1693" t="str">
        <f>RIGHT(N1693, LEN(N1693) - SEARCH("/", N1693,1))</f>
        <v>plays</v>
      </c>
      <c r="S1693" s="10">
        <f>(((J1693/60)/60)/24)+DATE(1970,1,1)</f>
        <v>41970.085046296299</v>
      </c>
      <c r="T1693" s="10">
        <f>(((I1693/60)/60)/24)+DATE(1970,1,1)</f>
        <v>42000.085046296299</v>
      </c>
      <c r="U1693" s="12">
        <f>ROUND((T1693-S1693), 0)</f>
        <v>30</v>
      </c>
      <c r="V1693" s="11" t="str">
        <f>IF(E1693&gt;=D1693, 1, "")</f>
        <v/>
      </c>
      <c r="W1693" s="11">
        <f>IF(E1693&lt;D1693, 1, "")</f>
        <v>1</v>
      </c>
      <c r="X1693" s="15">
        <f>S1693</f>
        <v>41970.085046296299</v>
      </c>
    </row>
    <row r="1694" spans="1:24" ht="48" x14ac:dyDescent="0.2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5">
        <f>E1694/D1694</f>
        <v>0.01</v>
      </c>
      <c r="P1694" s="6">
        <f>E1694/L1694</f>
        <v>12.5</v>
      </c>
      <c r="Q1694" t="str">
        <f>LEFT(N1694, SEARCH("/", N1694, 1)-1)</f>
        <v>theater</v>
      </c>
      <c r="R1694" t="str">
        <f>RIGHT(N1694, LEN(N1694) - SEARCH("/", N1694,1))</f>
        <v>plays</v>
      </c>
      <c r="S1694" s="10">
        <f>(((J1694/60)/60)/24)+DATE(1970,1,1)</f>
        <v>41830.267407407409</v>
      </c>
      <c r="T1694" s="10">
        <f>(((I1694/60)/60)/24)+DATE(1970,1,1)</f>
        <v>41860.267407407409</v>
      </c>
      <c r="U1694" s="12">
        <f>ROUND((T1694-S1694), 0)</f>
        <v>30</v>
      </c>
      <c r="V1694" s="11" t="str">
        <f>IF(E1694&gt;=D1694, 1, "")</f>
        <v/>
      </c>
      <c r="W1694" s="11">
        <f>IF(E1694&lt;D1694, 1, "")</f>
        <v>1</v>
      </c>
      <c r="X1694" s="15">
        <f>S1694</f>
        <v>41830.267407407409</v>
      </c>
    </row>
    <row r="1695" spans="1:24" ht="48" x14ac:dyDescent="0.2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5">
        <f>E1695/D1695</f>
        <v>0.13020000000000001</v>
      </c>
      <c r="P1695" s="6">
        <f>E1695/L1695</f>
        <v>93</v>
      </c>
      <c r="Q1695" t="str">
        <f>LEFT(N1695, SEARCH("/", N1695, 1)-1)</f>
        <v>theater</v>
      </c>
      <c r="R1695" t="str">
        <f>RIGHT(N1695, LEN(N1695) - SEARCH("/", N1695,1))</f>
        <v>plays</v>
      </c>
      <c r="S1695" s="10">
        <f>(((J1695/60)/60)/24)+DATE(1970,1,1)</f>
        <v>42265.683182870373</v>
      </c>
      <c r="T1695" s="10">
        <f>(((I1695/60)/60)/24)+DATE(1970,1,1)</f>
        <v>42293.207638888889</v>
      </c>
      <c r="U1695" s="12">
        <f>ROUND((T1695-S1695), 0)</f>
        <v>28</v>
      </c>
      <c r="V1695" s="11" t="str">
        <f>IF(E1695&gt;=D1695, 1, "")</f>
        <v/>
      </c>
      <c r="W1695" s="11">
        <f>IF(E1695&lt;D1695, 1, "")</f>
        <v>1</v>
      </c>
      <c r="X1695" s="15">
        <f>S1695</f>
        <v>42265.683182870373</v>
      </c>
    </row>
    <row r="1696" spans="1:24" ht="48" x14ac:dyDescent="0.2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5">
        <f>E1696/D1696</f>
        <v>2.265E-2</v>
      </c>
      <c r="P1696" s="6">
        <f>E1696/L1696</f>
        <v>32.357142857142854</v>
      </c>
      <c r="Q1696" t="str">
        <f>LEFT(N1696, SEARCH("/", N1696, 1)-1)</f>
        <v>theater</v>
      </c>
      <c r="R1696" t="str">
        <f>RIGHT(N1696, LEN(N1696) - SEARCH("/", N1696,1))</f>
        <v>plays</v>
      </c>
      <c r="S1696" s="10">
        <f>(((J1696/60)/60)/24)+DATE(1970,1,1)</f>
        <v>42601.827141203699</v>
      </c>
      <c r="T1696" s="10">
        <f>(((I1696/60)/60)/24)+DATE(1970,1,1)</f>
        <v>42631.827141203699</v>
      </c>
      <c r="U1696" s="12">
        <f>ROUND((T1696-S1696), 0)</f>
        <v>30</v>
      </c>
      <c r="V1696" s="11" t="str">
        <f>IF(E1696&gt;=D1696, 1, "")</f>
        <v/>
      </c>
      <c r="W1696" s="11">
        <f>IF(E1696&lt;D1696, 1, "")</f>
        <v>1</v>
      </c>
      <c r="X1696" s="15">
        <f>S1696</f>
        <v>42601.827141203699</v>
      </c>
    </row>
    <row r="1697" spans="1:24" ht="48" x14ac:dyDescent="0.2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5">
        <f>E1697/D1697</f>
        <v>0</v>
      </c>
      <c r="P1697" s="6" t="e">
        <f>E1697/L1697</f>
        <v>#DIV/0!</v>
      </c>
      <c r="Q1697" t="str">
        <f>LEFT(N1697, SEARCH("/", N1697, 1)-1)</f>
        <v>theater</v>
      </c>
      <c r="R1697" t="str">
        <f>RIGHT(N1697, LEN(N1697) - SEARCH("/", N1697,1))</f>
        <v>plays</v>
      </c>
      <c r="S1697" s="10">
        <f>(((J1697/60)/60)/24)+DATE(1970,1,1)</f>
        <v>42433.338749999995</v>
      </c>
      <c r="T1697" s="10">
        <f>(((I1697/60)/60)/24)+DATE(1970,1,1)</f>
        <v>42461.25</v>
      </c>
      <c r="U1697" s="12">
        <f>ROUND((T1697-S1697), 0)</f>
        <v>28</v>
      </c>
      <c r="V1697" s="11" t="str">
        <f>IF(E1697&gt;=D1697, 1, "")</f>
        <v/>
      </c>
      <c r="W1697" s="11">
        <f>IF(E1697&lt;D1697, 1, "")</f>
        <v>1</v>
      </c>
      <c r="X1697" s="15">
        <f>S1697</f>
        <v>42433.338749999995</v>
      </c>
    </row>
    <row r="1698" spans="1:24" ht="48" x14ac:dyDescent="0.2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5">
        <f>E1698/D1698</f>
        <v>0</v>
      </c>
      <c r="P1698" s="6" t="e">
        <f>E1698/L1698</f>
        <v>#DIV/0!</v>
      </c>
      <c r="Q1698" t="str">
        <f>LEFT(N1698, SEARCH("/", N1698, 1)-1)</f>
        <v>theater</v>
      </c>
      <c r="R1698" t="str">
        <f>RIGHT(N1698, LEN(N1698) - SEARCH("/", N1698,1))</f>
        <v>plays</v>
      </c>
      <c r="S1698" s="10">
        <f>(((J1698/60)/60)/24)+DATE(1970,1,1)</f>
        <v>42228.151701388888</v>
      </c>
      <c r="T1698" s="10">
        <f>(((I1698/60)/60)/24)+DATE(1970,1,1)</f>
        <v>42253.151701388888</v>
      </c>
      <c r="U1698" s="12">
        <f>ROUND((T1698-S1698), 0)</f>
        <v>25</v>
      </c>
      <c r="V1698" s="11" t="str">
        <f>IF(E1698&gt;=D1698, 1, "")</f>
        <v/>
      </c>
      <c r="W1698" s="11">
        <f>IF(E1698&lt;D1698, 1, "")</f>
        <v>1</v>
      </c>
      <c r="X1698" s="15">
        <f>S1698</f>
        <v>42228.151701388888</v>
      </c>
    </row>
    <row r="1699" spans="1:24" ht="48" x14ac:dyDescent="0.2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5">
        <f>E1699/D1699</f>
        <v>8.3333333333333331E-5</v>
      </c>
      <c r="P1699" s="6">
        <f>E1699/L1699</f>
        <v>1</v>
      </c>
      <c r="Q1699" t="str">
        <f>LEFT(N1699, SEARCH("/", N1699, 1)-1)</f>
        <v>theater</v>
      </c>
      <c r="R1699" t="str">
        <f>RIGHT(N1699, LEN(N1699) - SEARCH("/", N1699,1))</f>
        <v>plays</v>
      </c>
      <c r="S1699" s="10">
        <f>(((J1699/60)/60)/24)+DATE(1970,1,1)</f>
        <v>42415.168564814812</v>
      </c>
      <c r="T1699" s="10">
        <f>(((I1699/60)/60)/24)+DATE(1970,1,1)</f>
        <v>42445.126898148148</v>
      </c>
      <c r="U1699" s="12">
        <f>ROUND((T1699-S1699), 0)</f>
        <v>30</v>
      </c>
      <c r="V1699" s="11" t="str">
        <f>IF(E1699&gt;=D1699, 1, "")</f>
        <v/>
      </c>
      <c r="W1699" s="11">
        <f>IF(E1699&lt;D1699, 1, "")</f>
        <v>1</v>
      </c>
      <c r="X1699" s="15">
        <f>S1699</f>
        <v>42415.168564814812</v>
      </c>
    </row>
    <row r="1700" spans="1:24" ht="48" x14ac:dyDescent="0.2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5">
        <f>E1700/D1700</f>
        <v>0.15742857142857142</v>
      </c>
      <c r="P1700" s="6">
        <f>E1700/L1700</f>
        <v>91.833333333333329</v>
      </c>
      <c r="Q1700" t="str">
        <f>LEFT(N1700, SEARCH("/", N1700, 1)-1)</f>
        <v>theater</v>
      </c>
      <c r="R1700" t="str">
        <f>RIGHT(N1700, LEN(N1700) - SEARCH("/", N1700,1))</f>
        <v>plays</v>
      </c>
      <c r="S1700" s="10">
        <f>(((J1700/60)/60)/24)+DATE(1970,1,1)</f>
        <v>42538.968310185184</v>
      </c>
      <c r="T1700" s="10">
        <f>(((I1700/60)/60)/24)+DATE(1970,1,1)</f>
        <v>42568.029861111107</v>
      </c>
      <c r="U1700" s="12">
        <f>ROUND((T1700-S1700), 0)</f>
        <v>29</v>
      </c>
      <c r="V1700" s="11" t="str">
        <f>IF(E1700&gt;=D1700, 1, "")</f>
        <v/>
      </c>
      <c r="W1700" s="11">
        <f>IF(E1700&lt;D1700, 1, "")</f>
        <v>1</v>
      </c>
      <c r="X1700" s="15">
        <f>S1700</f>
        <v>42538.968310185184</v>
      </c>
    </row>
    <row r="1701" spans="1:24" ht="48" x14ac:dyDescent="0.2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5">
        <f>E1701/D1701</f>
        <v>0.11</v>
      </c>
      <c r="P1701" s="6">
        <f>E1701/L1701</f>
        <v>45.833333333333336</v>
      </c>
      <c r="Q1701" t="str">
        <f>LEFT(N1701, SEARCH("/", N1701, 1)-1)</f>
        <v>theater</v>
      </c>
      <c r="R1701" t="str">
        <f>RIGHT(N1701, LEN(N1701) - SEARCH("/", N1701,1))</f>
        <v>plays</v>
      </c>
      <c r="S1701" s="10">
        <f>(((J1701/60)/60)/24)+DATE(1970,1,1)</f>
        <v>42233.671747685185</v>
      </c>
      <c r="T1701" s="10">
        <f>(((I1701/60)/60)/24)+DATE(1970,1,1)</f>
        <v>42278.541666666672</v>
      </c>
      <c r="U1701" s="12">
        <f>ROUND((T1701-S1701), 0)</f>
        <v>45</v>
      </c>
      <c r="V1701" s="11" t="str">
        <f>IF(E1701&gt;=D1701, 1, "")</f>
        <v/>
      </c>
      <c r="W1701" s="11">
        <f>IF(E1701&lt;D1701, 1, "")</f>
        <v>1</v>
      </c>
      <c r="X1701" s="15">
        <f>S1701</f>
        <v>42233.671747685185</v>
      </c>
    </row>
    <row r="1702" spans="1:24" ht="64" x14ac:dyDescent="0.2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5">
        <f>E1702/D1702</f>
        <v>0.43833333333333335</v>
      </c>
      <c r="P1702" s="6">
        <f>E1702/L1702</f>
        <v>57.173913043478258</v>
      </c>
      <c r="Q1702" t="str">
        <f>LEFT(N1702, SEARCH("/", N1702, 1)-1)</f>
        <v>theater</v>
      </c>
      <c r="R1702" t="str">
        <f>RIGHT(N1702, LEN(N1702) - SEARCH("/", N1702,1))</f>
        <v>plays</v>
      </c>
      <c r="S1702" s="10">
        <f>(((J1702/60)/60)/24)+DATE(1970,1,1)</f>
        <v>42221.656782407401</v>
      </c>
      <c r="T1702" s="10">
        <f>(((I1702/60)/60)/24)+DATE(1970,1,1)</f>
        <v>42281.656782407401</v>
      </c>
      <c r="U1702" s="12">
        <f>ROUND((T1702-S1702), 0)</f>
        <v>60</v>
      </c>
      <c r="V1702" s="11" t="str">
        <f>IF(E1702&gt;=D1702, 1, "")</f>
        <v/>
      </c>
      <c r="W1702" s="11">
        <f>IF(E1702&lt;D1702, 1, "")</f>
        <v>1</v>
      </c>
      <c r="X1702" s="15">
        <f>S1702</f>
        <v>42221.656782407401</v>
      </c>
    </row>
    <row r="1703" spans="1:24" ht="48" x14ac:dyDescent="0.2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5">
        <f>E1703/D1703</f>
        <v>0</v>
      </c>
      <c r="P1703" s="6" t="e">
        <f>E1703/L1703</f>
        <v>#DIV/0!</v>
      </c>
      <c r="Q1703" t="str">
        <f>LEFT(N1703, SEARCH("/", N1703, 1)-1)</f>
        <v>theater</v>
      </c>
      <c r="R1703" t="str">
        <f>RIGHT(N1703, LEN(N1703) - SEARCH("/", N1703,1))</f>
        <v>plays</v>
      </c>
      <c r="S1703" s="10">
        <f>(((J1703/60)/60)/24)+DATE(1970,1,1)</f>
        <v>42675.262962962966</v>
      </c>
      <c r="T1703" s="10">
        <f>(((I1703/60)/60)/24)+DATE(1970,1,1)</f>
        <v>42705.304629629631</v>
      </c>
      <c r="U1703" s="12">
        <f>ROUND((T1703-S1703), 0)</f>
        <v>30</v>
      </c>
      <c r="V1703" s="11" t="str">
        <f>IF(E1703&gt;=D1703, 1, "")</f>
        <v/>
      </c>
      <c r="W1703" s="11">
        <f>IF(E1703&lt;D1703, 1, "")</f>
        <v>1</v>
      </c>
      <c r="X1703" s="15">
        <f>S1703</f>
        <v>42675.262962962966</v>
      </c>
    </row>
    <row r="1704" spans="1:24" ht="48" x14ac:dyDescent="0.2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5">
        <f>E1704/D1704</f>
        <v>0.86135181975736563</v>
      </c>
      <c r="P1704" s="6">
        <f>E1704/L1704</f>
        <v>248.5</v>
      </c>
      <c r="Q1704" t="str">
        <f>LEFT(N1704, SEARCH("/", N1704, 1)-1)</f>
        <v>theater</v>
      </c>
      <c r="R1704" t="str">
        <f>RIGHT(N1704, LEN(N1704) - SEARCH("/", N1704,1))</f>
        <v>plays</v>
      </c>
      <c r="S1704" s="10">
        <f>(((J1704/60)/60)/24)+DATE(1970,1,1)</f>
        <v>42534.631481481483</v>
      </c>
      <c r="T1704" s="10">
        <f>(((I1704/60)/60)/24)+DATE(1970,1,1)</f>
        <v>42562.631481481483</v>
      </c>
      <c r="U1704" s="12">
        <f>ROUND((T1704-S1704), 0)</f>
        <v>28</v>
      </c>
      <c r="V1704" s="11" t="str">
        <f>IF(E1704&gt;=D1704, 1, "")</f>
        <v/>
      </c>
      <c r="W1704" s="11">
        <f>IF(E1704&lt;D1704, 1, "")</f>
        <v>1</v>
      </c>
      <c r="X1704" s="15">
        <f>S1704</f>
        <v>42534.631481481483</v>
      </c>
    </row>
    <row r="1705" spans="1:24" ht="48" x14ac:dyDescent="0.2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5">
        <f>E1705/D1705</f>
        <v>0.12196620583717357</v>
      </c>
      <c r="P1705" s="6">
        <f>E1705/L1705</f>
        <v>79.400000000000006</v>
      </c>
      <c r="Q1705" t="str">
        <f>LEFT(N1705, SEARCH("/", N1705, 1)-1)</f>
        <v>theater</v>
      </c>
      <c r="R1705" t="str">
        <f>RIGHT(N1705, LEN(N1705) - SEARCH("/", N1705,1))</f>
        <v>plays</v>
      </c>
      <c r="S1705" s="10">
        <f>(((J1705/60)/60)/24)+DATE(1970,1,1)</f>
        <v>42151.905717592599</v>
      </c>
      <c r="T1705" s="10">
        <f>(((I1705/60)/60)/24)+DATE(1970,1,1)</f>
        <v>42182.905717592599</v>
      </c>
      <c r="U1705" s="12">
        <f>ROUND((T1705-S1705), 0)</f>
        <v>31</v>
      </c>
      <c r="V1705" s="11" t="str">
        <f>IF(E1705&gt;=D1705, 1, "")</f>
        <v/>
      </c>
      <c r="W1705" s="11">
        <f>IF(E1705&lt;D1705, 1, "")</f>
        <v>1</v>
      </c>
      <c r="X1705" s="15">
        <f>S1705</f>
        <v>42151.905717592599</v>
      </c>
    </row>
    <row r="1706" spans="1:24" ht="48" x14ac:dyDescent="0.2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5">
        <f>E1706/D1706</f>
        <v>1E-3</v>
      </c>
      <c r="P1706" s="6">
        <f>E1706/L1706</f>
        <v>5</v>
      </c>
      <c r="Q1706" t="str">
        <f>LEFT(N1706, SEARCH("/", N1706, 1)-1)</f>
        <v>theater</v>
      </c>
      <c r="R1706" t="str">
        <f>RIGHT(N1706, LEN(N1706) - SEARCH("/", N1706,1))</f>
        <v>plays</v>
      </c>
      <c r="S1706" s="10">
        <f>(((J1706/60)/60)/24)+DATE(1970,1,1)</f>
        <v>41915.400219907409</v>
      </c>
      <c r="T1706" s="10">
        <f>(((I1706/60)/60)/24)+DATE(1970,1,1)</f>
        <v>41919.1875</v>
      </c>
      <c r="U1706" s="12">
        <f>ROUND((T1706-S1706), 0)</f>
        <v>4</v>
      </c>
      <c r="V1706" s="11" t="str">
        <f>IF(E1706&gt;=D1706, 1, "")</f>
        <v/>
      </c>
      <c r="W1706" s="11">
        <f>IF(E1706&lt;D1706, 1, "")</f>
        <v>1</v>
      </c>
      <c r="X1706" s="15">
        <f>S1706</f>
        <v>41915.400219907409</v>
      </c>
    </row>
    <row r="1707" spans="1:24" ht="48" x14ac:dyDescent="0.2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5">
        <f>E1707/D1707</f>
        <v>2.2000000000000001E-3</v>
      </c>
      <c r="P1707" s="6">
        <f>E1707/L1707</f>
        <v>5.5</v>
      </c>
      <c r="Q1707" t="str">
        <f>LEFT(N1707, SEARCH("/", N1707, 1)-1)</f>
        <v>theater</v>
      </c>
      <c r="R1707" t="str">
        <f>RIGHT(N1707, LEN(N1707) - SEARCH("/", N1707,1))</f>
        <v>plays</v>
      </c>
      <c r="S1707" s="10">
        <f>(((J1707/60)/60)/24)+DATE(1970,1,1)</f>
        <v>41961.492488425924</v>
      </c>
      <c r="T1707" s="10">
        <f>(((I1707/60)/60)/24)+DATE(1970,1,1)</f>
        <v>42006.492488425924</v>
      </c>
      <c r="U1707" s="12">
        <f>ROUND((T1707-S1707), 0)</f>
        <v>45</v>
      </c>
      <c r="V1707" s="11" t="str">
        <f>IF(E1707&gt;=D1707, 1, "")</f>
        <v/>
      </c>
      <c r="W1707" s="11">
        <f>IF(E1707&lt;D1707, 1, "")</f>
        <v>1</v>
      </c>
      <c r="X1707" s="15">
        <f>S1707</f>
        <v>41961.492488425924</v>
      </c>
    </row>
    <row r="1708" spans="1:24" ht="48" x14ac:dyDescent="0.2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5">
        <f>E1708/D1708</f>
        <v>9.0909090909090905E-3</v>
      </c>
      <c r="P1708" s="6">
        <f>E1708/L1708</f>
        <v>25</v>
      </c>
      <c r="Q1708" t="str">
        <f>LEFT(N1708, SEARCH("/", N1708, 1)-1)</f>
        <v>theater</v>
      </c>
      <c r="R1708" t="str">
        <f>RIGHT(N1708, LEN(N1708) - SEARCH("/", N1708,1))</f>
        <v>plays</v>
      </c>
      <c r="S1708" s="10">
        <f>(((J1708/60)/60)/24)+DATE(1970,1,1)</f>
        <v>41940.587233796294</v>
      </c>
      <c r="T1708" s="10">
        <f>(((I1708/60)/60)/24)+DATE(1970,1,1)</f>
        <v>41968.041666666672</v>
      </c>
      <c r="U1708" s="12">
        <f>ROUND((T1708-S1708), 0)</f>
        <v>27</v>
      </c>
      <c r="V1708" s="11" t="str">
        <f>IF(E1708&gt;=D1708, 1, "")</f>
        <v/>
      </c>
      <c r="W1708" s="11">
        <f>IF(E1708&lt;D1708, 1, "")</f>
        <v>1</v>
      </c>
      <c r="X1708" s="15">
        <f>S1708</f>
        <v>41940.587233796294</v>
      </c>
    </row>
    <row r="1709" spans="1:24" ht="48" x14ac:dyDescent="0.2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5">
        <f>E1709/D1709</f>
        <v>0</v>
      </c>
      <c r="P1709" s="6" t="e">
        <f>E1709/L1709</f>
        <v>#DIV/0!</v>
      </c>
      <c r="Q1709" t="str">
        <f>LEFT(N1709, SEARCH("/", N1709, 1)-1)</f>
        <v>theater</v>
      </c>
      <c r="R1709" t="str">
        <f>RIGHT(N1709, LEN(N1709) - SEARCH("/", N1709,1))</f>
        <v>plays</v>
      </c>
      <c r="S1709" s="10">
        <f>(((J1709/60)/60)/24)+DATE(1970,1,1)</f>
        <v>42111.904097222221</v>
      </c>
      <c r="T1709" s="10">
        <f>(((I1709/60)/60)/24)+DATE(1970,1,1)</f>
        <v>42171.904097222221</v>
      </c>
      <c r="U1709" s="12">
        <f>ROUND((T1709-S1709), 0)</f>
        <v>60</v>
      </c>
      <c r="V1709" s="11" t="str">
        <f>IF(E1709&gt;=D1709, 1, "")</f>
        <v/>
      </c>
      <c r="W1709" s="11">
        <f>IF(E1709&lt;D1709, 1, "")</f>
        <v>1</v>
      </c>
      <c r="X1709" s="15">
        <f>S1709</f>
        <v>42111.904097222221</v>
      </c>
    </row>
    <row r="1710" spans="1:24" ht="48" x14ac:dyDescent="0.2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5">
        <f>E1710/D1710</f>
        <v>0.35639999999999999</v>
      </c>
      <c r="P1710" s="6">
        <f>E1710/L1710</f>
        <v>137.07692307692307</v>
      </c>
      <c r="Q1710" t="str">
        <f>LEFT(N1710, SEARCH("/", N1710, 1)-1)</f>
        <v>theater</v>
      </c>
      <c r="R1710" t="str">
        <f>RIGHT(N1710, LEN(N1710) - SEARCH("/", N1710,1))</f>
        <v>plays</v>
      </c>
      <c r="S1710" s="10">
        <f>(((J1710/60)/60)/24)+DATE(1970,1,1)</f>
        <v>42279.778564814813</v>
      </c>
      <c r="T1710" s="10">
        <f>(((I1710/60)/60)/24)+DATE(1970,1,1)</f>
        <v>42310.701388888891</v>
      </c>
      <c r="U1710" s="12">
        <f>ROUND((T1710-S1710), 0)</f>
        <v>31</v>
      </c>
      <c r="V1710" s="11" t="str">
        <f>IF(E1710&gt;=D1710, 1, "")</f>
        <v/>
      </c>
      <c r="W1710" s="11">
        <f>IF(E1710&lt;D1710, 1, "")</f>
        <v>1</v>
      </c>
      <c r="X1710" s="15">
        <f>S1710</f>
        <v>42279.778564814813</v>
      </c>
    </row>
    <row r="1711" spans="1:24" ht="48" x14ac:dyDescent="0.2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5">
        <f>E1711/D1711</f>
        <v>0</v>
      </c>
      <c r="P1711" s="6" t="e">
        <f>E1711/L1711</f>
        <v>#DIV/0!</v>
      </c>
      <c r="Q1711" t="str">
        <f>LEFT(N1711, SEARCH("/", N1711, 1)-1)</f>
        <v>theater</v>
      </c>
      <c r="R1711" t="str">
        <f>RIGHT(N1711, LEN(N1711) - SEARCH("/", N1711,1))</f>
        <v>plays</v>
      </c>
      <c r="S1711" s="10">
        <f>(((J1711/60)/60)/24)+DATE(1970,1,1)</f>
        <v>42213.662905092591</v>
      </c>
      <c r="T1711" s="10">
        <f>(((I1711/60)/60)/24)+DATE(1970,1,1)</f>
        <v>42243.662905092591</v>
      </c>
      <c r="U1711" s="12">
        <f>ROUND((T1711-S1711), 0)</f>
        <v>30</v>
      </c>
      <c r="V1711" s="11" t="str">
        <f>IF(E1711&gt;=D1711, 1, "")</f>
        <v/>
      </c>
      <c r="W1711" s="11">
        <f>IF(E1711&lt;D1711, 1, "")</f>
        <v>1</v>
      </c>
      <c r="X1711" s="15">
        <f>S1711</f>
        <v>42213.662905092591</v>
      </c>
    </row>
    <row r="1712" spans="1:24" ht="48" x14ac:dyDescent="0.2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5">
        <f>E1712/D1712</f>
        <v>2.5000000000000001E-3</v>
      </c>
      <c r="P1712" s="6">
        <f>E1712/L1712</f>
        <v>5</v>
      </c>
      <c r="Q1712" t="str">
        <f>LEFT(N1712, SEARCH("/", N1712, 1)-1)</f>
        <v>theater</v>
      </c>
      <c r="R1712" t="str">
        <f>RIGHT(N1712, LEN(N1712) - SEARCH("/", N1712,1))</f>
        <v>plays</v>
      </c>
      <c r="S1712" s="10">
        <f>(((J1712/60)/60)/24)+DATE(1970,1,1)</f>
        <v>42109.801712962959</v>
      </c>
      <c r="T1712" s="10">
        <f>(((I1712/60)/60)/24)+DATE(1970,1,1)</f>
        <v>42139.801712962959</v>
      </c>
      <c r="U1712" s="12">
        <f>ROUND((T1712-S1712), 0)</f>
        <v>30</v>
      </c>
      <c r="V1712" s="11" t="str">
        <f>IF(E1712&gt;=D1712, 1, "")</f>
        <v/>
      </c>
      <c r="W1712" s="11">
        <f>IF(E1712&lt;D1712, 1, "")</f>
        <v>1</v>
      </c>
      <c r="X1712" s="15">
        <f>S1712</f>
        <v>42109.801712962959</v>
      </c>
    </row>
    <row r="1713" spans="1:24" ht="32" x14ac:dyDescent="0.2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5">
        <f>E1713/D1713</f>
        <v>3.2500000000000001E-2</v>
      </c>
      <c r="P1713" s="6">
        <f>E1713/L1713</f>
        <v>39</v>
      </c>
      <c r="Q1713" t="str">
        <f>LEFT(N1713, SEARCH("/", N1713, 1)-1)</f>
        <v>theater</v>
      </c>
      <c r="R1713" t="str">
        <f>RIGHT(N1713, LEN(N1713) - SEARCH("/", N1713,1))</f>
        <v>plays</v>
      </c>
      <c r="S1713" s="10">
        <f>(((J1713/60)/60)/24)+DATE(1970,1,1)</f>
        <v>42031.833587962959</v>
      </c>
      <c r="T1713" s="10">
        <f>(((I1713/60)/60)/24)+DATE(1970,1,1)</f>
        <v>42063.333333333328</v>
      </c>
      <c r="U1713" s="12">
        <f>ROUND((T1713-S1713), 0)</f>
        <v>31</v>
      </c>
      <c r="V1713" s="11" t="str">
        <f>IF(E1713&gt;=D1713, 1, "")</f>
        <v/>
      </c>
      <c r="W1713" s="11">
        <f>IF(E1713&lt;D1713, 1, "")</f>
        <v>1</v>
      </c>
      <c r="X1713" s="15">
        <f>S1713</f>
        <v>42031.833587962959</v>
      </c>
    </row>
    <row r="1714" spans="1:24" ht="48" x14ac:dyDescent="0.2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5">
        <f>E1714/D1714</f>
        <v>3.3666666666666664E-2</v>
      </c>
      <c r="P1714" s="6">
        <f>E1714/L1714</f>
        <v>50.5</v>
      </c>
      <c r="Q1714" t="str">
        <f>LEFT(N1714, SEARCH("/", N1714, 1)-1)</f>
        <v>theater</v>
      </c>
      <c r="R1714" t="str">
        <f>RIGHT(N1714, LEN(N1714) - SEARCH("/", N1714,1))</f>
        <v>plays</v>
      </c>
      <c r="S1714" s="10">
        <f>(((J1714/60)/60)/24)+DATE(1970,1,1)</f>
        <v>42615.142870370371</v>
      </c>
      <c r="T1714" s="10">
        <f>(((I1714/60)/60)/24)+DATE(1970,1,1)</f>
        <v>42645.142870370371</v>
      </c>
      <c r="U1714" s="12">
        <f>ROUND((T1714-S1714), 0)</f>
        <v>30</v>
      </c>
      <c r="V1714" s="11" t="str">
        <f>IF(E1714&gt;=D1714, 1, "")</f>
        <v/>
      </c>
      <c r="W1714" s="11">
        <f>IF(E1714&lt;D1714, 1, "")</f>
        <v>1</v>
      </c>
      <c r="X1714" s="15">
        <f>S1714</f>
        <v>42615.142870370371</v>
      </c>
    </row>
    <row r="1715" spans="1:24" ht="48" x14ac:dyDescent="0.2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5">
        <f>E1715/D1715</f>
        <v>0</v>
      </c>
      <c r="P1715" s="6" t="e">
        <f>E1715/L1715</f>
        <v>#DIV/0!</v>
      </c>
      <c r="Q1715" t="str">
        <f>LEFT(N1715, SEARCH("/", N1715, 1)-1)</f>
        <v>theater</v>
      </c>
      <c r="R1715" t="str">
        <f>RIGHT(N1715, LEN(N1715) - SEARCH("/", N1715,1))</f>
        <v>plays</v>
      </c>
      <c r="S1715" s="10">
        <f>(((J1715/60)/60)/24)+DATE(1970,1,1)</f>
        <v>41829.325497685182</v>
      </c>
      <c r="T1715" s="10">
        <f>(((I1715/60)/60)/24)+DATE(1970,1,1)</f>
        <v>41889.325497685182</v>
      </c>
      <c r="U1715" s="12">
        <f>ROUND((T1715-S1715), 0)</f>
        <v>60</v>
      </c>
      <c r="V1715" s="11" t="str">
        <f>IF(E1715&gt;=D1715, 1, "")</f>
        <v/>
      </c>
      <c r="W1715" s="11">
        <f>IF(E1715&lt;D1715, 1, "")</f>
        <v>1</v>
      </c>
      <c r="X1715" s="15">
        <f>S1715</f>
        <v>41829.325497685182</v>
      </c>
    </row>
    <row r="1716" spans="1:24" ht="48" x14ac:dyDescent="0.2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5">
        <f>E1716/D1716</f>
        <v>0.15770000000000001</v>
      </c>
      <c r="P1716" s="6">
        <f>E1716/L1716</f>
        <v>49.28125</v>
      </c>
      <c r="Q1716" t="str">
        <f>LEFT(N1716, SEARCH("/", N1716, 1)-1)</f>
        <v>theater</v>
      </c>
      <c r="R1716" t="str">
        <f>RIGHT(N1716, LEN(N1716) - SEARCH("/", N1716,1))</f>
        <v>plays</v>
      </c>
      <c r="S1716" s="10">
        <f>(((J1716/60)/60)/24)+DATE(1970,1,1)</f>
        <v>42016.120613425926</v>
      </c>
      <c r="T1716" s="10">
        <f>(((I1716/60)/60)/24)+DATE(1970,1,1)</f>
        <v>42046.120613425926</v>
      </c>
      <c r="U1716" s="12">
        <f>ROUND((T1716-S1716), 0)</f>
        <v>30</v>
      </c>
      <c r="V1716" s="11" t="str">
        <f>IF(E1716&gt;=D1716, 1, "")</f>
        <v/>
      </c>
      <c r="W1716" s="11">
        <f>IF(E1716&lt;D1716, 1, "")</f>
        <v>1</v>
      </c>
      <c r="X1716" s="15">
        <f>S1716</f>
        <v>42016.120613425926</v>
      </c>
    </row>
    <row r="1717" spans="1:24" ht="48" x14ac:dyDescent="0.2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5">
        <f>E1717/D1717</f>
        <v>6.2500000000000003E-3</v>
      </c>
      <c r="P1717" s="6">
        <f>E1717/L1717</f>
        <v>25</v>
      </c>
      <c r="Q1717" t="str">
        <f>LEFT(N1717, SEARCH("/", N1717, 1)-1)</f>
        <v>theater</v>
      </c>
      <c r="R1717" t="str">
        <f>RIGHT(N1717, LEN(N1717) - SEARCH("/", N1717,1))</f>
        <v>plays</v>
      </c>
      <c r="S1717" s="10">
        <f>(((J1717/60)/60)/24)+DATE(1970,1,1)</f>
        <v>42439.702314814815</v>
      </c>
      <c r="T1717" s="10">
        <f>(((I1717/60)/60)/24)+DATE(1970,1,1)</f>
        <v>42468.774305555555</v>
      </c>
      <c r="U1717" s="12">
        <f>ROUND((T1717-S1717), 0)</f>
        <v>29</v>
      </c>
      <c r="V1717" s="11" t="str">
        <f>IF(E1717&gt;=D1717, 1, "")</f>
        <v/>
      </c>
      <c r="W1717" s="11">
        <f>IF(E1717&lt;D1717, 1, "")</f>
        <v>1</v>
      </c>
      <c r="X1717" s="15">
        <f>S1717</f>
        <v>42439.702314814815</v>
      </c>
    </row>
    <row r="1718" spans="1:24" ht="48" x14ac:dyDescent="0.2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5">
        <f>E1718/D1718</f>
        <v>5.0000000000000004E-6</v>
      </c>
      <c r="P1718" s="6">
        <f>E1718/L1718</f>
        <v>1</v>
      </c>
      <c r="Q1718" t="str">
        <f>LEFT(N1718, SEARCH("/", N1718, 1)-1)</f>
        <v>theater</v>
      </c>
      <c r="R1718" t="str">
        <f>RIGHT(N1718, LEN(N1718) - SEARCH("/", N1718,1))</f>
        <v>plays</v>
      </c>
      <c r="S1718" s="10">
        <f>(((J1718/60)/60)/24)+DATE(1970,1,1)</f>
        <v>42433.825717592597</v>
      </c>
      <c r="T1718" s="10">
        <f>(((I1718/60)/60)/24)+DATE(1970,1,1)</f>
        <v>42493.784050925926</v>
      </c>
      <c r="U1718" s="12">
        <f>ROUND((T1718-S1718), 0)</f>
        <v>60</v>
      </c>
      <c r="V1718" s="11" t="str">
        <f>IF(E1718&gt;=D1718, 1, "")</f>
        <v/>
      </c>
      <c r="W1718" s="11">
        <f>IF(E1718&lt;D1718, 1, "")</f>
        <v>1</v>
      </c>
      <c r="X1718" s="15">
        <f>S1718</f>
        <v>42433.825717592597</v>
      </c>
    </row>
    <row r="1719" spans="1:24" ht="48" x14ac:dyDescent="0.2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5">
        <f>E1719/D1719</f>
        <v>9.6153846153846159E-4</v>
      </c>
      <c r="P1719" s="6">
        <f>E1719/L1719</f>
        <v>25</v>
      </c>
      <c r="Q1719" t="str">
        <f>LEFT(N1719, SEARCH("/", N1719, 1)-1)</f>
        <v>theater</v>
      </c>
      <c r="R1719" t="str">
        <f>RIGHT(N1719, LEN(N1719) - SEARCH("/", N1719,1))</f>
        <v>plays</v>
      </c>
      <c r="S1719" s="10">
        <f>(((J1719/60)/60)/24)+DATE(1970,1,1)</f>
        <v>42243.790393518517</v>
      </c>
      <c r="T1719" s="10">
        <f>(((I1719/60)/60)/24)+DATE(1970,1,1)</f>
        <v>42303.790393518517</v>
      </c>
      <c r="U1719" s="12">
        <f>ROUND((T1719-S1719), 0)</f>
        <v>60</v>
      </c>
      <c r="V1719" s="11" t="str">
        <f>IF(E1719&gt;=D1719, 1, "")</f>
        <v/>
      </c>
      <c r="W1719" s="11">
        <f>IF(E1719&lt;D1719, 1, "")</f>
        <v>1</v>
      </c>
      <c r="X1719" s="15">
        <f>S1719</f>
        <v>42243.790393518517</v>
      </c>
    </row>
    <row r="1720" spans="1:24" ht="48" x14ac:dyDescent="0.2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5">
        <f>E1720/D1720</f>
        <v>0</v>
      </c>
      <c r="P1720" s="6" t="e">
        <f>E1720/L1720</f>
        <v>#DIV/0!</v>
      </c>
      <c r="Q1720" t="str">
        <f>LEFT(N1720, SEARCH("/", N1720, 1)-1)</f>
        <v>theater</v>
      </c>
      <c r="R1720" t="str">
        <f>RIGHT(N1720, LEN(N1720) - SEARCH("/", N1720,1))</f>
        <v>plays</v>
      </c>
      <c r="S1720" s="10">
        <f>(((J1720/60)/60)/24)+DATE(1970,1,1)</f>
        <v>42550.048449074078</v>
      </c>
      <c r="T1720" s="10">
        <f>(((I1720/60)/60)/24)+DATE(1970,1,1)</f>
        <v>42580.978472222225</v>
      </c>
      <c r="U1720" s="12">
        <f>ROUND((T1720-S1720), 0)</f>
        <v>31</v>
      </c>
      <c r="V1720" s="11" t="str">
        <f>IF(E1720&gt;=D1720, 1, "")</f>
        <v/>
      </c>
      <c r="W1720" s="11">
        <f>IF(E1720&lt;D1720, 1, "")</f>
        <v>1</v>
      </c>
      <c r="X1720" s="15">
        <f>S1720</f>
        <v>42550.048449074078</v>
      </c>
    </row>
    <row r="1721" spans="1:24" ht="48" x14ac:dyDescent="0.2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5">
        <f>E1721/D1721</f>
        <v>0</v>
      </c>
      <c r="P1721" s="6" t="e">
        <f>E1721/L1721</f>
        <v>#DIV/0!</v>
      </c>
      <c r="Q1721" t="str">
        <f>LEFT(N1721, SEARCH("/", N1721, 1)-1)</f>
        <v>theater</v>
      </c>
      <c r="R1721" t="str">
        <f>RIGHT(N1721, LEN(N1721) - SEARCH("/", N1721,1))</f>
        <v>plays</v>
      </c>
      <c r="S1721" s="10">
        <f>(((J1721/60)/60)/24)+DATE(1970,1,1)</f>
        <v>41774.651203703703</v>
      </c>
      <c r="T1721" s="10">
        <f>(((I1721/60)/60)/24)+DATE(1970,1,1)</f>
        <v>41834.651203703703</v>
      </c>
      <c r="U1721" s="12">
        <f>ROUND((T1721-S1721), 0)</f>
        <v>60</v>
      </c>
      <c r="V1721" s="11" t="str">
        <f>IF(E1721&gt;=D1721, 1, "")</f>
        <v/>
      </c>
      <c r="W1721" s="11">
        <f>IF(E1721&lt;D1721, 1, "")</f>
        <v>1</v>
      </c>
      <c r="X1721" s="15">
        <f>S1721</f>
        <v>41774.651203703703</v>
      </c>
    </row>
    <row r="1722" spans="1:24" ht="48" x14ac:dyDescent="0.2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5">
        <f>E1722/D1722</f>
        <v>0.24285714285714285</v>
      </c>
      <c r="P1722" s="6">
        <f>E1722/L1722</f>
        <v>53.125</v>
      </c>
      <c r="Q1722" t="str">
        <f>LEFT(N1722, SEARCH("/", N1722, 1)-1)</f>
        <v>theater</v>
      </c>
      <c r="R1722" t="str">
        <f>RIGHT(N1722, LEN(N1722) - SEARCH("/", N1722,1))</f>
        <v>plays</v>
      </c>
      <c r="S1722" s="10">
        <f>(((J1722/60)/60)/24)+DATE(1970,1,1)</f>
        <v>42306.848854166667</v>
      </c>
      <c r="T1722" s="10">
        <f>(((I1722/60)/60)/24)+DATE(1970,1,1)</f>
        <v>42336.890520833331</v>
      </c>
      <c r="U1722" s="12">
        <f>ROUND((T1722-S1722), 0)</f>
        <v>30</v>
      </c>
      <c r="V1722" s="11" t="str">
        <f>IF(E1722&gt;=D1722, 1, "")</f>
        <v/>
      </c>
      <c r="W1722" s="11">
        <f>IF(E1722&lt;D1722, 1, "")</f>
        <v>1</v>
      </c>
      <c r="X1722" s="15">
        <f>S1722</f>
        <v>42306.848854166667</v>
      </c>
    </row>
    <row r="1723" spans="1:24" ht="48" x14ac:dyDescent="0.2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5">
        <f>E1723/D1723</f>
        <v>0</v>
      </c>
      <c r="P1723" s="6" t="e">
        <f>E1723/L1723</f>
        <v>#DIV/0!</v>
      </c>
      <c r="Q1723" t="str">
        <f>LEFT(N1723, SEARCH("/", N1723, 1)-1)</f>
        <v>theater</v>
      </c>
      <c r="R1723" t="str">
        <f>RIGHT(N1723, LEN(N1723) - SEARCH("/", N1723,1))</f>
        <v>plays</v>
      </c>
      <c r="S1723" s="10">
        <f>(((J1723/60)/60)/24)+DATE(1970,1,1)</f>
        <v>42457.932025462964</v>
      </c>
      <c r="T1723" s="10">
        <f>(((I1723/60)/60)/24)+DATE(1970,1,1)</f>
        <v>42485.013888888891</v>
      </c>
      <c r="U1723" s="12">
        <f>ROUND((T1723-S1723), 0)</f>
        <v>27</v>
      </c>
      <c r="V1723" s="11" t="str">
        <f>IF(E1723&gt;=D1723, 1, "")</f>
        <v/>
      </c>
      <c r="W1723" s="11">
        <f>IF(E1723&lt;D1723, 1, "")</f>
        <v>1</v>
      </c>
      <c r="X1723" s="15">
        <f>S1723</f>
        <v>42457.932025462964</v>
      </c>
    </row>
    <row r="1724" spans="1:24" ht="48" x14ac:dyDescent="0.2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5">
        <f>E1724/D1724</f>
        <v>2.5000000000000001E-4</v>
      </c>
      <c r="P1724" s="6">
        <f>E1724/L1724</f>
        <v>7</v>
      </c>
      <c r="Q1724" t="str">
        <f>LEFT(N1724, SEARCH("/", N1724, 1)-1)</f>
        <v>theater</v>
      </c>
      <c r="R1724" t="str">
        <f>RIGHT(N1724, LEN(N1724) - SEARCH("/", N1724,1))</f>
        <v>plays</v>
      </c>
      <c r="S1724" s="10">
        <f>(((J1724/60)/60)/24)+DATE(1970,1,1)</f>
        <v>42513.976319444439</v>
      </c>
      <c r="T1724" s="10">
        <f>(((I1724/60)/60)/24)+DATE(1970,1,1)</f>
        <v>42559.976319444439</v>
      </c>
      <c r="U1724" s="12">
        <f>ROUND((T1724-S1724), 0)</f>
        <v>46</v>
      </c>
      <c r="V1724" s="11" t="str">
        <f>IF(E1724&gt;=D1724, 1, "")</f>
        <v/>
      </c>
      <c r="W1724" s="11">
        <f>IF(E1724&lt;D1724, 1, "")</f>
        <v>1</v>
      </c>
      <c r="X1724" s="15">
        <f>S1724</f>
        <v>42513.976319444439</v>
      </c>
    </row>
    <row r="1725" spans="1:24" ht="48" x14ac:dyDescent="0.2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5">
        <f>E1725/D1725</f>
        <v>0.32050000000000001</v>
      </c>
      <c r="P1725" s="6">
        <f>E1725/L1725</f>
        <v>40.0625</v>
      </c>
      <c r="Q1725" t="str">
        <f>LEFT(N1725, SEARCH("/", N1725, 1)-1)</f>
        <v>theater</v>
      </c>
      <c r="R1725" t="str">
        <f>RIGHT(N1725, LEN(N1725) - SEARCH("/", N1725,1))</f>
        <v>plays</v>
      </c>
      <c r="S1725" s="10">
        <f>(((J1725/60)/60)/24)+DATE(1970,1,1)</f>
        <v>41816.950370370374</v>
      </c>
      <c r="T1725" s="10">
        <f>(((I1725/60)/60)/24)+DATE(1970,1,1)</f>
        <v>41853.583333333336</v>
      </c>
      <c r="U1725" s="12">
        <f>ROUND((T1725-S1725), 0)</f>
        <v>37</v>
      </c>
      <c r="V1725" s="11" t="str">
        <f>IF(E1725&gt;=D1725, 1, "")</f>
        <v/>
      </c>
      <c r="W1725" s="11">
        <f>IF(E1725&lt;D1725, 1, "")</f>
        <v>1</v>
      </c>
      <c r="X1725" s="15">
        <f>S1725</f>
        <v>41816.950370370374</v>
      </c>
    </row>
    <row r="1726" spans="1:24" ht="48" x14ac:dyDescent="0.2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5">
        <f>E1726/D1726</f>
        <v>0.24333333333333335</v>
      </c>
      <c r="P1726" s="6">
        <f>E1726/L1726</f>
        <v>24.333333333333332</v>
      </c>
      <c r="Q1726" t="str">
        <f>LEFT(N1726, SEARCH("/", N1726, 1)-1)</f>
        <v>theater</v>
      </c>
      <c r="R1726" t="str">
        <f>RIGHT(N1726, LEN(N1726) - SEARCH("/", N1726,1))</f>
        <v>plays</v>
      </c>
      <c r="S1726" s="10">
        <f>(((J1726/60)/60)/24)+DATE(1970,1,1)</f>
        <v>41880.788842592592</v>
      </c>
      <c r="T1726" s="10">
        <f>(((I1726/60)/60)/24)+DATE(1970,1,1)</f>
        <v>41910.788842592592</v>
      </c>
      <c r="U1726" s="12">
        <f>ROUND((T1726-S1726), 0)</f>
        <v>30</v>
      </c>
      <c r="V1726" s="11" t="str">
        <f>IF(E1726&gt;=D1726, 1, "")</f>
        <v/>
      </c>
      <c r="W1726" s="11">
        <f>IF(E1726&lt;D1726, 1, "")</f>
        <v>1</v>
      </c>
      <c r="X1726" s="15">
        <f>S1726</f>
        <v>41880.788842592592</v>
      </c>
    </row>
    <row r="1727" spans="1:24" ht="48" x14ac:dyDescent="0.2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5">
        <f>E1727/D1727</f>
        <v>1.4999999999999999E-2</v>
      </c>
      <c r="P1727" s="6">
        <f>E1727/L1727</f>
        <v>11.25</v>
      </c>
      <c r="Q1727" t="str">
        <f>LEFT(N1727, SEARCH("/", N1727, 1)-1)</f>
        <v>theater</v>
      </c>
      <c r="R1727" t="str">
        <f>RIGHT(N1727, LEN(N1727) - SEARCH("/", N1727,1))</f>
        <v>plays</v>
      </c>
      <c r="S1727" s="10">
        <f>(((J1727/60)/60)/24)+DATE(1970,1,1)</f>
        <v>42342.845555555556</v>
      </c>
      <c r="T1727" s="10">
        <f>(((I1727/60)/60)/24)+DATE(1970,1,1)</f>
        <v>42372.845555555556</v>
      </c>
      <c r="U1727" s="12">
        <f>ROUND((T1727-S1727), 0)</f>
        <v>30</v>
      </c>
      <c r="V1727" s="11" t="str">
        <f>IF(E1727&gt;=D1727, 1, "")</f>
        <v/>
      </c>
      <c r="W1727" s="11">
        <f>IF(E1727&lt;D1727, 1, "")</f>
        <v>1</v>
      </c>
      <c r="X1727" s="15">
        <f>S1727</f>
        <v>42342.845555555556</v>
      </c>
    </row>
    <row r="1728" spans="1:24" ht="48" x14ac:dyDescent="0.2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5">
        <f>E1728/D1728</f>
        <v>4.1999999999999997E-3</v>
      </c>
      <c r="P1728" s="6">
        <f>E1728/L1728</f>
        <v>10.5</v>
      </c>
      <c r="Q1728" t="str">
        <f>LEFT(N1728, SEARCH("/", N1728, 1)-1)</f>
        <v>theater</v>
      </c>
      <c r="R1728" t="str">
        <f>RIGHT(N1728, LEN(N1728) - SEARCH("/", N1728,1))</f>
        <v>plays</v>
      </c>
      <c r="S1728" s="10">
        <f>(((J1728/60)/60)/24)+DATE(1970,1,1)</f>
        <v>41745.891319444447</v>
      </c>
      <c r="T1728" s="10">
        <f>(((I1728/60)/60)/24)+DATE(1970,1,1)</f>
        <v>41767.891319444447</v>
      </c>
      <c r="U1728" s="12">
        <f>ROUND((T1728-S1728), 0)</f>
        <v>22</v>
      </c>
      <c r="V1728" s="11" t="str">
        <f>IF(E1728&gt;=D1728, 1, "")</f>
        <v/>
      </c>
      <c r="W1728" s="11">
        <f>IF(E1728&lt;D1728, 1, "")</f>
        <v>1</v>
      </c>
      <c r="X1728" s="15">
        <f>S1728</f>
        <v>41745.891319444447</v>
      </c>
    </row>
    <row r="1729" spans="1:24" ht="48" x14ac:dyDescent="0.2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5">
        <f>E1729/D1729</f>
        <v>3.214285714285714E-2</v>
      </c>
      <c r="P1729" s="6">
        <f>E1729/L1729</f>
        <v>15</v>
      </c>
      <c r="Q1729" t="str">
        <f>LEFT(N1729, SEARCH("/", N1729, 1)-1)</f>
        <v>theater</v>
      </c>
      <c r="R1729" t="str">
        <f>RIGHT(N1729, LEN(N1729) - SEARCH("/", N1729,1))</f>
        <v>plays</v>
      </c>
      <c r="S1729" s="10">
        <f>(((J1729/60)/60)/24)+DATE(1970,1,1)</f>
        <v>42311.621458333335</v>
      </c>
      <c r="T1729" s="10">
        <f>(((I1729/60)/60)/24)+DATE(1970,1,1)</f>
        <v>42336.621458333335</v>
      </c>
      <c r="U1729" s="12">
        <f>ROUND((T1729-S1729), 0)</f>
        <v>25</v>
      </c>
      <c r="V1729" s="11" t="str">
        <f>IF(E1729&gt;=D1729, 1, "")</f>
        <v/>
      </c>
      <c r="W1729" s="11">
        <f>IF(E1729&lt;D1729, 1, "")</f>
        <v>1</v>
      </c>
      <c r="X1729" s="15">
        <f>S1729</f>
        <v>42311.621458333335</v>
      </c>
    </row>
    <row r="1730" spans="1:24" ht="48" x14ac:dyDescent="0.2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5">
        <f>E1730/D1730</f>
        <v>0</v>
      </c>
      <c r="P1730" s="6" t="e">
        <f>E1730/L1730</f>
        <v>#DIV/0!</v>
      </c>
      <c r="Q1730" t="str">
        <f>LEFT(N1730, SEARCH("/", N1730, 1)-1)</f>
        <v>theater</v>
      </c>
      <c r="R1730" t="str">
        <f>RIGHT(N1730, LEN(N1730) - SEARCH("/", N1730,1))</f>
        <v>plays</v>
      </c>
      <c r="S1730" s="10">
        <f>(((J1730/60)/60)/24)+DATE(1970,1,1)</f>
        <v>42296.154131944444</v>
      </c>
      <c r="T1730" s="10">
        <f>(((I1730/60)/60)/24)+DATE(1970,1,1)</f>
        <v>42326.195798611108</v>
      </c>
      <c r="U1730" s="12">
        <f>ROUND((T1730-S1730), 0)</f>
        <v>30</v>
      </c>
      <c r="V1730" s="11" t="str">
        <f>IF(E1730&gt;=D1730, 1, "")</f>
        <v/>
      </c>
      <c r="W1730" s="11">
        <f>IF(E1730&lt;D1730, 1, "")</f>
        <v>1</v>
      </c>
      <c r="X1730" s="15">
        <f>S1730</f>
        <v>42296.154131944444</v>
      </c>
    </row>
    <row r="1731" spans="1:24" ht="48" x14ac:dyDescent="0.2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5">
        <f>E1731/D1731</f>
        <v>6.3E-2</v>
      </c>
      <c r="P1731" s="6">
        <f>E1731/L1731</f>
        <v>42</v>
      </c>
      <c r="Q1731" t="str">
        <f>LEFT(N1731, SEARCH("/", N1731, 1)-1)</f>
        <v>theater</v>
      </c>
      <c r="R1731" t="str">
        <f>RIGHT(N1731, LEN(N1731) - SEARCH("/", N1731,1))</f>
        <v>plays</v>
      </c>
      <c r="S1731" s="10">
        <f>(((J1731/60)/60)/24)+DATE(1970,1,1)</f>
        <v>42053.722060185188</v>
      </c>
      <c r="T1731" s="10">
        <f>(((I1731/60)/60)/24)+DATE(1970,1,1)</f>
        <v>42113.680393518516</v>
      </c>
      <c r="U1731" s="12">
        <f>ROUND((T1731-S1731), 0)</f>
        <v>60</v>
      </c>
      <c r="V1731" s="11" t="str">
        <f>IF(E1731&gt;=D1731, 1, "")</f>
        <v/>
      </c>
      <c r="W1731" s="11">
        <f>IF(E1731&lt;D1731, 1, "")</f>
        <v>1</v>
      </c>
      <c r="X1731" s="15">
        <f>S1731</f>
        <v>42053.722060185188</v>
      </c>
    </row>
    <row r="1732" spans="1:24" ht="48" x14ac:dyDescent="0.2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5">
        <f>E1732/D1732</f>
        <v>0.14249999999999999</v>
      </c>
      <c r="P1732" s="6">
        <f>E1732/L1732</f>
        <v>71.25</v>
      </c>
      <c r="Q1732" t="str">
        <f>LEFT(N1732, SEARCH("/", N1732, 1)-1)</f>
        <v>theater</v>
      </c>
      <c r="R1732" t="str">
        <f>RIGHT(N1732, LEN(N1732) - SEARCH("/", N1732,1))</f>
        <v>plays</v>
      </c>
      <c r="S1732" s="10">
        <f>(((J1732/60)/60)/24)+DATE(1970,1,1)</f>
        <v>42414.235879629632</v>
      </c>
      <c r="T1732" s="10">
        <f>(((I1732/60)/60)/24)+DATE(1970,1,1)</f>
        <v>42474.194212962961</v>
      </c>
      <c r="U1732" s="12">
        <f>ROUND((T1732-S1732), 0)</f>
        <v>60</v>
      </c>
      <c r="V1732" s="11" t="str">
        <f>IF(E1732&gt;=D1732, 1, "")</f>
        <v/>
      </c>
      <c r="W1732" s="11">
        <f>IF(E1732&lt;D1732, 1, "")</f>
        <v>1</v>
      </c>
      <c r="X1732" s="15">
        <f>S1732</f>
        <v>42414.235879629632</v>
      </c>
    </row>
    <row r="1733" spans="1:24" ht="48" x14ac:dyDescent="0.2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5">
        <f>E1733/D1733</f>
        <v>6.0000000000000001E-3</v>
      </c>
      <c r="P1733" s="6">
        <f>E1733/L1733</f>
        <v>22.5</v>
      </c>
      <c r="Q1733" t="str">
        <f>LEFT(N1733, SEARCH("/", N1733, 1)-1)</f>
        <v>theater</v>
      </c>
      <c r="R1733" t="str">
        <f>RIGHT(N1733, LEN(N1733) - SEARCH("/", N1733,1))</f>
        <v>plays</v>
      </c>
      <c r="S1733" s="10">
        <f>(((J1733/60)/60)/24)+DATE(1970,1,1)</f>
        <v>41801.711550925924</v>
      </c>
      <c r="T1733" s="10">
        <f>(((I1733/60)/60)/24)+DATE(1970,1,1)</f>
        <v>41844.124305555553</v>
      </c>
      <c r="U1733" s="12">
        <f>ROUND((T1733-S1733), 0)</f>
        <v>42</v>
      </c>
      <c r="V1733" s="11" t="str">
        <f>IF(E1733&gt;=D1733, 1, "")</f>
        <v/>
      </c>
      <c r="W1733" s="11">
        <f>IF(E1733&lt;D1733, 1, "")</f>
        <v>1</v>
      </c>
      <c r="X1733" s="15">
        <f>S1733</f>
        <v>41801.711550925924</v>
      </c>
    </row>
    <row r="1734" spans="1:24" ht="48" x14ac:dyDescent="0.2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5">
        <f>E1734/D1734</f>
        <v>0.2411764705882353</v>
      </c>
      <c r="P1734" s="6">
        <f>E1734/L1734</f>
        <v>41</v>
      </c>
      <c r="Q1734" t="str">
        <f>LEFT(N1734, SEARCH("/", N1734, 1)-1)</f>
        <v>theater</v>
      </c>
      <c r="R1734" t="str">
        <f>RIGHT(N1734, LEN(N1734) - SEARCH("/", N1734,1))</f>
        <v>plays</v>
      </c>
      <c r="S1734" s="10">
        <f>(((J1734/60)/60)/24)+DATE(1970,1,1)</f>
        <v>42770.290590277778</v>
      </c>
      <c r="T1734" s="10">
        <f>(((I1734/60)/60)/24)+DATE(1970,1,1)</f>
        <v>42800.290590277778</v>
      </c>
      <c r="U1734" s="12">
        <f>ROUND((T1734-S1734), 0)</f>
        <v>30</v>
      </c>
      <c r="V1734" s="11" t="str">
        <f>IF(E1734&gt;=D1734, 1, "")</f>
        <v/>
      </c>
      <c r="W1734" s="11">
        <f>IF(E1734&lt;D1734, 1, "")</f>
        <v>1</v>
      </c>
      <c r="X1734" s="15">
        <f>S1734</f>
        <v>42770.290590277778</v>
      </c>
    </row>
    <row r="1735" spans="1:24" ht="48" x14ac:dyDescent="0.2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5">
        <f>E1735/D1735</f>
        <v>0.10539999999999999</v>
      </c>
      <c r="P1735" s="6">
        <f>E1735/L1735</f>
        <v>47.909090909090907</v>
      </c>
      <c r="Q1735" t="str">
        <f>LEFT(N1735, SEARCH("/", N1735, 1)-1)</f>
        <v>theater</v>
      </c>
      <c r="R1735" t="str">
        <f>RIGHT(N1735, LEN(N1735) - SEARCH("/", N1735,1))</f>
        <v>plays</v>
      </c>
      <c r="S1735" s="10">
        <f>(((J1735/60)/60)/24)+DATE(1970,1,1)</f>
        <v>42452.815659722226</v>
      </c>
      <c r="T1735" s="10">
        <f>(((I1735/60)/60)/24)+DATE(1970,1,1)</f>
        <v>42512.815659722226</v>
      </c>
      <c r="U1735" s="12">
        <f>ROUND((T1735-S1735), 0)</f>
        <v>60</v>
      </c>
      <c r="V1735" s="11" t="str">
        <f>IF(E1735&gt;=D1735, 1, "")</f>
        <v/>
      </c>
      <c r="W1735" s="11">
        <f>IF(E1735&lt;D1735, 1, "")</f>
        <v>1</v>
      </c>
      <c r="X1735" s="15">
        <f>S1735</f>
        <v>42452.815659722226</v>
      </c>
    </row>
    <row r="1736" spans="1:24" ht="48" x14ac:dyDescent="0.2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5">
        <f>E1736/D1736</f>
        <v>7.4690265486725665E-2</v>
      </c>
      <c r="P1736" s="6">
        <f>E1736/L1736</f>
        <v>35.166666666666664</v>
      </c>
      <c r="Q1736" t="str">
        <f>LEFT(N1736, SEARCH("/", N1736, 1)-1)</f>
        <v>theater</v>
      </c>
      <c r="R1736" t="str">
        <f>RIGHT(N1736, LEN(N1736) - SEARCH("/", N1736,1))</f>
        <v>plays</v>
      </c>
      <c r="S1736" s="10">
        <f>(((J1736/60)/60)/24)+DATE(1970,1,1)</f>
        <v>42601.854699074072</v>
      </c>
      <c r="T1736" s="10">
        <f>(((I1736/60)/60)/24)+DATE(1970,1,1)</f>
        <v>42611.163194444445</v>
      </c>
      <c r="U1736" s="12">
        <f>ROUND((T1736-S1736), 0)</f>
        <v>9</v>
      </c>
      <c r="V1736" s="11" t="str">
        <f>IF(E1736&gt;=D1736, 1, "")</f>
        <v/>
      </c>
      <c r="W1736" s="11">
        <f>IF(E1736&lt;D1736, 1, "")</f>
        <v>1</v>
      </c>
      <c r="X1736" s="15">
        <f>S1736</f>
        <v>42601.854699074072</v>
      </c>
    </row>
    <row r="1737" spans="1:24" ht="64" x14ac:dyDescent="0.2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5">
        <f>E1737/D1737</f>
        <v>7.3333333333333334E-4</v>
      </c>
      <c r="P1737" s="6">
        <f>E1737/L1737</f>
        <v>5.5</v>
      </c>
      <c r="Q1737" t="str">
        <f>LEFT(N1737, SEARCH("/", N1737, 1)-1)</f>
        <v>theater</v>
      </c>
      <c r="R1737" t="str">
        <f>RIGHT(N1737, LEN(N1737) - SEARCH("/", N1737,1))</f>
        <v>plays</v>
      </c>
      <c r="S1737" s="10">
        <f>(((J1737/60)/60)/24)+DATE(1970,1,1)</f>
        <v>42447.863553240735</v>
      </c>
      <c r="T1737" s="10">
        <f>(((I1737/60)/60)/24)+DATE(1970,1,1)</f>
        <v>42477.863553240735</v>
      </c>
      <c r="U1737" s="12">
        <f>ROUND((T1737-S1737), 0)</f>
        <v>30</v>
      </c>
      <c r="V1737" s="11" t="str">
        <f>IF(E1737&gt;=D1737, 1, "")</f>
        <v/>
      </c>
      <c r="W1737" s="11">
        <f>IF(E1737&lt;D1737, 1, "")</f>
        <v>1</v>
      </c>
      <c r="X1737" s="15">
        <f>S1737</f>
        <v>42447.863553240735</v>
      </c>
    </row>
    <row r="1738" spans="1:24" ht="48" x14ac:dyDescent="0.2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5">
        <f>E1738/D1738</f>
        <v>9.7142857142857135E-3</v>
      </c>
      <c r="P1738" s="6">
        <f>E1738/L1738</f>
        <v>22.666666666666668</v>
      </c>
      <c r="Q1738" t="str">
        <f>LEFT(N1738, SEARCH("/", N1738, 1)-1)</f>
        <v>theater</v>
      </c>
      <c r="R1738" t="str">
        <f>RIGHT(N1738, LEN(N1738) - SEARCH("/", N1738,1))</f>
        <v>plays</v>
      </c>
      <c r="S1738" s="10">
        <f>(((J1738/60)/60)/24)+DATE(1970,1,1)</f>
        <v>41811.536180555559</v>
      </c>
      <c r="T1738" s="10">
        <f>(((I1738/60)/60)/24)+DATE(1970,1,1)</f>
        <v>41841.536180555559</v>
      </c>
      <c r="U1738" s="12">
        <f>ROUND((T1738-S1738), 0)</f>
        <v>30</v>
      </c>
      <c r="V1738" s="11" t="str">
        <f>IF(E1738&gt;=D1738, 1, "")</f>
        <v/>
      </c>
      <c r="W1738" s="11">
        <f>IF(E1738&lt;D1738, 1, "")</f>
        <v>1</v>
      </c>
      <c r="X1738" s="15">
        <f>S1738</f>
        <v>41811.536180555559</v>
      </c>
    </row>
    <row r="1739" spans="1:24" ht="32" x14ac:dyDescent="0.2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5">
        <f>E1739/D1739</f>
        <v>0.21099999999999999</v>
      </c>
      <c r="P1739" s="6">
        <f>E1739/L1739</f>
        <v>26.375</v>
      </c>
      <c r="Q1739" t="str">
        <f>LEFT(N1739, SEARCH("/", N1739, 1)-1)</f>
        <v>theater</v>
      </c>
      <c r="R1739" t="str">
        <f>RIGHT(N1739, LEN(N1739) - SEARCH("/", N1739,1))</f>
        <v>plays</v>
      </c>
      <c r="S1739" s="10">
        <f>(((J1739/60)/60)/24)+DATE(1970,1,1)</f>
        <v>41981.067523148144</v>
      </c>
      <c r="T1739" s="10">
        <f>(((I1739/60)/60)/24)+DATE(1970,1,1)</f>
        <v>42041.067523148144</v>
      </c>
      <c r="U1739" s="12">
        <f>ROUND((T1739-S1739), 0)</f>
        <v>60</v>
      </c>
      <c r="V1739" s="11" t="str">
        <f>IF(E1739&gt;=D1739, 1, "")</f>
        <v/>
      </c>
      <c r="W1739" s="11">
        <f>IF(E1739&lt;D1739, 1, "")</f>
        <v>1</v>
      </c>
      <c r="X1739" s="15">
        <f>S1739</f>
        <v>41981.067523148144</v>
      </c>
    </row>
    <row r="1740" spans="1:24" ht="48" x14ac:dyDescent="0.2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5">
        <f>E1740/D1740</f>
        <v>0.78100000000000003</v>
      </c>
      <c r="P1740" s="6">
        <f>E1740/L1740</f>
        <v>105.54054054054055</v>
      </c>
      <c r="Q1740" t="str">
        <f>LEFT(N1740, SEARCH("/", N1740, 1)-1)</f>
        <v>theater</v>
      </c>
      <c r="R1740" t="str">
        <f>RIGHT(N1740, LEN(N1740) - SEARCH("/", N1740,1))</f>
        <v>plays</v>
      </c>
      <c r="S1740" s="10">
        <f>(((J1740/60)/60)/24)+DATE(1970,1,1)</f>
        <v>42469.68414351852</v>
      </c>
      <c r="T1740" s="10">
        <f>(((I1740/60)/60)/24)+DATE(1970,1,1)</f>
        <v>42499.166666666672</v>
      </c>
      <c r="U1740" s="12">
        <f>ROUND((T1740-S1740), 0)</f>
        <v>29</v>
      </c>
      <c r="V1740" s="11" t="str">
        <f>IF(E1740&gt;=D1740, 1, "")</f>
        <v/>
      </c>
      <c r="W1740" s="11">
        <f>IF(E1740&lt;D1740, 1, "")</f>
        <v>1</v>
      </c>
      <c r="X1740" s="15">
        <f>S1740</f>
        <v>42469.68414351852</v>
      </c>
    </row>
    <row r="1741" spans="1:24" ht="48" x14ac:dyDescent="0.2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5">
        <f>E1741/D1741</f>
        <v>0.32</v>
      </c>
      <c r="P1741" s="6">
        <f>E1741/L1741</f>
        <v>29.09090909090909</v>
      </c>
      <c r="Q1741" t="str">
        <f>LEFT(N1741, SEARCH("/", N1741, 1)-1)</f>
        <v>theater</v>
      </c>
      <c r="R1741" t="str">
        <f>RIGHT(N1741, LEN(N1741) - SEARCH("/", N1741,1))</f>
        <v>plays</v>
      </c>
      <c r="S1741" s="10">
        <f>(((J1741/60)/60)/24)+DATE(1970,1,1)</f>
        <v>42493.546851851846</v>
      </c>
      <c r="T1741" s="10">
        <f>(((I1741/60)/60)/24)+DATE(1970,1,1)</f>
        <v>42523.546851851846</v>
      </c>
      <c r="U1741" s="12">
        <f>ROUND((T1741-S1741), 0)</f>
        <v>30</v>
      </c>
      <c r="V1741" s="11" t="str">
        <f>IF(E1741&gt;=D1741, 1, "")</f>
        <v/>
      </c>
      <c r="W1741" s="11">
        <f>IF(E1741&lt;D1741, 1, "")</f>
        <v>1</v>
      </c>
      <c r="X1741" s="15">
        <f>S1741</f>
        <v>42493.546851851846</v>
      </c>
    </row>
    <row r="1742" spans="1:24" ht="48" x14ac:dyDescent="0.2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5">
        <f>E1742/D1742</f>
        <v>0</v>
      </c>
      <c r="P1742" s="6" t="e">
        <f>E1742/L1742</f>
        <v>#DIV/0!</v>
      </c>
      <c r="Q1742" t="str">
        <f>LEFT(N1742, SEARCH("/", N1742, 1)-1)</f>
        <v>theater</v>
      </c>
      <c r="R1742" t="str">
        <f>RIGHT(N1742, LEN(N1742) - SEARCH("/", N1742,1))</f>
        <v>plays</v>
      </c>
      <c r="S1742" s="10">
        <f>(((J1742/60)/60)/24)+DATE(1970,1,1)</f>
        <v>42534.866875</v>
      </c>
      <c r="T1742" s="10">
        <f>(((I1742/60)/60)/24)+DATE(1970,1,1)</f>
        <v>42564.866875</v>
      </c>
      <c r="U1742" s="12">
        <f>ROUND((T1742-S1742), 0)</f>
        <v>30</v>
      </c>
      <c r="V1742" s="11" t="str">
        <f>IF(E1742&gt;=D1742, 1, "")</f>
        <v/>
      </c>
      <c r="W1742" s="11">
        <f>IF(E1742&lt;D1742, 1, "")</f>
        <v>1</v>
      </c>
      <c r="X1742" s="15">
        <f>S1742</f>
        <v>42534.866875</v>
      </c>
    </row>
    <row r="1743" spans="1:24" ht="48" x14ac:dyDescent="0.2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5">
        <f>E1743/D1743</f>
        <v>0.47692307692307695</v>
      </c>
      <c r="P1743" s="6">
        <f>E1743/L1743</f>
        <v>62</v>
      </c>
      <c r="Q1743" t="str">
        <f>LEFT(N1743, SEARCH("/", N1743, 1)-1)</f>
        <v>theater</v>
      </c>
      <c r="R1743" t="str">
        <f>RIGHT(N1743, LEN(N1743) - SEARCH("/", N1743,1))</f>
        <v>plays</v>
      </c>
      <c r="S1743" s="10">
        <f>(((J1743/60)/60)/24)+DATE(1970,1,1)</f>
        <v>41830.858344907407</v>
      </c>
      <c r="T1743" s="10">
        <f>(((I1743/60)/60)/24)+DATE(1970,1,1)</f>
        <v>41852.291666666664</v>
      </c>
      <c r="U1743" s="12">
        <f>ROUND((T1743-S1743), 0)</f>
        <v>21</v>
      </c>
      <c r="V1743" s="11" t="str">
        <f>IF(E1743&gt;=D1743, 1, "")</f>
        <v/>
      </c>
      <c r="W1743" s="11">
        <f>IF(E1743&lt;D1743, 1, "")</f>
        <v>1</v>
      </c>
      <c r="X1743" s="15">
        <f>S1743</f>
        <v>41830.858344907407</v>
      </c>
    </row>
    <row r="1744" spans="1:24" ht="48" x14ac:dyDescent="0.2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5">
        <f>E1744/D1744</f>
        <v>1.4500000000000001E-2</v>
      </c>
      <c r="P1744" s="6">
        <f>E1744/L1744</f>
        <v>217.5</v>
      </c>
      <c r="Q1744" t="str">
        <f>LEFT(N1744, SEARCH("/", N1744, 1)-1)</f>
        <v>theater</v>
      </c>
      <c r="R1744" t="str">
        <f>RIGHT(N1744, LEN(N1744) - SEARCH("/", N1744,1))</f>
        <v>plays</v>
      </c>
      <c r="S1744" s="10">
        <f>(((J1744/60)/60)/24)+DATE(1970,1,1)</f>
        <v>42543.788564814815</v>
      </c>
      <c r="T1744" s="10">
        <f>(((I1744/60)/60)/24)+DATE(1970,1,1)</f>
        <v>42573.788564814815</v>
      </c>
      <c r="U1744" s="12">
        <f>ROUND((T1744-S1744), 0)</f>
        <v>30</v>
      </c>
      <c r="V1744" s="11" t="str">
        <f>IF(E1744&gt;=D1744, 1, "")</f>
        <v/>
      </c>
      <c r="W1744" s="11">
        <f>IF(E1744&lt;D1744, 1, "")</f>
        <v>1</v>
      </c>
      <c r="X1744" s="15">
        <f>S1744</f>
        <v>42543.788564814815</v>
      </c>
    </row>
    <row r="1745" spans="1:24" ht="48" x14ac:dyDescent="0.2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5">
        <f>E1745/D1745</f>
        <v>0.107</v>
      </c>
      <c r="P1745" s="6">
        <f>E1745/L1745</f>
        <v>26.75</v>
      </c>
      <c r="Q1745" t="str">
        <f>LEFT(N1745, SEARCH("/", N1745, 1)-1)</f>
        <v>theater</v>
      </c>
      <c r="R1745" t="str">
        <f>RIGHT(N1745, LEN(N1745) - SEARCH("/", N1745,1))</f>
        <v>plays</v>
      </c>
      <c r="S1745" s="10">
        <f>(((J1745/60)/60)/24)+DATE(1970,1,1)</f>
        <v>41975.642974537041</v>
      </c>
      <c r="T1745" s="10">
        <f>(((I1745/60)/60)/24)+DATE(1970,1,1)</f>
        <v>42035.642974537041</v>
      </c>
      <c r="U1745" s="12">
        <f>ROUND((T1745-S1745), 0)</f>
        <v>60</v>
      </c>
      <c r="V1745" s="11" t="str">
        <f>IF(E1745&gt;=D1745, 1, "")</f>
        <v/>
      </c>
      <c r="W1745" s="11">
        <f>IF(E1745&lt;D1745, 1, "")</f>
        <v>1</v>
      </c>
      <c r="X1745" s="15">
        <f>S1745</f>
        <v>41975.642974537041</v>
      </c>
    </row>
    <row r="1746" spans="1:24" ht="48" x14ac:dyDescent="0.2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5">
        <f>E1746/D1746</f>
        <v>1.8333333333333333E-2</v>
      </c>
      <c r="P1746" s="6">
        <f>E1746/L1746</f>
        <v>18.333333333333332</v>
      </c>
      <c r="Q1746" t="str">
        <f>LEFT(N1746, SEARCH("/", N1746, 1)-1)</f>
        <v>theater</v>
      </c>
      <c r="R1746" t="str">
        <f>RIGHT(N1746, LEN(N1746) - SEARCH("/", N1746,1))</f>
        <v>plays</v>
      </c>
      <c r="S1746" s="10">
        <f>(((J1746/60)/60)/24)+DATE(1970,1,1)</f>
        <v>42069.903437500005</v>
      </c>
      <c r="T1746" s="10">
        <f>(((I1746/60)/60)/24)+DATE(1970,1,1)</f>
        <v>42092.833333333328</v>
      </c>
      <c r="U1746" s="12">
        <f>ROUND((T1746-S1746), 0)</f>
        <v>23</v>
      </c>
      <c r="V1746" s="11" t="str">
        <f>IF(E1746&gt;=D1746, 1, "")</f>
        <v/>
      </c>
      <c r="W1746" s="11">
        <f>IF(E1746&lt;D1746, 1, "")</f>
        <v>1</v>
      </c>
      <c r="X1746" s="15">
        <f>S1746</f>
        <v>42069.903437500005</v>
      </c>
    </row>
    <row r="1747" spans="1:24" ht="48" x14ac:dyDescent="0.2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5">
        <f>E1747/D1747</f>
        <v>0.18</v>
      </c>
      <c r="P1747" s="6">
        <f>E1747/L1747</f>
        <v>64.285714285714292</v>
      </c>
      <c r="Q1747" t="str">
        <f>LEFT(N1747, SEARCH("/", N1747, 1)-1)</f>
        <v>theater</v>
      </c>
      <c r="R1747" t="str">
        <f>RIGHT(N1747, LEN(N1747) - SEARCH("/", N1747,1))</f>
        <v>plays</v>
      </c>
      <c r="S1747" s="10">
        <f>(((J1747/60)/60)/24)+DATE(1970,1,1)</f>
        <v>41795.598923611113</v>
      </c>
      <c r="T1747" s="10">
        <f>(((I1747/60)/60)/24)+DATE(1970,1,1)</f>
        <v>41825.598923611113</v>
      </c>
      <c r="U1747" s="12">
        <f>ROUND((T1747-S1747), 0)</f>
        <v>30</v>
      </c>
      <c r="V1747" s="11" t="str">
        <f>IF(E1747&gt;=D1747, 1, "")</f>
        <v/>
      </c>
      <c r="W1747" s="11">
        <f>IF(E1747&lt;D1747, 1, "")</f>
        <v>1</v>
      </c>
      <c r="X1747" s="15">
        <f>S1747</f>
        <v>41795.598923611113</v>
      </c>
    </row>
    <row r="1748" spans="1:24" ht="32" x14ac:dyDescent="0.2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5">
        <f>E1748/D1748</f>
        <v>4.0833333333333333E-2</v>
      </c>
      <c r="P1748" s="6">
        <f>E1748/L1748</f>
        <v>175</v>
      </c>
      <c r="Q1748" t="str">
        <f>LEFT(N1748, SEARCH("/", N1748, 1)-1)</f>
        <v>theater</v>
      </c>
      <c r="R1748" t="str">
        <f>RIGHT(N1748, LEN(N1748) - SEARCH("/", N1748,1))</f>
        <v>plays</v>
      </c>
      <c r="S1748" s="10">
        <f>(((J1748/60)/60)/24)+DATE(1970,1,1)</f>
        <v>42508.179965277777</v>
      </c>
      <c r="T1748" s="10">
        <f>(((I1748/60)/60)/24)+DATE(1970,1,1)</f>
        <v>42568.179965277777</v>
      </c>
      <c r="U1748" s="12">
        <f>ROUND((T1748-S1748), 0)</f>
        <v>60</v>
      </c>
      <c r="V1748" s="11" t="str">
        <f>IF(E1748&gt;=D1748, 1, "")</f>
        <v/>
      </c>
      <c r="W1748" s="11">
        <f>IF(E1748&lt;D1748, 1, "")</f>
        <v>1</v>
      </c>
      <c r="X1748" s="15">
        <f>S1748</f>
        <v>42508.179965277777</v>
      </c>
    </row>
    <row r="1749" spans="1:24" ht="64" x14ac:dyDescent="0.2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5">
        <f>E1749/D1749</f>
        <v>0.2</v>
      </c>
      <c r="P1749" s="6">
        <f>E1749/L1749</f>
        <v>34</v>
      </c>
      <c r="Q1749" t="str">
        <f>LEFT(N1749, SEARCH("/", N1749, 1)-1)</f>
        <v>theater</v>
      </c>
      <c r="R1749" t="str">
        <f>RIGHT(N1749, LEN(N1749) - SEARCH("/", N1749,1))</f>
        <v>plays</v>
      </c>
      <c r="S1749" s="10">
        <f>(((J1749/60)/60)/24)+DATE(1970,1,1)</f>
        <v>42132.809953703705</v>
      </c>
      <c r="T1749" s="10">
        <f>(((I1749/60)/60)/24)+DATE(1970,1,1)</f>
        <v>42192.809953703705</v>
      </c>
      <c r="U1749" s="12">
        <f>ROUND((T1749-S1749), 0)</f>
        <v>60</v>
      </c>
      <c r="V1749" s="11" t="str">
        <f>IF(E1749&gt;=D1749, 1, "")</f>
        <v/>
      </c>
      <c r="W1749" s="11">
        <f>IF(E1749&lt;D1749, 1, "")</f>
        <v>1</v>
      </c>
      <c r="X1749" s="15">
        <f>S1749</f>
        <v>42132.809953703705</v>
      </c>
    </row>
    <row r="1750" spans="1:24" ht="48" x14ac:dyDescent="0.2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5">
        <f>E1750/D1750</f>
        <v>0.34802513464991025</v>
      </c>
      <c r="P1750" s="6">
        <f>E1750/L1750</f>
        <v>84.282608695652172</v>
      </c>
      <c r="Q1750" t="str">
        <f>LEFT(N1750, SEARCH("/", N1750, 1)-1)</f>
        <v>theater</v>
      </c>
      <c r="R1750" t="str">
        <f>RIGHT(N1750, LEN(N1750) - SEARCH("/", N1750,1))</f>
        <v>plays</v>
      </c>
      <c r="S1750" s="10">
        <f>(((J1750/60)/60)/24)+DATE(1970,1,1)</f>
        <v>41747.86986111111</v>
      </c>
      <c r="T1750" s="10">
        <f>(((I1750/60)/60)/24)+DATE(1970,1,1)</f>
        <v>41779.290972222225</v>
      </c>
      <c r="U1750" s="12">
        <f>ROUND((T1750-S1750), 0)</f>
        <v>31</v>
      </c>
      <c r="V1750" s="11" t="str">
        <f>IF(E1750&gt;=D1750, 1, "")</f>
        <v/>
      </c>
      <c r="W1750" s="11">
        <f>IF(E1750&lt;D1750, 1, "")</f>
        <v>1</v>
      </c>
      <c r="X1750" s="15">
        <f>S1750</f>
        <v>41747.86986111111</v>
      </c>
    </row>
    <row r="1751" spans="1:24" ht="48" x14ac:dyDescent="0.2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5">
        <f>E1751/D1751</f>
        <v>6.3333333333333339E-2</v>
      </c>
      <c r="P1751" s="6">
        <f>E1751/L1751</f>
        <v>9.5</v>
      </c>
      <c r="Q1751" t="str">
        <f>LEFT(N1751, SEARCH("/", N1751, 1)-1)</f>
        <v>theater</v>
      </c>
      <c r="R1751" t="str">
        <f>RIGHT(N1751, LEN(N1751) - SEARCH("/", N1751,1))</f>
        <v>plays</v>
      </c>
      <c r="S1751" s="10">
        <f>(((J1751/60)/60)/24)+DATE(1970,1,1)</f>
        <v>41920.963472222218</v>
      </c>
      <c r="T1751" s="10">
        <f>(((I1751/60)/60)/24)+DATE(1970,1,1)</f>
        <v>41951</v>
      </c>
      <c r="U1751" s="12">
        <f>ROUND((T1751-S1751), 0)</f>
        <v>30</v>
      </c>
      <c r="V1751" s="11" t="str">
        <f>IF(E1751&gt;=D1751, 1, "")</f>
        <v/>
      </c>
      <c r="W1751" s="11">
        <f>IF(E1751&lt;D1751, 1, "")</f>
        <v>1</v>
      </c>
      <c r="X1751" s="15">
        <f>S1751</f>
        <v>41920.963472222218</v>
      </c>
    </row>
    <row r="1752" spans="1:24" ht="48" x14ac:dyDescent="0.2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5">
        <f>E1752/D1752</f>
        <v>0.32050000000000001</v>
      </c>
      <c r="P1752" s="6">
        <f>E1752/L1752</f>
        <v>33.736842105263158</v>
      </c>
      <c r="Q1752" t="str">
        <f>LEFT(N1752, SEARCH("/", N1752, 1)-1)</f>
        <v>theater</v>
      </c>
      <c r="R1752" t="str">
        <f>RIGHT(N1752, LEN(N1752) - SEARCH("/", N1752,1))</f>
        <v>plays</v>
      </c>
      <c r="S1752" s="10">
        <f>(((J1752/60)/60)/24)+DATE(1970,1,1)</f>
        <v>42399.707407407404</v>
      </c>
      <c r="T1752" s="10">
        <f>(((I1752/60)/60)/24)+DATE(1970,1,1)</f>
        <v>42420.878472222219</v>
      </c>
      <c r="U1752" s="12">
        <f>ROUND((T1752-S1752), 0)</f>
        <v>21</v>
      </c>
      <c r="V1752" s="11" t="str">
        <f>IF(E1752&gt;=D1752, 1, "")</f>
        <v/>
      </c>
      <c r="W1752" s="11">
        <f>IF(E1752&lt;D1752, 1, "")</f>
        <v>1</v>
      </c>
      <c r="X1752" s="15">
        <f>S1752</f>
        <v>42399.707407407404</v>
      </c>
    </row>
    <row r="1753" spans="1:24" ht="48" x14ac:dyDescent="0.2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5">
        <f>E1753/D1753</f>
        <v>9.7600000000000006E-2</v>
      </c>
      <c r="P1753" s="6">
        <f>E1753/L1753</f>
        <v>37.53846153846154</v>
      </c>
      <c r="Q1753" t="str">
        <f>LEFT(N1753, SEARCH("/", N1753, 1)-1)</f>
        <v>theater</v>
      </c>
      <c r="R1753" t="str">
        <f>RIGHT(N1753, LEN(N1753) - SEARCH("/", N1753,1))</f>
        <v>plays</v>
      </c>
      <c r="S1753" s="10">
        <f>(((J1753/60)/60)/24)+DATE(1970,1,1)</f>
        <v>42467.548541666663</v>
      </c>
      <c r="T1753" s="10">
        <f>(((I1753/60)/60)/24)+DATE(1970,1,1)</f>
        <v>42496.544444444444</v>
      </c>
      <c r="U1753" s="12">
        <f>ROUND((T1753-S1753), 0)</f>
        <v>29</v>
      </c>
      <c r="V1753" s="11" t="str">
        <f>IF(E1753&gt;=D1753, 1, "")</f>
        <v/>
      </c>
      <c r="W1753" s="11">
        <f>IF(E1753&lt;D1753, 1, "")</f>
        <v>1</v>
      </c>
      <c r="X1753" s="15">
        <f>S1753</f>
        <v>42467.548541666663</v>
      </c>
    </row>
    <row r="1754" spans="1:24" ht="48" x14ac:dyDescent="0.2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5">
        <f>E1754/D1754</f>
        <v>0.3775</v>
      </c>
      <c r="P1754" s="6">
        <f>E1754/L1754</f>
        <v>11.615384615384615</v>
      </c>
      <c r="Q1754" t="str">
        <f>LEFT(N1754, SEARCH("/", N1754, 1)-1)</f>
        <v>theater</v>
      </c>
      <c r="R1754" t="str">
        <f>RIGHT(N1754, LEN(N1754) - SEARCH("/", N1754,1))</f>
        <v>plays</v>
      </c>
      <c r="S1754" s="10">
        <f>(((J1754/60)/60)/24)+DATE(1970,1,1)</f>
        <v>41765.92465277778</v>
      </c>
      <c r="T1754" s="10">
        <f>(((I1754/60)/60)/24)+DATE(1970,1,1)</f>
        <v>41775.92465277778</v>
      </c>
      <c r="U1754" s="12">
        <f>ROUND((T1754-S1754), 0)</f>
        <v>10</v>
      </c>
      <c r="V1754" s="11" t="str">
        <f>IF(E1754&gt;=D1754, 1, "")</f>
        <v/>
      </c>
      <c r="W1754" s="11">
        <f>IF(E1754&lt;D1754, 1, "")</f>
        <v>1</v>
      </c>
      <c r="X1754" s="15">
        <f>S1754</f>
        <v>41765.92465277778</v>
      </c>
    </row>
    <row r="1755" spans="1:24" ht="32" x14ac:dyDescent="0.2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5">
        <f>E1755/D1755</f>
        <v>2.1333333333333333E-2</v>
      </c>
      <c r="P1755" s="6">
        <f>E1755/L1755</f>
        <v>8</v>
      </c>
      <c r="Q1755" t="str">
        <f>LEFT(N1755, SEARCH("/", N1755, 1)-1)</f>
        <v>theater</v>
      </c>
      <c r="R1755" t="str">
        <f>RIGHT(N1755, LEN(N1755) - SEARCH("/", N1755,1))</f>
        <v>plays</v>
      </c>
      <c r="S1755" s="10">
        <f>(((J1755/60)/60)/24)+DATE(1970,1,1)</f>
        <v>42230.08116898148</v>
      </c>
      <c r="T1755" s="10">
        <f>(((I1755/60)/60)/24)+DATE(1970,1,1)</f>
        <v>42245.08116898148</v>
      </c>
      <c r="U1755" s="12">
        <f>ROUND((T1755-S1755), 0)</f>
        <v>15</v>
      </c>
      <c r="V1755" s="11" t="str">
        <f>IF(E1755&gt;=D1755, 1, "")</f>
        <v/>
      </c>
      <c r="W1755" s="11">
        <f>IF(E1755&lt;D1755, 1, "")</f>
        <v>1</v>
      </c>
      <c r="X1755" s="15">
        <f>S1755</f>
        <v>42230.08116898148</v>
      </c>
    </row>
    <row r="1756" spans="1:24" ht="48" x14ac:dyDescent="0.2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5">
        <f>E1756/D1756</f>
        <v>0</v>
      </c>
      <c r="P1756" s="6" t="e">
        <f>E1756/L1756</f>
        <v>#DIV/0!</v>
      </c>
      <c r="Q1756" t="str">
        <f>LEFT(N1756, SEARCH("/", N1756, 1)-1)</f>
        <v>theater</v>
      </c>
      <c r="R1756" t="str">
        <f>RIGHT(N1756, LEN(N1756) - SEARCH("/", N1756,1))</f>
        <v>plays</v>
      </c>
      <c r="S1756" s="10">
        <f>(((J1756/60)/60)/24)+DATE(1970,1,1)</f>
        <v>42286.749780092592</v>
      </c>
      <c r="T1756" s="10">
        <f>(((I1756/60)/60)/24)+DATE(1970,1,1)</f>
        <v>42316.791446759264</v>
      </c>
      <c r="U1756" s="12">
        <f>ROUND((T1756-S1756), 0)</f>
        <v>30</v>
      </c>
      <c r="V1756" s="11" t="str">
        <f>IF(E1756&gt;=D1756, 1, "")</f>
        <v/>
      </c>
      <c r="W1756" s="11">
        <f>IF(E1756&lt;D1756, 1, "")</f>
        <v>1</v>
      </c>
      <c r="X1756" s="15">
        <f>S1756</f>
        <v>42286.749780092592</v>
      </c>
    </row>
    <row r="1757" spans="1:24" ht="48" x14ac:dyDescent="0.2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5">
        <f>E1757/D1757</f>
        <v>4.1818181818181817E-2</v>
      </c>
      <c r="P1757" s="6">
        <f>E1757/L1757</f>
        <v>23</v>
      </c>
      <c r="Q1757" t="str">
        <f>LEFT(N1757, SEARCH("/", N1757, 1)-1)</f>
        <v>theater</v>
      </c>
      <c r="R1757" t="str">
        <f>RIGHT(N1757, LEN(N1757) - SEARCH("/", N1757,1))</f>
        <v>plays</v>
      </c>
      <c r="S1757" s="10">
        <f>(((J1757/60)/60)/24)+DATE(1970,1,1)</f>
        <v>42401.672372685185</v>
      </c>
      <c r="T1757" s="10">
        <f>(((I1757/60)/60)/24)+DATE(1970,1,1)</f>
        <v>42431.672372685185</v>
      </c>
      <c r="U1757" s="12">
        <f>ROUND((T1757-S1757), 0)</f>
        <v>30</v>
      </c>
      <c r="V1757" s="11" t="str">
        <f>IF(E1757&gt;=D1757, 1, "")</f>
        <v/>
      </c>
      <c r="W1757" s="11">
        <f>IF(E1757&lt;D1757, 1, "")</f>
        <v>1</v>
      </c>
      <c r="X1757" s="15">
        <f>S1757</f>
        <v>42401.672372685185</v>
      </c>
    </row>
    <row r="1758" spans="1:24" ht="32" x14ac:dyDescent="0.2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5">
        <f>E1758/D1758</f>
        <v>0.2</v>
      </c>
      <c r="P1758" s="6">
        <f>E1758/L1758</f>
        <v>100</v>
      </c>
      <c r="Q1758" t="str">
        <f>LEFT(N1758, SEARCH("/", N1758, 1)-1)</f>
        <v>theater</v>
      </c>
      <c r="R1758" t="str">
        <f>RIGHT(N1758, LEN(N1758) - SEARCH("/", N1758,1))</f>
        <v>plays</v>
      </c>
      <c r="S1758" s="10">
        <f>(((J1758/60)/60)/24)+DATE(1970,1,1)</f>
        <v>42125.644467592589</v>
      </c>
      <c r="T1758" s="10">
        <f>(((I1758/60)/60)/24)+DATE(1970,1,1)</f>
        <v>42155.644467592589</v>
      </c>
      <c r="U1758" s="12">
        <f>ROUND((T1758-S1758), 0)</f>
        <v>30</v>
      </c>
      <c r="V1758" s="11" t="str">
        <f>IF(E1758&gt;=D1758, 1, "")</f>
        <v/>
      </c>
      <c r="W1758" s="11">
        <f>IF(E1758&lt;D1758, 1, "")</f>
        <v>1</v>
      </c>
      <c r="X1758" s="15">
        <f>S1758</f>
        <v>42125.644467592589</v>
      </c>
    </row>
    <row r="1759" spans="1:24" ht="48" x14ac:dyDescent="0.2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5">
        <f>E1759/D1759</f>
        <v>5.4100000000000002E-2</v>
      </c>
      <c r="P1759" s="6">
        <f>E1759/L1759</f>
        <v>60.111111111111114</v>
      </c>
      <c r="Q1759" t="str">
        <f>LEFT(N1759, SEARCH("/", N1759, 1)-1)</f>
        <v>theater</v>
      </c>
      <c r="R1759" t="str">
        <f>RIGHT(N1759, LEN(N1759) - SEARCH("/", N1759,1))</f>
        <v>plays</v>
      </c>
      <c r="S1759" s="10">
        <f>(((J1759/60)/60)/24)+DATE(1970,1,1)</f>
        <v>42289.94049768518</v>
      </c>
      <c r="T1759" s="10">
        <f>(((I1759/60)/60)/24)+DATE(1970,1,1)</f>
        <v>42349.982164351852</v>
      </c>
      <c r="U1759" s="12">
        <f>ROUND((T1759-S1759), 0)</f>
        <v>60</v>
      </c>
      <c r="V1759" s="11" t="str">
        <f>IF(E1759&gt;=D1759, 1, "")</f>
        <v/>
      </c>
      <c r="W1759" s="11">
        <f>IF(E1759&lt;D1759, 1, "")</f>
        <v>1</v>
      </c>
      <c r="X1759" s="15">
        <f>S1759</f>
        <v>42289.94049768518</v>
      </c>
    </row>
    <row r="1760" spans="1:24" ht="48" x14ac:dyDescent="0.2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5">
        <f>E1760/D1760</f>
        <v>6.0000000000000002E-5</v>
      </c>
      <c r="P1760" s="6">
        <f>E1760/L1760</f>
        <v>3</v>
      </c>
      <c r="Q1760" t="str">
        <f>LEFT(N1760, SEARCH("/", N1760, 1)-1)</f>
        <v>theater</v>
      </c>
      <c r="R1760" t="str">
        <f>RIGHT(N1760, LEN(N1760) - SEARCH("/", N1760,1))</f>
        <v>plays</v>
      </c>
      <c r="S1760" s="10">
        <f>(((J1760/60)/60)/24)+DATE(1970,1,1)</f>
        <v>42107.864722222221</v>
      </c>
      <c r="T1760" s="10">
        <f>(((I1760/60)/60)/24)+DATE(1970,1,1)</f>
        <v>42137.864722222221</v>
      </c>
      <c r="U1760" s="12">
        <f>ROUND((T1760-S1760), 0)</f>
        <v>30</v>
      </c>
      <c r="V1760" s="11" t="str">
        <f>IF(E1760&gt;=D1760, 1, "")</f>
        <v/>
      </c>
      <c r="W1760" s="11">
        <f>IF(E1760&lt;D1760, 1, "")</f>
        <v>1</v>
      </c>
      <c r="X1760" s="15">
        <f>S1760</f>
        <v>42107.864722222221</v>
      </c>
    </row>
    <row r="1761" spans="1:24" ht="32" x14ac:dyDescent="0.2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5">
        <f>E1761/D1761</f>
        <v>2.5000000000000001E-3</v>
      </c>
      <c r="P1761" s="6">
        <f>E1761/L1761</f>
        <v>5</v>
      </c>
      <c r="Q1761" t="str">
        <f>LEFT(N1761, SEARCH("/", N1761, 1)-1)</f>
        <v>theater</v>
      </c>
      <c r="R1761" t="str">
        <f>RIGHT(N1761, LEN(N1761) - SEARCH("/", N1761,1))</f>
        <v>plays</v>
      </c>
      <c r="S1761" s="10">
        <f>(((J1761/60)/60)/24)+DATE(1970,1,1)</f>
        <v>41809.389930555553</v>
      </c>
      <c r="T1761" s="10">
        <f>(((I1761/60)/60)/24)+DATE(1970,1,1)</f>
        <v>41839.389930555553</v>
      </c>
      <c r="U1761" s="12">
        <f>ROUND((T1761-S1761), 0)</f>
        <v>30</v>
      </c>
      <c r="V1761" s="11" t="str">
        <f>IF(E1761&gt;=D1761, 1, "")</f>
        <v/>
      </c>
      <c r="W1761" s="11">
        <f>IF(E1761&lt;D1761, 1, "")</f>
        <v>1</v>
      </c>
      <c r="X1761" s="15">
        <f>S1761</f>
        <v>41809.389930555553</v>
      </c>
    </row>
    <row r="1762" spans="1:24" ht="48" x14ac:dyDescent="0.2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5">
        <f>E1762/D1762</f>
        <v>0.35</v>
      </c>
      <c r="P1762" s="6">
        <f>E1762/L1762</f>
        <v>17.5</v>
      </c>
      <c r="Q1762" t="str">
        <f>LEFT(N1762, SEARCH("/", N1762, 1)-1)</f>
        <v>theater</v>
      </c>
      <c r="R1762" t="str">
        <f>RIGHT(N1762, LEN(N1762) - SEARCH("/", N1762,1))</f>
        <v>plays</v>
      </c>
      <c r="S1762" s="10">
        <f>(((J1762/60)/60)/24)+DATE(1970,1,1)</f>
        <v>42019.683761574073</v>
      </c>
      <c r="T1762" s="10">
        <f>(((I1762/60)/60)/24)+DATE(1970,1,1)</f>
        <v>42049.477083333331</v>
      </c>
      <c r="U1762" s="12">
        <f>ROUND((T1762-S1762), 0)</f>
        <v>30</v>
      </c>
      <c r="V1762" s="11" t="str">
        <f>IF(E1762&gt;=D1762, 1, "")</f>
        <v/>
      </c>
      <c r="W1762" s="11">
        <f>IF(E1762&lt;D1762, 1, "")</f>
        <v>1</v>
      </c>
      <c r="X1762" s="15">
        <f>S1762</f>
        <v>42019.683761574073</v>
      </c>
    </row>
    <row r="1763" spans="1:24" ht="48" x14ac:dyDescent="0.2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5">
        <f>E1763/D1763</f>
        <v>0.16566666666666666</v>
      </c>
      <c r="P1763" s="6">
        <f>E1763/L1763</f>
        <v>29.235294117647058</v>
      </c>
      <c r="Q1763" t="str">
        <f>LEFT(N1763, SEARCH("/", N1763, 1)-1)</f>
        <v>theater</v>
      </c>
      <c r="R1763" t="str">
        <f>RIGHT(N1763, LEN(N1763) - SEARCH("/", N1763,1))</f>
        <v>plays</v>
      </c>
      <c r="S1763" s="10">
        <f>(((J1763/60)/60)/24)+DATE(1970,1,1)</f>
        <v>41950.26694444444</v>
      </c>
      <c r="T1763" s="10">
        <f>(((I1763/60)/60)/24)+DATE(1970,1,1)</f>
        <v>41963.669444444444</v>
      </c>
      <c r="U1763" s="12">
        <f>ROUND((T1763-S1763), 0)</f>
        <v>13</v>
      </c>
      <c r="V1763" s="11" t="str">
        <f>IF(E1763&gt;=D1763, 1, "")</f>
        <v/>
      </c>
      <c r="W1763" s="11">
        <f>IF(E1763&lt;D1763, 1, "")</f>
        <v>1</v>
      </c>
      <c r="X1763" s="15">
        <f>S1763</f>
        <v>41950.26694444444</v>
      </c>
    </row>
    <row r="1764" spans="1:24" ht="48" x14ac:dyDescent="0.2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5">
        <f>E1764/D1764</f>
        <v>0</v>
      </c>
      <c r="P1764" s="6" t="e">
        <f>E1764/L1764</f>
        <v>#DIV/0!</v>
      </c>
      <c r="Q1764" t="str">
        <f>LEFT(N1764, SEARCH("/", N1764, 1)-1)</f>
        <v>theater</v>
      </c>
      <c r="R1764" t="str">
        <f>RIGHT(N1764, LEN(N1764) - SEARCH("/", N1764,1))</f>
        <v>plays</v>
      </c>
      <c r="S1764" s="10">
        <f>(((J1764/60)/60)/24)+DATE(1970,1,1)</f>
        <v>42069.391446759255</v>
      </c>
      <c r="T1764" s="10">
        <f>(((I1764/60)/60)/24)+DATE(1970,1,1)</f>
        <v>42099.349780092598</v>
      </c>
      <c r="U1764" s="12">
        <f>ROUND((T1764-S1764), 0)</f>
        <v>30</v>
      </c>
      <c r="V1764" s="11" t="str">
        <f>IF(E1764&gt;=D1764, 1, "")</f>
        <v/>
      </c>
      <c r="W1764" s="11">
        <f>IF(E1764&lt;D1764, 1, "")</f>
        <v>1</v>
      </c>
      <c r="X1764" s="15">
        <f>S1764</f>
        <v>42069.391446759255</v>
      </c>
    </row>
    <row r="1765" spans="1:24" ht="48" x14ac:dyDescent="0.2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5">
        <f>E1765/D1765</f>
        <v>0.57199999999999995</v>
      </c>
      <c r="P1765" s="6">
        <f>E1765/L1765</f>
        <v>59.583333333333336</v>
      </c>
      <c r="Q1765" t="str">
        <f>LEFT(N1765, SEARCH("/", N1765, 1)-1)</f>
        <v>theater</v>
      </c>
      <c r="R1765" t="str">
        <f>RIGHT(N1765, LEN(N1765) - SEARCH("/", N1765,1))</f>
        <v>plays</v>
      </c>
      <c r="S1765" s="10">
        <f>(((J1765/60)/60)/24)+DATE(1970,1,1)</f>
        <v>42061.963263888887</v>
      </c>
      <c r="T1765" s="10">
        <f>(((I1765/60)/60)/24)+DATE(1970,1,1)</f>
        <v>42091.921597222223</v>
      </c>
      <c r="U1765" s="12">
        <f>ROUND((T1765-S1765), 0)</f>
        <v>30</v>
      </c>
      <c r="V1765" s="11" t="str">
        <f>IF(E1765&gt;=D1765, 1, "")</f>
        <v/>
      </c>
      <c r="W1765" s="11">
        <f>IF(E1765&lt;D1765, 1, "")</f>
        <v>1</v>
      </c>
      <c r="X1765" s="15">
        <f>S1765</f>
        <v>42061.963263888887</v>
      </c>
    </row>
    <row r="1766" spans="1:24" ht="48" x14ac:dyDescent="0.2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5">
        <f>E1766/D1766</f>
        <v>0.16514285714285715</v>
      </c>
      <c r="P1766" s="6">
        <f>E1766/L1766</f>
        <v>82.571428571428569</v>
      </c>
      <c r="Q1766" t="str">
        <f>LEFT(N1766, SEARCH("/", N1766, 1)-1)</f>
        <v>theater</v>
      </c>
      <c r="R1766" t="str">
        <f>RIGHT(N1766, LEN(N1766) - SEARCH("/", N1766,1))</f>
        <v>plays</v>
      </c>
      <c r="S1766" s="10">
        <f>(((J1766/60)/60)/24)+DATE(1970,1,1)</f>
        <v>41842.828680555554</v>
      </c>
      <c r="T1766" s="10">
        <f>(((I1766/60)/60)/24)+DATE(1970,1,1)</f>
        <v>41882.827650462961</v>
      </c>
      <c r="U1766" s="12">
        <f>ROUND((T1766-S1766), 0)</f>
        <v>40</v>
      </c>
      <c r="V1766" s="11" t="str">
        <f>IF(E1766&gt;=D1766, 1, "")</f>
        <v/>
      </c>
      <c r="W1766" s="11">
        <f>IF(E1766&lt;D1766, 1, "")</f>
        <v>1</v>
      </c>
      <c r="X1766" s="15">
        <f>S1766</f>
        <v>41842.828680555554</v>
      </c>
    </row>
    <row r="1767" spans="1:24" ht="16" x14ac:dyDescent="0.2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5">
        <f>E1767/D1767</f>
        <v>1.25E-3</v>
      </c>
      <c r="P1767" s="6">
        <f>E1767/L1767</f>
        <v>10</v>
      </c>
      <c r="Q1767" t="str">
        <f>LEFT(N1767, SEARCH("/", N1767, 1)-1)</f>
        <v>theater</v>
      </c>
      <c r="R1767" t="str">
        <f>RIGHT(N1767, LEN(N1767) - SEARCH("/", N1767,1))</f>
        <v>plays</v>
      </c>
      <c r="S1767" s="10">
        <f>(((J1767/60)/60)/24)+DATE(1970,1,1)</f>
        <v>42437.64534722222</v>
      </c>
      <c r="T1767" s="10">
        <f>(((I1767/60)/60)/24)+DATE(1970,1,1)</f>
        <v>42497.603680555556</v>
      </c>
      <c r="U1767" s="12">
        <f>ROUND((T1767-S1767), 0)</f>
        <v>60</v>
      </c>
      <c r="V1767" s="11" t="str">
        <f>IF(E1767&gt;=D1767, 1, "")</f>
        <v/>
      </c>
      <c r="W1767" s="11">
        <f>IF(E1767&lt;D1767, 1, "")</f>
        <v>1</v>
      </c>
      <c r="X1767" s="15">
        <f>S1767</f>
        <v>42437.64534722222</v>
      </c>
    </row>
    <row r="1768" spans="1:24" ht="48" x14ac:dyDescent="0.2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5">
        <f>E1768/D1768</f>
        <v>0.3775</v>
      </c>
      <c r="P1768" s="6">
        <f>E1768/L1768</f>
        <v>32.357142857142854</v>
      </c>
      <c r="Q1768" t="str">
        <f>LEFT(N1768, SEARCH("/", N1768, 1)-1)</f>
        <v>theater</v>
      </c>
      <c r="R1768" t="str">
        <f>RIGHT(N1768, LEN(N1768) - SEARCH("/", N1768,1))</f>
        <v>plays</v>
      </c>
      <c r="S1768" s="10">
        <f>(((J1768/60)/60)/24)+DATE(1970,1,1)</f>
        <v>42775.964212962965</v>
      </c>
      <c r="T1768" s="10">
        <f>(((I1768/60)/60)/24)+DATE(1970,1,1)</f>
        <v>42795.791666666672</v>
      </c>
      <c r="U1768" s="12">
        <f>ROUND((T1768-S1768), 0)</f>
        <v>20</v>
      </c>
      <c r="V1768" s="11" t="str">
        <f>IF(E1768&gt;=D1768, 1, "")</f>
        <v/>
      </c>
      <c r="W1768" s="11">
        <f>IF(E1768&lt;D1768, 1, "")</f>
        <v>1</v>
      </c>
      <c r="X1768" s="15">
        <f>S1768</f>
        <v>42775.964212962965</v>
      </c>
    </row>
    <row r="1769" spans="1:24" ht="48" x14ac:dyDescent="0.2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5">
        <f>E1769/D1769</f>
        <v>1.84E-2</v>
      </c>
      <c r="P1769" s="6">
        <f>E1769/L1769</f>
        <v>5.75</v>
      </c>
      <c r="Q1769" t="str">
        <f>LEFT(N1769, SEARCH("/", N1769, 1)-1)</f>
        <v>theater</v>
      </c>
      <c r="R1769" t="str">
        <f>RIGHT(N1769, LEN(N1769) - SEARCH("/", N1769,1))</f>
        <v>plays</v>
      </c>
      <c r="S1769" s="10">
        <f>(((J1769/60)/60)/24)+DATE(1970,1,1)</f>
        <v>41879.043530092589</v>
      </c>
      <c r="T1769" s="10">
        <f>(((I1769/60)/60)/24)+DATE(1970,1,1)</f>
        <v>41909.043530092589</v>
      </c>
      <c r="U1769" s="12">
        <f>ROUND((T1769-S1769), 0)</f>
        <v>30</v>
      </c>
      <c r="V1769" s="11" t="str">
        <f>IF(E1769&gt;=D1769, 1, "")</f>
        <v/>
      </c>
      <c r="W1769" s="11">
        <f>IF(E1769&lt;D1769, 1, "")</f>
        <v>1</v>
      </c>
      <c r="X1769" s="15">
        <f>S1769</f>
        <v>41879.043530092589</v>
      </c>
    </row>
    <row r="1770" spans="1:24" ht="48" x14ac:dyDescent="0.2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5">
        <f>E1770/D1770</f>
        <v>0.10050000000000001</v>
      </c>
      <c r="P1770" s="6">
        <f>E1770/L1770</f>
        <v>100.5</v>
      </c>
      <c r="Q1770" t="str">
        <f>LEFT(N1770, SEARCH("/", N1770, 1)-1)</f>
        <v>theater</v>
      </c>
      <c r="R1770" t="str">
        <f>RIGHT(N1770, LEN(N1770) - SEARCH("/", N1770,1))</f>
        <v>plays</v>
      </c>
      <c r="S1770" s="10">
        <f>(((J1770/60)/60)/24)+DATE(1970,1,1)</f>
        <v>42020.587349537032</v>
      </c>
      <c r="T1770" s="10">
        <f>(((I1770/60)/60)/24)+DATE(1970,1,1)</f>
        <v>42050.587349537032</v>
      </c>
      <c r="U1770" s="12">
        <f>ROUND((T1770-S1770), 0)</f>
        <v>30</v>
      </c>
      <c r="V1770" s="11" t="str">
        <f>IF(E1770&gt;=D1770, 1, "")</f>
        <v/>
      </c>
      <c r="W1770" s="11">
        <f>IF(E1770&lt;D1770, 1, "")</f>
        <v>1</v>
      </c>
      <c r="X1770" s="15">
        <f>S1770</f>
        <v>42020.587349537032</v>
      </c>
    </row>
    <row r="1771" spans="1:24" ht="16" x14ac:dyDescent="0.2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5">
        <f>E1771/D1771</f>
        <v>2E-3</v>
      </c>
      <c r="P1771" s="6">
        <f>E1771/L1771</f>
        <v>1</v>
      </c>
      <c r="Q1771" t="str">
        <f>LEFT(N1771, SEARCH("/", N1771, 1)-1)</f>
        <v>theater</v>
      </c>
      <c r="R1771" t="str">
        <f>RIGHT(N1771, LEN(N1771) - SEARCH("/", N1771,1))</f>
        <v>plays</v>
      </c>
      <c r="S1771" s="10">
        <f>(((J1771/60)/60)/24)+DATE(1970,1,1)</f>
        <v>41890.16269675926</v>
      </c>
      <c r="T1771" s="10">
        <f>(((I1771/60)/60)/24)+DATE(1970,1,1)</f>
        <v>41920.16269675926</v>
      </c>
      <c r="U1771" s="12">
        <f>ROUND((T1771-S1771), 0)</f>
        <v>30</v>
      </c>
      <c r="V1771" s="11" t="str">
        <f>IF(E1771&gt;=D1771, 1, "")</f>
        <v/>
      </c>
      <c r="W1771" s="11">
        <f>IF(E1771&lt;D1771, 1, "")</f>
        <v>1</v>
      </c>
      <c r="X1771" s="15">
        <f>S1771</f>
        <v>41890.16269675926</v>
      </c>
    </row>
    <row r="1772" spans="1:24" ht="48" x14ac:dyDescent="0.2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5">
        <f>E1772/D1772</f>
        <v>1.3333333333333334E-2</v>
      </c>
      <c r="P1772" s="6">
        <f>E1772/L1772</f>
        <v>20</v>
      </c>
      <c r="Q1772" t="str">
        <f>LEFT(N1772, SEARCH("/", N1772, 1)-1)</f>
        <v>theater</v>
      </c>
      <c r="R1772" t="str">
        <f>RIGHT(N1772, LEN(N1772) - SEARCH("/", N1772,1))</f>
        <v>plays</v>
      </c>
      <c r="S1772" s="10">
        <f>(((J1772/60)/60)/24)+DATE(1970,1,1)</f>
        <v>41872.807696759257</v>
      </c>
      <c r="T1772" s="10">
        <f>(((I1772/60)/60)/24)+DATE(1970,1,1)</f>
        <v>41932.807696759257</v>
      </c>
      <c r="U1772" s="12">
        <f>ROUND((T1772-S1772), 0)</f>
        <v>60</v>
      </c>
      <c r="V1772" s="11" t="str">
        <f>IF(E1772&gt;=D1772, 1, "")</f>
        <v/>
      </c>
      <c r="W1772" s="11">
        <f>IF(E1772&lt;D1772, 1, "")</f>
        <v>1</v>
      </c>
      <c r="X1772" s="15">
        <f>S1772</f>
        <v>41872.807696759257</v>
      </c>
    </row>
    <row r="1773" spans="1:24" ht="48" x14ac:dyDescent="0.2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5">
        <f>E1773/D1773</f>
        <v>6.666666666666667E-5</v>
      </c>
      <c r="P1773" s="6">
        <f>E1773/L1773</f>
        <v>2</v>
      </c>
      <c r="Q1773" t="str">
        <f>LEFT(N1773, SEARCH("/", N1773, 1)-1)</f>
        <v>theater</v>
      </c>
      <c r="R1773" t="str">
        <f>RIGHT(N1773, LEN(N1773) - SEARCH("/", N1773,1))</f>
        <v>plays</v>
      </c>
      <c r="S1773" s="10">
        <f>(((J1773/60)/60)/24)+DATE(1970,1,1)</f>
        <v>42391.772997685184</v>
      </c>
      <c r="T1773" s="10">
        <f>(((I1773/60)/60)/24)+DATE(1970,1,1)</f>
        <v>42416.772997685184</v>
      </c>
      <c r="U1773" s="12">
        <f>ROUND((T1773-S1773), 0)</f>
        <v>25</v>
      </c>
      <c r="V1773" s="11" t="str">
        <f>IF(E1773&gt;=D1773, 1, "")</f>
        <v/>
      </c>
      <c r="W1773" s="11">
        <f>IF(E1773&lt;D1773, 1, "")</f>
        <v>1</v>
      </c>
      <c r="X1773" s="15">
        <f>S1773</f>
        <v>42391.772997685184</v>
      </c>
    </row>
    <row r="1774" spans="1:24" ht="48" x14ac:dyDescent="0.2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5">
        <f>E1774/D1774</f>
        <v>2.5000000000000001E-3</v>
      </c>
      <c r="P1774" s="6">
        <f>E1774/L1774</f>
        <v>5</v>
      </c>
      <c r="Q1774" t="str">
        <f>LEFT(N1774, SEARCH("/", N1774, 1)-1)</f>
        <v>theater</v>
      </c>
      <c r="R1774" t="str">
        <f>RIGHT(N1774, LEN(N1774) - SEARCH("/", N1774,1))</f>
        <v>plays</v>
      </c>
      <c r="S1774" s="10">
        <f>(((J1774/60)/60)/24)+DATE(1970,1,1)</f>
        <v>41848.772928240738</v>
      </c>
      <c r="T1774" s="10">
        <f>(((I1774/60)/60)/24)+DATE(1970,1,1)</f>
        <v>41877.686111111114</v>
      </c>
      <c r="U1774" s="12">
        <f>ROUND((T1774-S1774), 0)</f>
        <v>29</v>
      </c>
      <c r="V1774" s="11" t="str">
        <f>IF(E1774&gt;=D1774, 1, "")</f>
        <v/>
      </c>
      <c r="W1774" s="11">
        <f>IF(E1774&lt;D1774, 1, "")</f>
        <v>1</v>
      </c>
      <c r="X1774" s="15">
        <f>S1774</f>
        <v>41848.772928240738</v>
      </c>
    </row>
    <row r="1775" spans="1:24" ht="48" x14ac:dyDescent="0.2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5">
        <f>E1775/D1775</f>
        <v>0.06</v>
      </c>
      <c r="P1775" s="6">
        <f>E1775/L1775</f>
        <v>15</v>
      </c>
      <c r="Q1775" t="str">
        <f>LEFT(N1775, SEARCH("/", N1775, 1)-1)</f>
        <v>theater</v>
      </c>
      <c r="R1775" t="str">
        <f>RIGHT(N1775, LEN(N1775) - SEARCH("/", N1775,1))</f>
        <v>plays</v>
      </c>
      <c r="S1775" s="10">
        <f>(((J1775/60)/60)/24)+DATE(1970,1,1)</f>
        <v>42177.964201388888</v>
      </c>
      <c r="T1775" s="10">
        <f>(((I1775/60)/60)/24)+DATE(1970,1,1)</f>
        <v>42207.964201388888</v>
      </c>
      <c r="U1775" s="12">
        <f>ROUND((T1775-S1775), 0)</f>
        <v>30</v>
      </c>
      <c r="V1775" s="11" t="str">
        <f>IF(E1775&gt;=D1775, 1, "")</f>
        <v/>
      </c>
      <c r="W1775" s="11">
        <f>IF(E1775&lt;D1775, 1, "")</f>
        <v>1</v>
      </c>
      <c r="X1775" s="15">
        <f>S1775</f>
        <v>42177.964201388888</v>
      </c>
    </row>
    <row r="1776" spans="1:24" ht="48" x14ac:dyDescent="0.2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5">
        <f>E1776/D1776</f>
        <v>3.8860103626943004E-2</v>
      </c>
      <c r="P1776" s="6">
        <f>E1776/L1776</f>
        <v>25</v>
      </c>
      <c r="Q1776" t="str">
        <f>LEFT(N1776, SEARCH("/", N1776, 1)-1)</f>
        <v>theater</v>
      </c>
      <c r="R1776" t="str">
        <f>RIGHT(N1776, LEN(N1776) - SEARCH("/", N1776,1))</f>
        <v>plays</v>
      </c>
      <c r="S1776" s="10">
        <f>(((J1776/60)/60)/24)+DATE(1970,1,1)</f>
        <v>41851.700925925928</v>
      </c>
      <c r="T1776" s="10">
        <f>(((I1776/60)/60)/24)+DATE(1970,1,1)</f>
        <v>41891.700925925928</v>
      </c>
      <c r="U1776" s="12">
        <f>ROUND((T1776-S1776), 0)</f>
        <v>40</v>
      </c>
      <c r="V1776" s="11" t="str">
        <f>IF(E1776&gt;=D1776, 1, "")</f>
        <v/>
      </c>
      <c r="W1776" s="11">
        <f>IF(E1776&lt;D1776, 1, "")</f>
        <v>1</v>
      </c>
      <c r="X1776" s="15">
        <f>S1776</f>
        <v>41851.700925925928</v>
      </c>
    </row>
    <row r="1777" spans="1:24" ht="48" x14ac:dyDescent="0.2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5">
        <f>E1777/D1777</f>
        <v>0.24194444444444443</v>
      </c>
      <c r="P1777" s="6">
        <f>E1777/L1777</f>
        <v>45.842105263157897</v>
      </c>
      <c r="Q1777" t="str">
        <f>LEFT(N1777, SEARCH("/", N1777, 1)-1)</f>
        <v>theater</v>
      </c>
      <c r="R1777" t="str">
        <f>RIGHT(N1777, LEN(N1777) - SEARCH("/", N1777,1))</f>
        <v>plays</v>
      </c>
      <c r="S1777" s="10">
        <f>(((J1777/60)/60)/24)+DATE(1970,1,1)</f>
        <v>41921.770439814813</v>
      </c>
      <c r="T1777" s="10">
        <f>(((I1777/60)/60)/24)+DATE(1970,1,1)</f>
        <v>41938.770439814813</v>
      </c>
      <c r="U1777" s="12">
        <f>ROUND((T1777-S1777), 0)</f>
        <v>17</v>
      </c>
      <c r="V1777" s="11" t="str">
        <f>IF(E1777&gt;=D1777, 1, "")</f>
        <v/>
      </c>
      <c r="W1777" s="11">
        <f>IF(E1777&lt;D1777, 1, "")</f>
        <v>1</v>
      </c>
      <c r="X1777" s="15">
        <f>S1777</f>
        <v>41921.770439814813</v>
      </c>
    </row>
    <row r="1778" spans="1:24" ht="48" x14ac:dyDescent="0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>E1778/D1778</f>
        <v>7.5999999999999998E-2</v>
      </c>
      <c r="P1778" s="6">
        <f>E1778/L1778</f>
        <v>4.75</v>
      </c>
      <c r="Q1778" t="str">
        <f>LEFT(N1778, SEARCH("/", N1778, 1)-1)</f>
        <v>theater</v>
      </c>
      <c r="R1778" t="str">
        <f>RIGHT(N1778, LEN(N1778) - SEARCH("/", N1778,1))</f>
        <v>plays</v>
      </c>
      <c r="S1778" s="10">
        <f>(((J1778/60)/60)/24)+DATE(1970,1,1)</f>
        <v>42002.54488425926</v>
      </c>
      <c r="T1778" s="10">
        <f>(((I1778/60)/60)/24)+DATE(1970,1,1)</f>
        <v>42032.54488425926</v>
      </c>
      <c r="U1778" s="12">
        <f>ROUND((T1778-S1778), 0)</f>
        <v>30</v>
      </c>
      <c r="V1778" s="11" t="str">
        <f>IF(E1778&gt;=D1778, 1, "")</f>
        <v/>
      </c>
      <c r="W1778" s="11">
        <f>IF(E1778&lt;D1778, 1, "")</f>
        <v>1</v>
      </c>
      <c r="X1778" s="15">
        <f>S1778</f>
        <v>42002.54488425926</v>
      </c>
    </row>
    <row r="1779" spans="1:24" ht="48" x14ac:dyDescent="0.2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5">
        <f>E1779/D1779</f>
        <v>0</v>
      </c>
      <c r="P1779" s="6" t="e">
        <f>E1779/L1779</f>
        <v>#DIV/0!</v>
      </c>
      <c r="Q1779" t="str">
        <f>LEFT(N1779, SEARCH("/", N1779, 1)-1)</f>
        <v>theater</v>
      </c>
      <c r="R1779" t="str">
        <f>RIGHT(N1779, LEN(N1779) - SEARCH("/", N1779,1))</f>
        <v>plays</v>
      </c>
      <c r="S1779" s="10">
        <f>(((J1779/60)/60)/24)+DATE(1970,1,1)</f>
        <v>42096.544548611113</v>
      </c>
      <c r="T1779" s="10">
        <f>(((I1779/60)/60)/24)+DATE(1970,1,1)</f>
        <v>42126.544548611113</v>
      </c>
      <c r="U1779" s="12">
        <f>ROUND((T1779-S1779), 0)</f>
        <v>30</v>
      </c>
      <c r="V1779" s="11" t="str">
        <f>IF(E1779&gt;=D1779, 1, "")</f>
        <v/>
      </c>
      <c r="W1779" s="11">
        <f>IF(E1779&lt;D1779, 1, "")</f>
        <v>1</v>
      </c>
      <c r="X1779" s="15">
        <f>S1779</f>
        <v>42096.544548611113</v>
      </c>
    </row>
    <row r="1780" spans="1:24" ht="48" x14ac:dyDescent="0.2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5">
        <f>E1780/D1780</f>
        <v>1.2999999999999999E-2</v>
      </c>
      <c r="P1780" s="6">
        <f>E1780/L1780</f>
        <v>13</v>
      </c>
      <c r="Q1780" t="str">
        <f>LEFT(N1780, SEARCH("/", N1780, 1)-1)</f>
        <v>theater</v>
      </c>
      <c r="R1780" t="str">
        <f>RIGHT(N1780, LEN(N1780) - SEARCH("/", N1780,1))</f>
        <v>plays</v>
      </c>
      <c r="S1780" s="10">
        <f>(((J1780/60)/60)/24)+DATE(1970,1,1)</f>
        <v>42021.301192129627</v>
      </c>
      <c r="T1780" s="10">
        <f>(((I1780/60)/60)/24)+DATE(1970,1,1)</f>
        <v>42051.301192129627</v>
      </c>
      <c r="U1780" s="12">
        <f>ROUND((T1780-S1780), 0)</f>
        <v>30</v>
      </c>
      <c r="V1780" s="11" t="str">
        <f>IF(E1780&gt;=D1780, 1, "")</f>
        <v/>
      </c>
      <c r="W1780" s="11">
        <f>IF(E1780&lt;D1780, 1, "")</f>
        <v>1</v>
      </c>
      <c r="X1780" s="15">
        <f>S1780</f>
        <v>42021.301192129627</v>
      </c>
    </row>
    <row r="1781" spans="1:24" ht="48" x14ac:dyDescent="0.2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5">
        <f>E1781/D1781</f>
        <v>0</v>
      </c>
      <c r="P1781" s="6" t="e">
        <f>E1781/L1781</f>
        <v>#DIV/0!</v>
      </c>
      <c r="Q1781" t="str">
        <f>LEFT(N1781, SEARCH("/", N1781, 1)-1)</f>
        <v>theater</v>
      </c>
      <c r="R1781" t="str">
        <f>RIGHT(N1781, LEN(N1781) - SEARCH("/", N1781,1))</f>
        <v>plays</v>
      </c>
      <c r="S1781" s="10">
        <f>(((J1781/60)/60)/24)+DATE(1970,1,1)</f>
        <v>42419.246168981481</v>
      </c>
      <c r="T1781" s="10">
        <f>(((I1781/60)/60)/24)+DATE(1970,1,1)</f>
        <v>42434.246168981481</v>
      </c>
      <c r="U1781" s="12">
        <f>ROUND((T1781-S1781), 0)</f>
        <v>15</v>
      </c>
      <c r="V1781" s="11" t="str">
        <f>IF(E1781&gt;=D1781, 1, "")</f>
        <v/>
      </c>
      <c r="W1781" s="11">
        <f>IF(E1781&lt;D1781, 1, "")</f>
        <v>1</v>
      </c>
      <c r="X1781" s="15">
        <f>S1781</f>
        <v>42419.246168981481</v>
      </c>
    </row>
    <row r="1782" spans="1:24" ht="48" x14ac:dyDescent="0.2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5">
        <f>E1782/D1782</f>
        <v>1.4285714285714287E-4</v>
      </c>
      <c r="P1782" s="6">
        <f>E1782/L1782</f>
        <v>1</v>
      </c>
      <c r="Q1782" t="str">
        <f>LEFT(N1782, SEARCH("/", N1782, 1)-1)</f>
        <v>theater</v>
      </c>
      <c r="R1782" t="str">
        <f>RIGHT(N1782, LEN(N1782) - SEARCH("/", N1782,1))</f>
        <v>plays</v>
      </c>
      <c r="S1782" s="10">
        <f>(((J1782/60)/60)/24)+DATE(1970,1,1)</f>
        <v>42174.780821759254</v>
      </c>
      <c r="T1782" s="10">
        <f>(((I1782/60)/60)/24)+DATE(1970,1,1)</f>
        <v>42204.780821759254</v>
      </c>
      <c r="U1782" s="12">
        <f>ROUND((T1782-S1782), 0)</f>
        <v>30</v>
      </c>
      <c r="V1782" s="11" t="str">
        <f>IF(E1782&gt;=D1782, 1, "")</f>
        <v/>
      </c>
      <c r="W1782" s="11">
        <f>IF(E1782&lt;D1782, 1, "")</f>
        <v>1</v>
      </c>
      <c r="X1782" s="15">
        <f>S1782</f>
        <v>42174.780821759254</v>
      </c>
    </row>
    <row r="1783" spans="1:24" ht="48" x14ac:dyDescent="0.2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5">
        <f>E1783/D1783</f>
        <v>0.14000000000000001</v>
      </c>
      <c r="P1783" s="6">
        <f>E1783/L1783</f>
        <v>10</v>
      </c>
      <c r="Q1783" t="str">
        <f>LEFT(N1783, SEARCH("/", N1783, 1)-1)</f>
        <v>theater</v>
      </c>
      <c r="R1783" t="str">
        <f>RIGHT(N1783, LEN(N1783) - SEARCH("/", N1783,1))</f>
        <v>plays</v>
      </c>
      <c r="S1783" s="10">
        <f>(((J1783/60)/60)/24)+DATE(1970,1,1)</f>
        <v>41869.872685185182</v>
      </c>
      <c r="T1783" s="10">
        <f>(((I1783/60)/60)/24)+DATE(1970,1,1)</f>
        <v>41899.872685185182</v>
      </c>
      <c r="U1783" s="12">
        <f>ROUND((T1783-S1783), 0)</f>
        <v>30</v>
      </c>
      <c r="V1783" s="11" t="str">
        <f>IF(E1783&gt;=D1783, 1, "")</f>
        <v/>
      </c>
      <c r="W1783" s="11">
        <f>IF(E1783&lt;D1783, 1, "")</f>
        <v>1</v>
      </c>
      <c r="X1783" s="15">
        <f>S1783</f>
        <v>41869.872685185182</v>
      </c>
    </row>
    <row r="1784" spans="1:24" ht="48" x14ac:dyDescent="0.2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5">
        <f>E1784/D1784</f>
        <v>1.0500000000000001E-2</v>
      </c>
      <c r="P1784" s="6">
        <f>E1784/L1784</f>
        <v>52.5</v>
      </c>
      <c r="Q1784" t="str">
        <f>LEFT(N1784, SEARCH("/", N1784, 1)-1)</f>
        <v>theater</v>
      </c>
      <c r="R1784" t="str">
        <f>RIGHT(N1784, LEN(N1784) - SEARCH("/", N1784,1))</f>
        <v>plays</v>
      </c>
      <c r="S1784" s="10">
        <f>(((J1784/60)/60)/24)+DATE(1970,1,1)</f>
        <v>41856.672152777777</v>
      </c>
      <c r="T1784" s="10">
        <f>(((I1784/60)/60)/24)+DATE(1970,1,1)</f>
        <v>41886.672152777777</v>
      </c>
      <c r="U1784" s="12">
        <f>ROUND((T1784-S1784), 0)</f>
        <v>30</v>
      </c>
      <c r="V1784" s="11" t="str">
        <f>IF(E1784&gt;=D1784, 1, "")</f>
        <v/>
      </c>
      <c r="W1784" s="11">
        <f>IF(E1784&lt;D1784, 1, "")</f>
        <v>1</v>
      </c>
      <c r="X1784" s="15">
        <f>S1784</f>
        <v>41856.672152777777</v>
      </c>
    </row>
    <row r="1785" spans="1:24" ht="32" x14ac:dyDescent="0.2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5">
        <f>E1785/D1785</f>
        <v>8.666666666666667E-2</v>
      </c>
      <c r="P1785" s="6">
        <f>E1785/L1785</f>
        <v>32.5</v>
      </c>
      <c r="Q1785" t="str">
        <f>LEFT(N1785, SEARCH("/", N1785, 1)-1)</f>
        <v>theater</v>
      </c>
      <c r="R1785" t="str">
        <f>RIGHT(N1785, LEN(N1785) - SEARCH("/", N1785,1))</f>
        <v>plays</v>
      </c>
      <c r="S1785" s="10">
        <f>(((J1785/60)/60)/24)+DATE(1970,1,1)</f>
        <v>42620.91097222222</v>
      </c>
      <c r="T1785" s="10">
        <f>(((I1785/60)/60)/24)+DATE(1970,1,1)</f>
        <v>42650.91097222222</v>
      </c>
      <c r="U1785" s="12">
        <f>ROUND((T1785-S1785), 0)</f>
        <v>30</v>
      </c>
      <c r="V1785" s="11" t="str">
        <f>IF(E1785&gt;=D1785, 1, "")</f>
        <v/>
      </c>
      <c r="W1785" s="11">
        <f>IF(E1785&lt;D1785, 1, "")</f>
        <v>1</v>
      </c>
      <c r="X1785" s="15">
        <f>S1785</f>
        <v>42620.91097222222</v>
      </c>
    </row>
    <row r="1786" spans="1:24" ht="48" x14ac:dyDescent="0.2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5">
        <f>E1786/D1786</f>
        <v>8.2857142857142851E-3</v>
      </c>
      <c r="P1786" s="6">
        <f>E1786/L1786</f>
        <v>7.25</v>
      </c>
      <c r="Q1786" t="str">
        <f>LEFT(N1786, SEARCH("/", N1786, 1)-1)</f>
        <v>theater</v>
      </c>
      <c r="R1786" t="str">
        <f>RIGHT(N1786, LEN(N1786) - SEARCH("/", N1786,1))</f>
        <v>plays</v>
      </c>
      <c r="S1786" s="10">
        <f>(((J1786/60)/60)/24)+DATE(1970,1,1)</f>
        <v>42417.675879629634</v>
      </c>
      <c r="T1786" s="10">
        <f>(((I1786/60)/60)/24)+DATE(1970,1,1)</f>
        <v>42475.686111111107</v>
      </c>
      <c r="U1786" s="12">
        <f>ROUND((T1786-S1786), 0)</f>
        <v>58</v>
      </c>
      <c r="V1786" s="11" t="str">
        <f>IF(E1786&gt;=D1786, 1, "")</f>
        <v/>
      </c>
      <c r="W1786" s="11">
        <f>IF(E1786&lt;D1786, 1, "")</f>
        <v>1</v>
      </c>
      <c r="X1786" s="15">
        <f>S1786</f>
        <v>42417.675879629634</v>
      </c>
    </row>
    <row r="1787" spans="1:24" ht="48" x14ac:dyDescent="0.2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5">
        <f>E1787/D1787</f>
        <v>0.16666666666666666</v>
      </c>
      <c r="P1787" s="6">
        <f>E1787/L1787</f>
        <v>33.333333333333336</v>
      </c>
      <c r="Q1787" t="str">
        <f>LEFT(N1787, SEARCH("/", N1787, 1)-1)</f>
        <v>theater</v>
      </c>
      <c r="R1787" t="str">
        <f>RIGHT(N1787, LEN(N1787) - SEARCH("/", N1787,1))</f>
        <v>plays</v>
      </c>
      <c r="S1787" s="10">
        <f>(((J1787/60)/60)/24)+DATE(1970,1,1)</f>
        <v>42057.190960648149</v>
      </c>
      <c r="T1787" s="10">
        <f>(((I1787/60)/60)/24)+DATE(1970,1,1)</f>
        <v>42087.149293981478</v>
      </c>
      <c r="U1787" s="12">
        <f>ROUND((T1787-S1787), 0)</f>
        <v>30</v>
      </c>
      <c r="V1787" s="11" t="str">
        <f>IF(E1787&gt;=D1787, 1, "")</f>
        <v/>
      </c>
      <c r="W1787" s="11">
        <f>IF(E1787&lt;D1787, 1, "")</f>
        <v>1</v>
      </c>
      <c r="X1787" s="15">
        <f>S1787</f>
        <v>42057.190960648149</v>
      </c>
    </row>
    <row r="1788" spans="1:24" ht="48" x14ac:dyDescent="0.2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5">
        <f>E1788/D1788</f>
        <v>8.3333333333333332E-3</v>
      </c>
      <c r="P1788" s="6">
        <f>E1788/L1788</f>
        <v>62.5</v>
      </c>
      <c r="Q1788" t="str">
        <f>LEFT(N1788, SEARCH("/", N1788, 1)-1)</f>
        <v>theater</v>
      </c>
      <c r="R1788" t="str">
        <f>RIGHT(N1788, LEN(N1788) - SEARCH("/", N1788,1))</f>
        <v>plays</v>
      </c>
      <c r="S1788" s="10">
        <f>(((J1788/60)/60)/24)+DATE(1970,1,1)</f>
        <v>41878.911550925928</v>
      </c>
      <c r="T1788" s="10">
        <f>(((I1788/60)/60)/24)+DATE(1970,1,1)</f>
        <v>41938.911550925928</v>
      </c>
      <c r="U1788" s="12">
        <f>ROUND((T1788-S1788), 0)</f>
        <v>60</v>
      </c>
      <c r="V1788" s="11" t="str">
        <f>IF(E1788&gt;=D1788, 1, "")</f>
        <v/>
      </c>
      <c r="W1788" s="11">
        <f>IF(E1788&lt;D1788, 1, "")</f>
        <v>1</v>
      </c>
      <c r="X1788" s="15">
        <f>S1788</f>
        <v>41878.911550925928</v>
      </c>
    </row>
    <row r="1789" spans="1:24" ht="32" x14ac:dyDescent="0.2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5">
        <f>E1789/D1789</f>
        <v>0.69561111111111107</v>
      </c>
      <c r="P1789" s="6">
        <f>E1789/L1789</f>
        <v>63.558375634517766</v>
      </c>
      <c r="Q1789" t="str">
        <f>LEFT(N1789, SEARCH("/", N1789, 1)-1)</f>
        <v>theater</v>
      </c>
      <c r="R1789" t="str">
        <f>RIGHT(N1789, LEN(N1789) - SEARCH("/", N1789,1))</f>
        <v>plays</v>
      </c>
      <c r="S1789" s="10">
        <f>(((J1789/60)/60)/24)+DATE(1970,1,1)</f>
        <v>41990.584108796291</v>
      </c>
      <c r="T1789" s="10">
        <f>(((I1789/60)/60)/24)+DATE(1970,1,1)</f>
        <v>42036.120833333334</v>
      </c>
      <c r="U1789" s="12">
        <f>ROUND((T1789-S1789), 0)</f>
        <v>46</v>
      </c>
      <c r="V1789" s="11" t="str">
        <f>IF(E1789&gt;=D1789, 1, "")</f>
        <v/>
      </c>
      <c r="W1789" s="11">
        <f>IF(E1789&lt;D1789, 1, "")</f>
        <v>1</v>
      </c>
      <c r="X1789" s="15">
        <f>S1789</f>
        <v>41990.584108796291</v>
      </c>
    </row>
    <row r="1790" spans="1:24" ht="48" x14ac:dyDescent="0.2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5">
        <f>E1790/D1790</f>
        <v>0</v>
      </c>
      <c r="P1790" s="6" t="e">
        <f>E1790/L1790</f>
        <v>#DIV/0!</v>
      </c>
      <c r="Q1790" t="str">
        <f>LEFT(N1790, SEARCH("/", N1790, 1)-1)</f>
        <v>theater</v>
      </c>
      <c r="R1790" t="str">
        <f>RIGHT(N1790, LEN(N1790) - SEARCH("/", N1790,1))</f>
        <v>plays</v>
      </c>
      <c r="S1790" s="10">
        <f>(((J1790/60)/60)/24)+DATE(1970,1,1)</f>
        <v>42408.999571759254</v>
      </c>
      <c r="T1790" s="10">
        <f>(((I1790/60)/60)/24)+DATE(1970,1,1)</f>
        <v>42453.957905092597</v>
      </c>
      <c r="U1790" s="12">
        <f>ROUND((T1790-S1790), 0)</f>
        <v>45</v>
      </c>
      <c r="V1790" s="11" t="str">
        <f>IF(E1790&gt;=D1790, 1, "")</f>
        <v/>
      </c>
      <c r="W1790" s="11">
        <f>IF(E1790&lt;D1790, 1, "")</f>
        <v>1</v>
      </c>
      <c r="X1790" s="15">
        <f>S1790</f>
        <v>42408.999571759254</v>
      </c>
    </row>
    <row r="1791" spans="1:24" ht="48" x14ac:dyDescent="0.2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5">
        <f>E1791/D1791</f>
        <v>1.2500000000000001E-2</v>
      </c>
      <c r="P1791" s="6">
        <f>E1791/L1791</f>
        <v>10</v>
      </c>
      <c r="Q1791" t="str">
        <f>LEFT(N1791, SEARCH("/", N1791, 1)-1)</f>
        <v>theater</v>
      </c>
      <c r="R1791" t="str">
        <f>RIGHT(N1791, LEN(N1791) - SEARCH("/", N1791,1))</f>
        <v>plays</v>
      </c>
      <c r="S1791" s="10">
        <f>(((J1791/60)/60)/24)+DATE(1970,1,1)</f>
        <v>42217.670104166667</v>
      </c>
      <c r="T1791" s="10">
        <f>(((I1791/60)/60)/24)+DATE(1970,1,1)</f>
        <v>42247.670104166667</v>
      </c>
      <c r="U1791" s="12">
        <f>ROUND((T1791-S1791), 0)</f>
        <v>30</v>
      </c>
      <c r="V1791" s="11" t="str">
        <f>IF(E1791&gt;=D1791, 1, "")</f>
        <v/>
      </c>
      <c r="W1791" s="11">
        <f>IF(E1791&lt;D1791, 1, "")</f>
        <v>1</v>
      </c>
      <c r="X1791" s="15">
        <f>S1791</f>
        <v>42217.670104166667</v>
      </c>
    </row>
    <row r="1792" spans="1:24" ht="48" x14ac:dyDescent="0.2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5">
        <f>E1792/D1792</f>
        <v>0.05</v>
      </c>
      <c r="P1792" s="6">
        <f>E1792/L1792</f>
        <v>62.5</v>
      </c>
      <c r="Q1792" t="str">
        <f>LEFT(N1792, SEARCH("/", N1792, 1)-1)</f>
        <v>theater</v>
      </c>
      <c r="R1792" t="str">
        <f>RIGHT(N1792, LEN(N1792) - SEARCH("/", N1792,1))</f>
        <v>plays</v>
      </c>
      <c r="S1792" s="10">
        <f>(((J1792/60)/60)/24)+DATE(1970,1,1)</f>
        <v>42151.237685185188</v>
      </c>
      <c r="T1792" s="10">
        <f>(((I1792/60)/60)/24)+DATE(1970,1,1)</f>
        <v>42211.237685185188</v>
      </c>
      <c r="U1792" s="12">
        <f>ROUND((T1792-S1792), 0)</f>
        <v>60</v>
      </c>
      <c r="V1792" s="11" t="str">
        <f>IF(E1792&gt;=D1792, 1, "")</f>
        <v/>
      </c>
      <c r="W1792" s="11">
        <f>IF(E1792&lt;D1792, 1, "")</f>
        <v>1</v>
      </c>
      <c r="X1792" s="15">
        <f>S1792</f>
        <v>42151.237685185188</v>
      </c>
    </row>
    <row r="1793" spans="1:24" ht="48" x14ac:dyDescent="0.2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5">
        <f>E1793/D1793</f>
        <v>0</v>
      </c>
      <c r="P1793" s="6" t="e">
        <f>E1793/L1793</f>
        <v>#DIV/0!</v>
      </c>
      <c r="Q1793" t="str">
        <f>LEFT(N1793, SEARCH("/", N1793, 1)-1)</f>
        <v>theater</v>
      </c>
      <c r="R1793" t="str">
        <f>RIGHT(N1793, LEN(N1793) - SEARCH("/", N1793,1))</f>
        <v>plays</v>
      </c>
      <c r="S1793" s="10">
        <f>(((J1793/60)/60)/24)+DATE(1970,1,1)</f>
        <v>42282.655543981484</v>
      </c>
      <c r="T1793" s="10">
        <f>(((I1793/60)/60)/24)+DATE(1970,1,1)</f>
        <v>42342.697210648148</v>
      </c>
      <c r="U1793" s="12">
        <f>ROUND((T1793-S1793), 0)</f>
        <v>60</v>
      </c>
      <c r="V1793" s="11" t="str">
        <f>IF(E1793&gt;=D1793, 1, "")</f>
        <v/>
      </c>
      <c r="W1793" s="11">
        <f>IF(E1793&lt;D1793, 1, "")</f>
        <v>1</v>
      </c>
      <c r="X1793" s="15">
        <f>S1793</f>
        <v>42282.655543981484</v>
      </c>
    </row>
    <row r="1794" spans="1:24" ht="48" x14ac:dyDescent="0.2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5">
        <f>E1794/D1794</f>
        <v>7.166666666666667E-2</v>
      </c>
      <c r="P1794" s="6">
        <f>E1794/L1794</f>
        <v>30.714285714285715</v>
      </c>
      <c r="Q1794" t="str">
        <f>LEFT(N1794, SEARCH("/", N1794, 1)-1)</f>
        <v>theater</v>
      </c>
      <c r="R1794" t="str">
        <f>RIGHT(N1794, LEN(N1794) - SEARCH("/", N1794,1))</f>
        <v>plays</v>
      </c>
      <c r="S1794" s="10">
        <f>(((J1794/60)/60)/24)+DATE(1970,1,1)</f>
        <v>42768.97084490741</v>
      </c>
      <c r="T1794" s="10">
        <f>(((I1794/60)/60)/24)+DATE(1970,1,1)</f>
        <v>42789.041666666672</v>
      </c>
      <c r="U1794" s="12">
        <f>ROUND((T1794-S1794), 0)</f>
        <v>20</v>
      </c>
      <c r="V1794" s="11" t="str">
        <f>IF(E1794&gt;=D1794, 1, "")</f>
        <v/>
      </c>
      <c r="W1794" s="11">
        <f>IF(E1794&lt;D1794, 1, "")</f>
        <v>1</v>
      </c>
      <c r="X1794" s="15">
        <f>S1794</f>
        <v>42768.97084490741</v>
      </c>
    </row>
    <row r="1795" spans="1:24" ht="48" x14ac:dyDescent="0.2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5">
        <f>E1795/D1795</f>
        <v>0.28050000000000003</v>
      </c>
      <c r="P1795" s="6">
        <f>E1795/L1795</f>
        <v>51</v>
      </c>
      <c r="Q1795" t="str">
        <f>LEFT(N1795, SEARCH("/", N1795, 1)-1)</f>
        <v>theater</v>
      </c>
      <c r="R1795" t="str">
        <f>RIGHT(N1795, LEN(N1795) - SEARCH("/", N1795,1))</f>
        <v>plays</v>
      </c>
      <c r="S1795" s="10">
        <f>(((J1795/60)/60)/24)+DATE(1970,1,1)</f>
        <v>41765.938657407409</v>
      </c>
      <c r="T1795" s="10">
        <f>(((I1795/60)/60)/24)+DATE(1970,1,1)</f>
        <v>41795.938657407409</v>
      </c>
      <c r="U1795" s="12">
        <f>ROUND((T1795-S1795), 0)</f>
        <v>30</v>
      </c>
      <c r="V1795" s="11" t="str">
        <f>IF(E1795&gt;=D1795, 1, "")</f>
        <v/>
      </c>
      <c r="W1795" s="11">
        <f>IF(E1795&lt;D1795, 1, "")</f>
        <v>1</v>
      </c>
      <c r="X1795" s="15">
        <f>S1795</f>
        <v>41765.938657407409</v>
      </c>
    </row>
    <row r="1796" spans="1:24" ht="48" x14ac:dyDescent="0.2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5">
        <f>E1796/D1796</f>
        <v>0</v>
      </c>
      <c r="P1796" s="6" t="e">
        <f>E1796/L1796</f>
        <v>#DIV/0!</v>
      </c>
      <c r="Q1796" t="str">
        <f>LEFT(N1796, SEARCH("/", N1796, 1)-1)</f>
        <v>theater</v>
      </c>
      <c r="R1796" t="str">
        <f>RIGHT(N1796, LEN(N1796) - SEARCH("/", N1796,1))</f>
        <v>plays</v>
      </c>
      <c r="S1796" s="10">
        <f>(((J1796/60)/60)/24)+DATE(1970,1,1)</f>
        <v>42322.025115740747</v>
      </c>
      <c r="T1796" s="10">
        <f>(((I1796/60)/60)/24)+DATE(1970,1,1)</f>
        <v>42352.025115740747</v>
      </c>
      <c r="U1796" s="12">
        <f>ROUND((T1796-S1796), 0)</f>
        <v>30</v>
      </c>
      <c r="V1796" s="11" t="str">
        <f>IF(E1796&gt;=D1796, 1, "")</f>
        <v/>
      </c>
      <c r="W1796" s="11">
        <f>IF(E1796&lt;D1796, 1, "")</f>
        <v>1</v>
      </c>
      <c r="X1796" s="15">
        <f>S1796</f>
        <v>42322.025115740747</v>
      </c>
    </row>
    <row r="1797" spans="1:24" ht="48" x14ac:dyDescent="0.2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5">
        <f>E1797/D1797</f>
        <v>0.16</v>
      </c>
      <c r="P1797" s="6">
        <f>E1797/L1797</f>
        <v>66.666666666666671</v>
      </c>
      <c r="Q1797" t="str">
        <f>LEFT(N1797, SEARCH("/", N1797, 1)-1)</f>
        <v>theater</v>
      </c>
      <c r="R1797" t="str">
        <f>RIGHT(N1797, LEN(N1797) - SEARCH("/", N1797,1))</f>
        <v>plays</v>
      </c>
      <c r="S1797" s="10">
        <f>(((J1797/60)/60)/24)+DATE(1970,1,1)</f>
        <v>42374.655081018514</v>
      </c>
      <c r="T1797" s="10">
        <f>(((I1797/60)/60)/24)+DATE(1970,1,1)</f>
        <v>42403.784027777772</v>
      </c>
      <c r="U1797" s="12">
        <f>ROUND((T1797-S1797), 0)</f>
        <v>29</v>
      </c>
      <c r="V1797" s="11" t="str">
        <f>IF(E1797&gt;=D1797, 1, "")</f>
        <v/>
      </c>
      <c r="W1797" s="11">
        <f>IF(E1797&lt;D1797, 1, "")</f>
        <v>1</v>
      </c>
      <c r="X1797" s="15">
        <f>S1797</f>
        <v>42374.655081018514</v>
      </c>
    </row>
    <row r="1798" spans="1:24" ht="48" x14ac:dyDescent="0.2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5">
        <f>E1798/D1798</f>
        <v>0</v>
      </c>
      <c r="P1798" s="6" t="e">
        <f>E1798/L1798</f>
        <v>#DIV/0!</v>
      </c>
      <c r="Q1798" t="str">
        <f>LEFT(N1798, SEARCH("/", N1798, 1)-1)</f>
        <v>theater</v>
      </c>
      <c r="R1798" t="str">
        <f>RIGHT(N1798, LEN(N1798) - SEARCH("/", N1798,1))</f>
        <v>plays</v>
      </c>
      <c r="S1798" s="10">
        <f>(((J1798/60)/60)/24)+DATE(1970,1,1)</f>
        <v>41941.585231481484</v>
      </c>
      <c r="T1798" s="10">
        <f>(((I1798/60)/60)/24)+DATE(1970,1,1)</f>
        <v>41991.626898148148</v>
      </c>
      <c r="U1798" s="12">
        <f>ROUND((T1798-S1798), 0)</f>
        <v>50</v>
      </c>
      <c r="V1798" s="11" t="str">
        <f>IF(E1798&gt;=D1798, 1, "")</f>
        <v/>
      </c>
      <c r="W1798" s="11">
        <f>IF(E1798&lt;D1798, 1, "")</f>
        <v>1</v>
      </c>
      <c r="X1798" s="15">
        <f>S1798</f>
        <v>41941.585231481484</v>
      </c>
    </row>
    <row r="1799" spans="1:24" ht="48" x14ac:dyDescent="0.2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5">
        <f>E1799/D1799</f>
        <v>6.8287037037037035E-2</v>
      </c>
      <c r="P1799" s="6">
        <f>E1799/L1799</f>
        <v>59</v>
      </c>
      <c r="Q1799" t="str">
        <f>LEFT(N1799, SEARCH("/", N1799, 1)-1)</f>
        <v>theater</v>
      </c>
      <c r="R1799" t="str">
        <f>RIGHT(N1799, LEN(N1799) - SEARCH("/", N1799,1))</f>
        <v>plays</v>
      </c>
      <c r="S1799" s="10">
        <f>(((J1799/60)/60)/24)+DATE(1970,1,1)</f>
        <v>42293.809212962966</v>
      </c>
      <c r="T1799" s="10">
        <f>(((I1799/60)/60)/24)+DATE(1970,1,1)</f>
        <v>42353.85087962963</v>
      </c>
      <c r="U1799" s="12">
        <f>ROUND((T1799-S1799), 0)</f>
        <v>60</v>
      </c>
      <c r="V1799" s="11" t="str">
        <f>IF(E1799&gt;=D1799, 1, "")</f>
        <v/>
      </c>
      <c r="W1799" s="11">
        <f>IF(E1799&lt;D1799, 1, "")</f>
        <v>1</v>
      </c>
      <c r="X1799" s="15">
        <f>S1799</f>
        <v>42293.809212962966</v>
      </c>
    </row>
    <row r="1800" spans="1:24" ht="48" x14ac:dyDescent="0.2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5">
        <f>E1800/D1800</f>
        <v>0.25698702928870293</v>
      </c>
      <c r="P1800" s="6">
        <f>E1800/L1800</f>
        <v>65.340319148936175</v>
      </c>
      <c r="Q1800" t="str">
        <f>LEFT(N1800, SEARCH("/", N1800, 1)-1)</f>
        <v>theater</v>
      </c>
      <c r="R1800" t="str">
        <f>RIGHT(N1800, LEN(N1800) - SEARCH("/", N1800,1))</f>
        <v>plays</v>
      </c>
      <c r="S1800" s="10">
        <f>(((J1800/60)/60)/24)+DATE(1970,1,1)</f>
        <v>42614.268796296295</v>
      </c>
      <c r="T1800" s="10">
        <f>(((I1800/60)/60)/24)+DATE(1970,1,1)</f>
        <v>42645.375</v>
      </c>
      <c r="U1800" s="12">
        <f>ROUND((T1800-S1800), 0)</f>
        <v>31</v>
      </c>
      <c r="V1800" s="11" t="str">
        <f>IF(E1800&gt;=D1800, 1, "")</f>
        <v/>
      </c>
      <c r="W1800" s="11">
        <f>IF(E1800&lt;D1800, 1, "")</f>
        <v>1</v>
      </c>
      <c r="X1800" s="15">
        <f>S1800</f>
        <v>42614.268796296295</v>
      </c>
    </row>
    <row r="1801" spans="1:24" ht="48" x14ac:dyDescent="0.2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5">
        <f>E1801/D1801</f>
        <v>1.4814814814814815E-2</v>
      </c>
      <c r="P1801" s="6">
        <f>E1801/L1801</f>
        <v>100</v>
      </c>
      <c r="Q1801" t="str">
        <f>LEFT(N1801, SEARCH("/", N1801, 1)-1)</f>
        <v>theater</v>
      </c>
      <c r="R1801" t="str">
        <f>RIGHT(N1801, LEN(N1801) - SEARCH("/", N1801,1))</f>
        <v>plays</v>
      </c>
      <c r="S1801" s="10">
        <f>(((J1801/60)/60)/24)+DATE(1970,1,1)</f>
        <v>42067.947337962964</v>
      </c>
      <c r="T1801" s="10">
        <f>(((I1801/60)/60)/24)+DATE(1970,1,1)</f>
        <v>42097.905671296292</v>
      </c>
      <c r="U1801" s="12">
        <f>ROUND((T1801-S1801), 0)</f>
        <v>30</v>
      </c>
      <c r="V1801" s="11" t="str">
        <f>IF(E1801&gt;=D1801, 1, "")</f>
        <v/>
      </c>
      <c r="W1801" s="11">
        <f>IF(E1801&lt;D1801, 1, "")</f>
        <v>1</v>
      </c>
      <c r="X1801" s="15">
        <f>S1801</f>
        <v>42067.947337962964</v>
      </c>
    </row>
    <row r="1802" spans="1:24" ht="32" x14ac:dyDescent="0.2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5">
        <f>E1802/D1802</f>
        <v>0.36849999999999999</v>
      </c>
      <c r="P1802" s="6">
        <f>E1802/L1802</f>
        <v>147.4</v>
      </c>
      <c r="Q1802" t="str">
        <f>LEFT(N1802, SEARCH("/", N1802, 1)-1)</f>
        <v>theater</v>
      </c>
      <c r="R1802" t="str">
        <f>RIGHT(N1802, LEN(N1802) - SEARCH("/", N1802,1))</f>
        <v>plays</v>
      </c>
      <c r="S1802" s="10">
        <f>(((J1802/60)/60)/24)+DATE(1970,1,1)</f>
        <v>41903.882951388885</v>
      </c>
      <c r="T1802" s="10">
        <f>(((I1802/60)/60)/24)+DATE(1970,1,1)</f>
        <v>41933.882951388885</v>
      </c>
      <c r="U1802" s="12">
        <f>ROUND((T1802-S1802), 0)</f>
        <v>30</v>
      </c>
      <c r="V1802" s="11" t="str">
        <f>IF(E1802&gt;=D1802, 1, "")</f>
        <v/>
      </c>
      <c r="W1802" s="11">
        <f>IF(E1802&lt;D1802, 1, "")</f>
        <v>1</v>
      </c>
      <c r="X1802" s="15">
        <f>S1802</f>
        <v>41903.882951388885</v>
      </c>
    </row>
    <row r="1803" spans="1:24" ht="48" x14ac:dyDescent="0.2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5">
        <f>E1803/D1803</f>
        <v>0.47049999999999997</v>
      </c>
      <c r="P1803" s="6">
        <f>E1803/L1803</f>
        <v>166.05882352941177</v>
      </c>
      <c r="Q1803" t="str">
        <f>LEFT(N1803, SEARCH("/", N1803, 1)-1)</f>
        <v>theater</v>
      </c>
      <c r="R1803" t="str">
        <f>RIGHT(N1803, LEN(N1803) - SEARCH("/", N1803,1))</f>
        <v>plays</v>
      </c>
      <c r="S1803" s="10">
        <f>(((J1803/60)/60)/24)+DATE(1970,1,1)</f>
        <v>41804.937083333331</v>
      </c>
      <c r="T1803" s="10">
        <f>(((I1803/60)/60)/24)+DATE(1970,1,1)</f>
        <v>41821.9375</v>
      </c>
      <c r="U1803" s="12">
        <f>ROUND((T1803-S1803), 0)</f>
        <v>17</v>
      </c>
      <c r="V1803" s="11" t="str">
        <f>IF(E1803&gt;=D1803, 1, "")</f>
        <v/>
      </c>
      <c r="W1803" s="11">
        <f>IF(E1803&lt;D1803, 1, "")</f>
        <v>1</v>
      </c>
      <c r="X1803" s="15">
        <f>S1803</f>
        <v>41804.937083333331</v>
      </c>
    </row>
    <row r="1804" spans="1:24" ht="48" x14ac:dyDescent="0.2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5">
        <f>E1804/D1804</f>
        <v>0.11428571428571428</v>
      </c>
      <c r="P1804" s="6">
        <f>E1804/L1804</f>
        <v>40</v>
      </c>
      <c r="Q1804" t="str">
        <f>LEFT(N1804, SEARCH("/", N1804, 1)-1)</f>
        <v>theater</v>
      </c>
      <c r="R1804" t="str">
        <f>RIGHT(N1804, LEN(N1804) - SEARCH("/", N1804,1))</f>
        <v>plays</v>
      </c>
      <c r="S1804" s="10">
        <f>(((J1804/60)/60)/24)+DATE(1970,1,1)</f>
        <v>42497.070775462969</v>
      </c>
      <c r="T1804" s="10">
        <f>(((I1804/60)/60)/24)+DATE(1970,1,1)</f>
        <v>42514.600694444445</v>
      </c>
      <c r="U1804" s="12">
        <f>ROUND((T1804-S1804), 0)</f>
        <v>18</v>
      </c>
      <c r="V1804" s="11" t="str">
        <f>IF(E1804&gt;=D1804, 1, "")</f>
        <v/>
      </c>
      <c r="W1804" s="11">
        <f>IF(E1804&lt;D1804, 1, "")</f>
        <v>1</v>
      </c>
      <c r="X1804" s="15">
        <f>S1804</f>
        <v>42497.070775462969</v>
      </c>
    </row>
    <row r="1805" spans="1:24" ht="48" x14ac:dyDescent="0.2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5">
        <f>E1805/D1805</f>
        <v>0.12039999999999999</v>
      </c>
      <c r="P1805" s="6">
        <f>E1805/L1805</f>
        <v>75.25</v>
      </c>
      <c r="Q1805" t="str">
        <f>LEFT(N1805, SEARCH("/", N1805, 1)-1)</f>
        <v>theater</v>
      </c>
      <c r="R1805" t="str">
        <f>RIGHT(N1805, LEN(N1805) - SEARCH("/", N1805,1))</f>
        <v>plays</v>
      </c>
      <c r="S1805" s="10">
        <f>(((J1805/60)/60)/24)+DATE(1970,1,1)</f>
        <v>41869.798726851855</v>
      </c>
      <c r="T1805" s="10">
        <f>(((I1805/60)/60)/24)+DATE(1970,1,1)</f>
        <v>41929.798726851855</v>
      </c>
      <c r="U1805" s="12">
        <f>ROUND((T1805-S1805), 0)</f>
        <v>60</v>
      </c>
      <c r="V1805" s="11" t="str">
        <f>IF(E1805&gt;=D1805, 1, "")</f>
        <v/>
      </c>
      <c r="W1805" s="11">
        <f>IF(E1805&lt;D1805, 1, "")</f>
        <v>1</v>
      </c>
      <c r="X1805" s="15">
        <f>S1805</f>
        <v>41869.798726851855</v>
      </c>
    </row>
    <row r="1806" spans="1:24" ht="32" x14ac:dyDescent="0.2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5">
        <f>E1806/D1806</f>
        <v>0.6</v>
      </c>
      <c r="P1806" s="6">
        <f>E1806/L1806</f>
        <v>60</v>
      </c>
      <c r="Q1806" t="str">
        <f>LEFT(N1806, SEARCH("/", N1806, 1)-1)</f>
        <v>theater</v>
      </c>
      <c r="R1806" t="str">
        <f>RIGHT(N1806, LEN(N1806) - SEARCH("/", N1806,1))</f>
        <v>plays</v>
      </c>
      <c r="S1806" s="10">
        <f>(((J1806/60)/60)/24)+DATE(1970,1,1)</f>
        <v>42305.670914351853</v>
      </c>
      <c r="T1806" s="10">
        <f>(((I1806/60)/60)/24)+DATE(1970,1,1)</f>
        <v>42339.249305555553</v>
      </c>
      <c r="U1806" s="12">
        <f>ROUND((T1806-S1806), 0)</f>
        <v>34</v>
      </c>
      <c r="V1806" s="11" t="str">
        <f>IF(E1806&gt;=D1806, 1, "")</f>
        <v/>
      </c>
      <c r="W1806" s="11">
        <f>IF(E1806&lt;D1806, 1, "")</f>
        <v>1</v>
      </c>
      <c r="X1806" s="15">
        <f>S1806</f>
        <v>42305.670914351853</v>
      </c>
    </row>
    <row r="1807" spans="1:24" ht="48" x14ac:dyDescent="0.2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5">
        <f>E1807/D1807</f>
        <v>0.3125</v>
      </c>
      <c r="P1807" s="6">
        <f>E1807/L1807</f>
        <v>1250</v>
      </c>
      <c r="Q1807" t="str">
        <f>LEFT(N1807, SEARCH("/", N1807, 1)-1)</f>
        <v>theater</v>
      </c>
      <c r="R1807" t="str">
        <f>RIGHT(N1807, LEN(N1807) - SEARCH("/", N1807,1))</f>
        <v>plays</v>
      </c>
      <c r="S1807" s="10">
        <f>(((J1807/60)/60)/24)+DATE(1970,1,1)</f>
        <v>42144.231527777782</v>
      </c>
      <c r="T1807" s="10">
        <f>(((I1807/60)/60)/24)+DATE(1970,1,1)</f>
        <v>42203.125</v>
      </c>
      <c r="U1807" s="12">
        <f>ROUND((T1807-S1807), 0)</f>
        <v>59</v>
      </c>
      <c r="V1807" s="11" t="str">
        <f>IF(E1807&gt;=D1807, 1, "")</f>
        <v/>
      </c>
      <c r="W1807" s="11">
        <f>IF(E1807&lt;D1807, 1, "")</f>
        <v>1</v>
      </c>
      <c r="X1807" s="15">
        <f>S1807</f>
        <v>42144.231527777782</v>
      </c>
    </row>
    <row r="1808" spans="1:24" ht="32" x14ac:dyDescent="0.2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5">
        <f>E1808/D1808</f>
        <v>4.1999999999999997E-3</v>
      </c>
      <c r="P1808" s="6">
        <f>E1808/L1808</f>
        <v>10.5</v>
      </c>
      <c r="Q1808" t="str">
        <f>LEFT(N1808, SEARCH("/", N1808, 1)-1)</f>
        <v>theater</v>
      </c>
      <c r="R1808" t="str">
        <f>RIGHT(N1808, LEN(N1808) - SEARCH("/", N1808,1))</f>
        <v>plays</v>
      </c>
      <c r="S1808" s="10">
        <f>(((J1808/60)/60)/24)+DATE(1970,1,1)</f>
        <v>42559.474004629628</v>
      </c>
      <c r="T1808" s="10">
        <f>(((I1808/60)/60)/24)+DATE(1970,1,1)</f>
        <v>42619.474004629628</v>
      </c>
      <c r="U1808" s="12">
        <f>ROUND((T1808-S1808), 0)</f>
        <v>60</v>
      </c>
      <c r="V1808" s="11" t="str">
        <f>IF(E1808&gt;=D1808, 1, "")</f>
        <v/>
      </c>
      <c r="W1808" s="11">
        <f>IF(E1808&lt;D1808, 1, "")</f>
        <v>1</v>
      </c>
      <c r="X1808" s="15">
        <f>S1808</f>
        <v>42559.474004629628</v>
      </c>
    </row>
    <row r="1809" spans="1:24" ht="48" x14ac:dyDescent="0.2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5">
        <f>E1809/D1809</f>
        <v>2.0999999999999999E-3</v>
      </c>
      <c r="P1809" s="6">
        <f>E1809/L1809</f>
        <v>7</v>
      </c>
      <c r="Q1809" t="str">
        <f>LEFT(N1809, SEARCH("/", N1809, 1)-1)</f>
        <v>theater</v>
      </c>
      <c r="R1809" t="str">
        <f>RIGHT(N1809, LEN(N1809) - SEARCH("/", N1809,1))</f>
        <v>plays</v>
      </c>
      <c r="S1809" s="10">
        <f>(((J1809/60)/60)/24)+DATE(1970,1,1)</f>
        <v>41995.084074074075</v>
      </c>
      <c r="T1809" s="10">
        <f>(((I1809/60)/60)/24)+DATE(1970,1,1)</f>
        <v>42024.802777777775</v>
      </c>
      <c r="U1809" s="12">
        <f>ROUND((T1809-S1809), 0)</f>
        <v>30</v>
      </c>
      <c r="V1809" s="11" t="str">
        <f>IF(E1809&gt;=D1809, 1, "")</f>
        <v/>
      </c>
      <c r="W1809" s="11">
        <f>IF(E1809&lt;D1809, 1, "")</f>
        <v>1</v>
      </c>
      <c r="X1809" s="15">
        <f>S1809</f>
        <v>41995.084074074075</v>
      </c>
    </row>
    <row r="1810" spans="1:24" ht="48" x14ac:dyDescent="0.2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5">
        <f>E1810/D1810</f>
        <v>0</v>
      </c>
      <c r="P1810" s="6" t="e">
        <f>E1810/L1810</f>
        <v>#DIV/0!</v>
      </c>
      <c r="Q1810" t="str">
        <f>LEFT(N1810, SEARCH("/", N1810, 1)-1)</f>
        <v>theater</v>
      </c>
      <c r="R1810" t="str">
        <f>RIGHT(N1810, LEN(N1810) - SEARCH("/", N1810,1))</f>
        <v>plays</v>
      </c>
      <c r="S1810" s="10">
        <f>(((J1810/60)/60)/24)+DATE(1970,1,1)</f>
        <v>41948.957465277781</v>
      </c>
      <c r="T1810" s="10">
        <f>(((I1810/60)/60)/24)+DATE(1970,1,1)</f>
        <v>41963.957465277781</v>
      </c>
      <c r="U1810" s="12">
        <f>ROUND((T1810-S1810), 0)</f>
        <v>15</v>
      </c>
      <c r="V1810" s="11" t="str">
        <f>IF(E1810&gt;=D1810, 1, "")</f>
        <v/>
      </c>
      <c r="W1810" s="11">
        <f>IF(E1810&lt;D1810, 1, "")</f>
        <v>1</v>
      </c>
      <c r="X1810" s="15">
        <f>S1810</f>
        <v>41948.957465277781</v>
      </c>
    </row>
    <row r="1811" spans="1:24" ht="48" x14ac:dyDescent="0.2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5">
        <f>E1811/D1811</f>
        <v>0.375</v>
      </c>
      <c r="P1811" s="6">
        <f>E1811/L1811</f>
        <v>56.25</v>
      </c>
      <c r="Q1811" t="str">
        <f>LEFT(N1811, SEARCH("/", N1811, 1)-1)</f>
        <v>theater</v>
      </c>
      <c r="R1811" t="str">
        <f>RIGHT(N1811, LEN(N1811) - SEARCH("/", N1811,1))</f>
        <v>plays</v>
      </c>
      <c r="S1811" s="10">
        <f>(((J1811/60)/60)/24)+DATE(1970,1,1)</f>
        <v>42074.219699074078</v>
      </c>
      <c r="T1811" s="10">
        <f>(((I1811/60)/60)/24)+DATE(1970,1,1)</f>
        <v>42104.208333333328</v>
      </c>
      <c r="U1811" s="12">
        <f>ROUND((T1811-S1811), 0)</f>
        <v>30</v>
      </c>
      <c r="V1811" s="11" t="str">
        <f>IF(E1811&gt;=D1811, 1, "")</f>
        <v/>
      </c>
      <c r="W1811" s="11">
        <f>IF(E1811&lt;D1811, 1, "")</f>
        <v>1</v>
      </c>
      <c r="X1811" s="15">
        <f>S1811</f>
        <v>42074.219699074078</v>
      </c>
    </row>
    <row r="1812" spans="1:24" ht="48" x14ac:dyDescent="0.2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5">
        <f>E1812/D1812</f>
        <v>2.0000000000000001E-4</v>
      </c>
      <c r="P1812" s="6">
        <f>E1812/L1812</f>
        <v>1</v>
      </c>
      <c r="Q1812" t="str">
        <f>LEFT(N1812, SEARCH("/", N1812, 1)-1)</f>
        <v>theater</v>
      </c>
      <c r="R1812" t="str">
        <f>RIGHT(N1812, LEN(N1812) - SEARCH("/", N1812,1))</f>
        <v>plays</v>
      </c>
      <c r="S1812" s="10">
        <f>(((J1812/60)/60)/24)+DATE(1970,1,1)</f>
        <v>41842.201261574075</v>
      </c>
      <c r="T1812" s="10">
        <f>(((I1812/60)/60)/24)+DATE(1970,1,1)</f>
        <v>41872.201261574075</v>
      </c>
      <c r="U1812" s="12">
        <f>ROUND((T1812-S1812), 0)</f>
        <v>30</v>
      </c>
      <c r="V1812" s="11" t="str">
        <f>IF(E1812&gt;=D1812, 1, "")</f>
        <v/>
      </c>
      <c r="W1812" s="11">
        <f>IF(E1812&lt;D1812, 1, "")</f>
        <v>1</v>
      </c>
      <c r="X1812" s="15">
        <f>S1812</f>
        <v>41842.201261574075</v>
      </c>
    </row>
    <row r="1813" spans="1:24" ht="48" x14ac:dyDescent="0.2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5">
        <f>E1813/D1813</f>
        <v>8.2142857142857142E-2</v>
      </c>
      <c r="P1813" s="6">
        <f>E1813/L1813</f>
        <v>38.333333333333336</v>
      </c>
      <c r="Q1813" t="str">
        <f>LEFT(N1813, SEARCH("/", N1813, 1)-1)</f>
        <v>theater</v>
      </c>
      <c r="R1813" t="str">
        <f>RIGHT(N1813, LEN(N1813) - SEARCH("/", N1813,1))</f>
        <v>plays</v>
      </c>
      <c r="S1813" s="10">
        <f>(((J1813/60)/60)/24)+DATE(1970,1,1)</f>
        <v>41904.650578703702</v>
      </c>
      <c r="T1813" s="10">
        <f>(((I1813/60)/60)/24)+DATE(1970,1,1)</f>
        <v>41934.650578703702</v>
      </c>
      <c r="U1813" s="12">
        <f>ROUND((T1813-S1813), 0)</f>
        <v>30</v>
      </c>
      <c r="V1813" s="11" t="str">
        <f>IF(E1813&gt;=D1813, 1, "")</f>
        <v/>
      </c>
      <c r="W1813" s="11">
        <f>IF(E1813&lt;D1813, 1, "")</f>
        <v>1</v>
      </c>
      <c r="X1813" s="15">
        <f>S1813</f>
        <v>41904.650578703702</v>
      </c>
    </row>
    <row r="1814" spans="1:24" ht="48" x14ac:dyDescent="0.2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5">
        <f>E1814/D1814</f>
        <v>2.1999999999999999E-2</v>
      </c>
      <c r="P1814" s="6">
        <f>E1814/L1814</f>
        <v>27.5</v>
      </c>
      <c r="Q1814" t="str">
        <f>LEFT(N1814, SEARCH("/", N1814, 1)-1)</f>
        <v>theater</v>
      </c>
      <c r="R1814" t="str">
        <f>RIGHT(N1814, LEN(N1814) - SEARCH("/", N1814,1))</f>
        <v>plays</v>
      </c>
      <c r="S1814" s="10">
        <f>(((J1814/60)/60)/24)+DATE(1970,1,1)</f>
        <v>41991.022488425922</v>
      </c>
      <c r="T1814" s="10">
        <f>(((I1814/60)/60)/24)+DATE(1970,1,1)</f>
        <v>42015.041666666672</v>
      </c>
      <c r="U1814" s="12">
        <f>ROUND((T1814-S1814), 0)</f>
        <v>24</v>
      </c>
      <c r="V1814" s="11" t="str">
        <f>IF(E1814&gt;=D1814, 1, "")</f>
        <v/>
      </c>
      <c r="W1814" s="11">
        <f>IF(E1814&lt;D1814, 1, "")</f>
        <v>1</v>
      </c>
      <c r="X1814" s="15">
        <f>S1814</f>
        <v>41991.022488425922</v>
      </c>
    </row>
    <row r="1815" spans="1:24" ht="48" x14ac:dyDescent="0.2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5">
        <f>E1815/D1815</f>
        <v>0.17652941176470588</v>
      </c>
      <c r="P1815" s="6">
        <f>E1815/L1815</f>
        <v>32.978021978021978</v>
      </c>
      <c r="Q1815" t="str">
        <f>LEFT(N1815, SEARCH("/", N1815, 1)-1)</f>
        <v>theater</v>
      </c>
      <c r="R1815" t="str">
        <f>RIGHT(N1815, LEN(N1815) - SEARCH("/", N1815,1))</f>
        <v>plays</v>
      </c>
      <c r="S1815" s="10">
        <f>(((J1815/60)/60)/24)+DATE(1970,1,1)</f>
        <v>42436.509108796294</v>
      </c>
      <c r="T1815" s="10">
        <f>(((I1815/60)/60)/24)+DATE(1970,1,1)</f>
        <v>42471.467442129629</v>
      </c>
      <c r="U1815" s="12">
        <f>ROUND((T1815-S1815), 0)</f>
        <v>35</v>
      </c>
      <c r="V1815" s="11" t="str">
        <f>IF(E1815&gt;=D1815, 1, "")</f>
        <v/>
      </c>
      <c r="W1815" s="11">
        <f>IF(E1815&lt;D1815, 1, "")</f>
        <v>1</v>
      </c>
      <c r="X1815" s="15">
        <f>S1815</f>
        <v>42436.509108796294</v>
      </c>
    </row>
    <row r="1816" spans="1:24" ht="48" x14ac:dyDescent="0.2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5">
        <f>E1816/D1816</f>
        <v>8.0000000000000004E-4</v>
      </c>
      <c r="P1816" s="6">
        <f>E1816/L1816</f>
        <v>16</v>
      </c>
      <c r="Q1816" t="str">
        <f>LEFT(N1816, SEARCH("/", N1816, 1)-1)</f>
        <v>theater</v>
      </c>
      <c r="R1816" t="str">
        <f>RIGHT(N1816, LEN(N1816) - SEARCH("/", N1816,1))</f>
        <v>plays</v>
      </c>
      <c r="S1816" s="10">
        <f>(((J1816/60)/60)/24)+DATE(1970,1,1)</f>
        <v>42169.958506944444</v>
      </c>
      <c r="T1816" s="10">
        <f>(((I1816/60)/60)/24)+DATE(1970,1,1)</f>
        <v>42199.958506944444</v>
      </c>
      <c r="U1816" s="12">
        <f>ROUND((T1816-S1816), 0)</f>
        <v>30</v>
      </c>
      <c r="V1816" s="11" t="str">
        <f>IF(E1816&gt;=D1816, 1, "")</f>
        <v/>
      </c>
      <c r="W1816" s="11">
        <f>IF(E1816&lt;D1816, 1, "")</f>
        <v>1</v>
      </c>
      <c r="X1816" s="15">
        <f>S1816</f>
        <v>42169.958506944444</v>
      </c>
    </row>
    <row r="1817" spans="1:24" ht="48" x14ac:dyDescent="0.2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5">
        <f>E1817/D1817</f>
        <v>6.6666666666666664E-4</v>
      </c>
      <c r="P1817" s="6">
        <f>E1817/L1817</f>
        <v>1</v>
      </c>
      <c r="Q1817" t="str">
        <f>LEFT(N1817, SEARCH("/", N1817, 1)-1)</f>
        <v>theater</v>
      </c>
      <c r="R1817" t="str">
        <f>RIGHT(N1817, LEN(N1817) - SEARCH("/", N1817,1))</f>
        <v>plays</v>
      </c>
      <c r="S1817" s="10">
        <f>(((J1817/60)/60)/24)+DATE(1970,1,1)</f>
        <v>41905.636469907404</v>
      </c>
      <c r="T1817" s="10">
        <f>(((I1817/60)/60)/24)+DATE(1970,1,1)</f>
        <v>41935.636469907404</v>
      </c>
      <c r="U1817" s="12">
        <f>ROUND((T1817-S1817), 0)</f>
        <v>30</v>
      </c>
      <c r="V1817" s="11" t="str">
        <f>IF(E1817&gt;=D1817, 1, "")</f>
        <v/>
      </c>
      <c r="W1817" s="11">
        <f>IF(E1817&lt;D1817, 1, "")</f>
        <v>1</v>
      </c>
      <c r="X1817" s="15">
        <f>S1817</f>
        <v>41905.636469907404</v>
      </c>
    </row>
    <row r="1818" spans="1:24" ht="48" x14ac:dyDescent="0.2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5">
        <f>E1818/D1818</f>
        <v>0</v>
      </c>
      <c r="P1818" s="6" t="e">
        <f>E1818/L1818</f>
        <v>#DIV/0!</v>
      </c>
      <c r="Q1818" t="str">
        <f>LEFT(N1818, SEARCH("/", N1818, 1)-1)</f>
        <v>theater</v>
      </c>
      <c r="R1818" t="str">
        <f>RIGHT(N1818, LEN(N1818) - SEARCH("/", N1818,1))</f>
        <v>plays</v>
      </c>
      <c r="S1818" s="10">
        <f>(((J1818/60)/60)/24)+DATE(1970,1,1)</f>
        <v>41761.810150462967</v>
      </c>
      <c r="T1818" s="10">
        <f>(((I1818/60)/60)/24)+DATE(1970,1,1)</f>
        <v>41768.286805555559</v>
      </c>
      <c r="U1818" s="12">
        <f>ROUND((T1818-S1818), 0)</f>
        <v>6</v>
      </c>
      <c r="V1818" s="11" t="str">
        <f>IF(E1818&gt;=D1818, 1, "")</f>
        <v/>
      </c>
      <c r="W1818" s="11">
        <f>IF(E1818&lt;D1818, 1, "")</f>
        <v>1</v>
      </c>
      <c r="X1818" s="15">
        <f>S1818</f>
        <v>41761.810150462967</v>
      </c>
    </row>
    <row r="1819" spans="1:24" ht="64" x14ac:dyDescent="0.2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5">
        <f>E1819/D1819</f>
        <v>0.37533333333333335</v>
      </c>
      <c r="P1819" s="6">
        <f>E1819/L1819</f>
        <v>86.615384615384613</v>
      </c>
      <c r="Q1819" t="str">
        <f>LEFT(N1819, SEARCH("/", N1819, 1)-1)</f>
        <v>theater</v>
      </c>
      <c r="R1819" t="str">
        <f>RIGHT(N1819, LEN(N1819) - SEARCH("/", N1819,1))</f>
        <v>plays</v>
      </c>
      <c r="S1819" s="10">
        <f>(((J1819/60)/60)/24)+DATE(1970,1,1)</f>
        <v>41865.878657407404</v>
      </c>
      <c r="T1819" s="10">
        <f>(((I1819/60)/60)/24)+DATE(1970,1,1)</f>
        <v>41925.878657407404</v>
      </c>
      <c r="U1819" s="12">
        <f>ROUND((T1819-S1819), 0)</f>
        <v>60</v>
      </c>
      <c r="V1819" s="11" t="str">
        <f>IF(E1819&gt;=D1819, 1, "")</f>
        <v/>
      </c>
      <c r="W1819" s="11">
        <f>IF(E1819&lt;D1819, 1, "")</f>
        <v>1</v>
      </c>
      <c r="X1819" s="15">
        <f>S1819</f>
        <v>41865.878657407404</v>
      </c>
    </row>
    <row r="1820" spans="1:24" ht="48" x14ac:dyDescent="0.2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5">
        <f>E1820/D1820</f>
        <v>0.22</v>
      </c>
      <c r="P1820" s="6">
        <f>E1820/L1820</f>
        <v>55</v>
      </c>
      <c r="Q1820" t="str">
        <f>LEFT(N1820, SEARCH("/", N1820, 1)-1)</f>
        <v>theater</v>
      </c>
      <c r="R1820" t="str">
        <f>RIGHT(N1820, LEN(N1820) - SEARCH("/", N1820,1))</f>
        <v>plays</v>
      </c>
      <c r="S1820" s="10">
        <f>(((J1820/60)/60)/24)+DATE(1970,1,1)</f>
        <v>41928.690138888887</v>
      </c>
      <c r="T1820" s="10">
        <f>(((I1820/60)/60)/24)+DATE(1970,1,1)</f>
        <v>41958.833333333328</v>
      </c>
      <c r="U1820" s="12">
        <f>ROUND((T1820-S1820), 0)</f>
        <v>30</v>
      </c>
      <c r="V1820" s="11" t="str">
        <f>IF(E1820&gt;=D1820, 1, "")</f>
        <v/>
      </c>
      <c r="W1820" s="11">
        <f>IF(E1820&lt;D1820, 1, "")</f>
        <v>1</v>
      </c>
      <c r="X1820" s="15">
        <f>S1820</f>
        <v>41928.690138888887</v>
      </c>
    </row>
    <row r="1821" spans="1:24" ht="48" x14ac:dyDescent="0.2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5">
        <f>E1821/D1821</f>
        <v>0</v>
      </c>
      <c r="P1821" s="6" t="e">
        <f>E1821/L1821</f>
        <v>#DIV/0!</v>
      </c>
      <c r="Q1821" t="str">
        <f>LEFT(N1821, SEARCH("/", N1821, 1)-1)</f>
        <v>theater</v>
      </c>
      <c r="R1821" t="str">
        <f>RIGHT(N1821, LEN(N1821) - SEARCH("/", N1821,1))</f>
        <v>plays</v>
      </c>
      <c r="S1821" s="10">
        <f>(((J1821/60)/60)/24)+DATE(1970,1,1)</f>
        <v>42613.841261574074</v>
      </c>
      <c r="T1821" s="10">
        <f>(((I1821/60)/60)/24)+DATE(1970,1,1)</f>
        <v>42644.166666666672</v>
      </c>
      <c r="U1821" s="12">
        <f>ROUND((T1821-S1821), 0)</f>
        <v>30</v>
      </c>
      <c r="V1821" s="11" t="str">
        <f>IF(E1821&gt;=D1821, 1, "")</f>
        <v/>
      </c>
      <c r="W1821" s="11">
        <f>IF(E1821&lt;D1821, 1, "")</f>
        <v>1</v>
      </c>
      <c r="X1821" s="15">
        <f>S1821</f>
        <v>42613.841261574074</v>
      </c>
    </row>
    <row r="1822" spans="1:24" ht="48" x14ac:dyDescent="0.2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5">
        <f>E1822/D1822</f>
        <v>0.1762</v>
      </c>
      <c r="P1822" s="6">
        <f>E1822/L1822</f>
        <v>41.952380952380949</v>
      </c>
      <c r="Q1822" t="str">
        <f>LEFT(N1822, SEARCH("/", N1822, 1)-1)</f>
        <v>theater</v>
      </c>
      <c r="R1822" t="str">
        <f>RIGHT(N1822, LEN(N1822) - SEARCH("/", N1822,1))</f>
        <v>plays</v>
      </c>
      <c r="S1822" s="10">
        <f>(((J1822/60)/60)/24)+DATE(1970,1,1)</f>
        <v>41779.648506944446</v>
      </c>
      <c r="T1822" s="10">
        <f>(((I1822/60)/60)/24)+DATE(1970,1,1)</f>
        <v>41809.648506944446</v>
      </c>
      <c r="U1822" s="12">
        <f>ROUND((T1822-S1822), 0)</f>
        <v>30</v>
      </c>
      <c r="V1822" s="11" t="str">
        <f>IF(E1822&gt;=D1822, 1, "")</f>
        <v/>
      </c>
      <c r="W1822" s="11">
        <f>IF(E1822&lt;D1822, 1, "")</f>
        <v>1</v>
      </c>
      <c r="X1822" s="15">
        <f>S1822</f>
        <v>41779.648506944446</v>
      </c>
    </row>
    <row r="1823" spans="1:24" ht="48" x14ac:dyDescent="0.2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5">
        <f>E1823/D1823</f>
        <v>0.53</v>
      </c>
      <c r="P1823" s="6">
        <f>E1823/L1823</f>
        <v>88.333333333333329</v>
      </c>
      <c r="Q1823" t="str">
        <f>LEFT(N1823, SEARCH("/", N1823, 1)-1)</f>
        <v>theater</v>
      </c>
      <c r="R1823" t="str">
        <f>RIGHT(N1823, LEN(N1823) - SEARCH("/", N1823,1))</f>
        <v>plays</v>
      </c>
      <c r="S1823" s="10">
        <f>(((J1823/60)/60)/24)+DATE(1970,1,1)</f>
        <v>42534.933321759265</v>
      </c>
      <c r="T1823" s="10">
        <f>(((I1823/60)/60)/24)+DATE(1970,1,1)</f>
        <v>42554.832638888889</v>
      </c>
      <c r="U1823" s="12">
        <f>ROUND((T1823-S1823), 0)</f>
        <v>20</v>
      </c>
      <c r="V1823" s="11" t="str">
        <f>IF(E1823&gt;=D1823, 1, "")</f>
        <v/>
      </c>
      <c r="W1823" s="11">
        <f>IF(E1823&lt;D1823, 1, "")</f>
        <v>1</v>
      </c>
      <c r="X1823" s="15">
        <f>S1823</f>
        <v>42534.933321759265</v>
      </c>
    </row>
    <row r="1824" spans="1:24" ht="48" x14ac:dyDescent="0.2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5">
        <f>E1824/D1824</f>
        <v>0.22142857142857142</v>
      </c>
      <c r="P1824" s="6">
        <f>E1824/L1824</f>
        <v>129.16666666666666</v>
      </c>
      <c r="Q1824" t="str">
        <f>LEFT(N1824, SEARCH("/", N1824, 1)-1)</f>
        <v>theater</v>
      </c>
      <c r="R1824" t="str">
        <f>RIGHT(N1824, LEN(N1824) - SEARCH("/", N1824,1))</f>
        <v>plays</v>
      </c>
      <c r="S1824" s="10">
        <f>(((J1824/60)/60)/24)+DATE(1970,1,1)</f>
        <v>42310.968518518523</v>
      </c>
      <c r="T1824" s="10">
        <f>(((I1824/60)/60)/24)+DATE(1970,1,1)</f>
        <v>42333.958333333328</v>
      </c>
      <c r="U1824" s="12">
        <f>ROUND((T1824-S1824), 0)</f>
        <v>23</v>
      </c>
      <c r="V1824" s="11" t="str">
        <f>IF(E1824&gt;=D1824, 1, "")</f>
        <v/>
      </c>
      <c r="W1824" s="11">
        <f>IF(E1824&lt;D1824, 1, "")</f>
        <v>1</v>
      </c>
      <c r="X1824" s="15">
        <f>S1824</f>
        <v>42310.968518518523</v>
      </c>
    </row>
    <row r="1825" spans="1:24" ht="48" x14ac:dyDescent="0.2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5">
        <f>E1825/D1825</f>
        <v>2.5333333333333333E-2</v>
      </c>
      <c r="P1825" s="6">
        <f>E1825/L1825</f>
        <v>23.75</v>
      </c>
      <c r="Q1825" t="str">
        <f>LEFT(N1825, SEARCH("/", N1825, 1)-1)</f>
        <v>theater</v>
      </c>
      <c r="R1825" t="str">
        <f>RIGHT(N1825, LEN(N1825) - SEARCH("/", N1825,1))</f>
        <v>plays</v>
      </c>
      <c r="S1825" s="10">
        <f>(((J1825/60)/60)/24)+DATE(1970,1,1)</f>
        <v>42446.060694444444</v>
      </c>
      <c r="T1825" s="10">
        <f>(((I1825/60)/60)/24)+DATE(1970,1,1)</f>
        <v>42461.165972222225</v>
      </c>
      <c r="U1825" s="12">
        <f>ROUND((T1825-S1825), 0)</f>
        <v>15</v>
      </c>
      <c r="V1825" s="11" t="str">
        <f>IF(E1825&gt;=D1825, 1, "")</f>
        <v/>
      </c>
      <c r="W1825" s="11">
        <f>IF(E1825&lt;D1825, 1, "")</f>
        <v>1</v>
      </c>
      <c r="X1825" s="15">
        <f>S1825</f>
        <v>42446.060694444444</v>
      </c>
    </row>
    <row r="1826" spans="1:24" ht="48" x14ac:dyDescent="0.2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5">
        <f>E1826/D1826</f>
        <v>2.5000000000000001E-2</v>
      </c>
      <c r="P1826" s="6">
        <f>E1826/L1826</f>
        <v>35.714285714285715</v>
      </c>
      <c r="Q1826" t="str">
        <f>LEFT(N1826, SEARCH("/", N1826, 1)-1)</f>
        <v>theater</v>
      </c>
      <c r="R1826" t="str">
        <f>RIGHT(N1826, LEN(N1826) - SEARCH("/", N1826,1))</f>
        <v>plays</v>
      </c>
      <c r="S1826" s="10">
        <f>(((J1826/60)/60)/24)+DATE(1970,1,1)</f>
        <v>41866.640648148146</v>
      </c>
      <c r="T1826" s="10">
        <f>(((I1826/60)/60)/24)+DATE(1970,1,1)</f>
        <v>41898.125</v>
      </c>
      <c r="U1826" s="12">
        <f>ROUND((T1826-S1826), 0)</f>
        <v>31</v>
      </c>
      <c r="V1826" s="11" t="str">
        <f>IF(E1826&gt;=D1826, 1, "")</f>
        <v/>
      </c>
      <c r="W1826" s="11">
        <f>IF(E1826&lt;D1826, 1, "")</f>
        <v>1</v>
      </c>
      <c r="X1826" s="15">
        <f>S1826</f>
        <v>41866.640648148146</v>
      </c>
    </row>
    <row r="1827" spans="1:24" ht="48" x14ac:dyDescent="0.2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5">
        <f>E1827/D1827</f>
        <v>2.8500000000000001E-2</v>
      </c>
      <c r="P1827" s="6">
        <f>E1827/L1827</f>
        <v>57</v>
      </c>
      <c r="Q1827" t="str">
        <f>LEFT(N1827, SEARCH("/", N1827, 1)-1)</f>
        <v>theater</v>
      </c>
      <c r="R1827" t="str">
        <f>RIGHT(N1827, LEN(N1827) - SEARCH("/", N1827,1))</f>
        <v>plays</v>
      </c>
      <c r="S1827" s="10">
        <f>(((J1827/60)/60)/24)+DATE(1970,1,1)</f>
        <v>41779.695092592592</v>
      </c>
      <c r="T1827" s="10">
        <f>(((I1827/60)/60)/24)+DATE(1970,1,1)</f>
        <v>41813.666666666664</v>
      </c>
      <c r="U1827" s="12">
        <f>ROUND((T1827-S1827), 0)</f>
        <v>34</v>
      </c>
      <c r="V1827" s="11" t="str">
        <f>IF(E1827&gt;=D1827, 1, "")</f>
        <v/>
      </c>
      <c r="W1827" s="11">
        <f>IF(E1827&lt;D1827, 1, "")</f>
        <v>1</v>
      </c>
      <c r="X1827" s="15">
        <f>S1827</f>
        <v>41779.695092592592</v>
      </c>
    </row>
    <row r="1828" spans="1:24" ht="32" x14ac:dyDescent="0.2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5">
        <f>E1828/D1828</f>
        <v>0</v>
      </c>
      <c r="P1828" s="6" t="e">
        <f>E1828/L1828</f>
        <v>#DIV/0!</v>
      </c>
      <c r="Q1828" t="str">
        <f>LEFT(N1828, SEARCH("/", N1828, 1)-1)</f>
        <v>theater</v>
      </c>
      <c r="R1828" t="str">
        <f>RIGHT(N1828, LEN(N1828) - SEARCH("/", N1828,1))</f>
        <v>plays</v>
      </c>
      <c r="S1828" s="10">
        <f>(((J1828/60)/60)/24)+DATE(1970,1,1)</f>
        <v>42421.141469907408</v>
      </c>
      <c r="T1828" s="10">
        <f>(((I1828/60)/60)/24)+DATE(1970,1,1)</f>
        <v>42481.099803240737</v>
      </c>
      <c r="U1828" s="12">
        <f>ROUND((T1828-S1828), 0)</f>
        <v>60</v>
      </c>
      <c r="V1828" s="11" t="str">
        <f>IF(E1828&gt;=D1828, 1, "")</f>
        <v/>
      </c>
      <c r="W1828" s="11">
        <f>IF(E1828&lt;D1828, 1, "")</f>
        <v>1</v>
      </c>
      <c r="X1828" s="15">
        <f>S1828</f>
        <v>42421.141469907408</v>
      </c>
    </row>
    <row r="1829" spans="1:24" ht="48" x14ac:dyDescent="0.2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5">
        <f>E1829/D1829</f>
        <v>2.4500000000000001E-2</v>
      </c>
      <c r="P1829" s="6">
        <f>E1829/L1829</f>
        <v>163.33333333333334</v>
      </c>
      <c r="Q1829" t="str">
        <f>LEFT(N1829, SEARCH("/", N1829, 1)-1)</f>
        <v>theater</v>
      </c>
      <c r="R1829" t="str">
        <f>RIGHT(N1829, LEN(N1829) - SEARCH("/", N1829,1))</f>
        <v>plays</v>
      </c>
      <c r="S1829" s="10">
        <f>(((J1829/60)/60)/24)+DATE(1970,1,1)</f>
        <v>42523.739212962959</v>
      </c>
      <c r="T1829" s="10">
        <f>(((I1829/60)/60)/24)+DATE(1970,1,1)</f>
        <v>42553.739212962959</v>
      </c>
      <c r="U1829" s="12">
        <f>ROUND((T1829-S1829), 0)</f>
        <v>30</v>
      </c>
      <c r="V1829" s="11" t="str">
        <f>IF(E1829&gt;=D1829, 1, "")</f>
        <v/>
      </c>
      <c r="W1829" s="11">
        <f>IF(E1829&lt;D1829, 1, "")</f>
        <v>1</v>
      </c>
      <c r="X1829" s="15">
        <f>S1829</f>
        <v>42523.739212962959</v>
      </c>
    </row>
    <row r="1830" spans="1:24" ht="48" x14ac:dyDescent="0.2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5">
        <f>E1830/D1830</f>
        <v>1.4210526315789474E-2</v>
      </c>
      <c r="P1830" s="6">
        <f>E1830/L1830</f>
        <v>15</v>
      </c>
      <c r="Q1830" t="str">
        <f>LEFT(N1830, SEARCH("/", N1830, 1)-1)</f>
        <v>theater</v>
      </c>
      <c r="R1830" t="str">
        <f>RIGHT(N1830, LEN(N1830) - SEARCH("/", N1830,1))</f>
        <v>plays</v>
      </c>
      <c r="S1830" s="10">
        <f>(((J1830/60)/60)/24)+DATE(1970,1,1)</f>
        <v>41787.681527777779</v>
      </c>
      <c r="T1830" s="10">
        <f>(((I1830/60)/60)/24)+DATE(1970,1,1)</f>
        <v>41817.681527777779</v>
      </c>
      <c r="U1830" s="12">
        <f>ROUND((T1830-S1830), 0)</f>
        <v>30</v>
      </c>
      <c r="V1830" s="11" t="str">
        <f>IF(E1830&gt;=D1830, 1, "")</f>
        <v/>
      </c>
      <c r="W1830" s="11">
        <f>IF(E1830&lt;D1830, 1, "")</f>
        <v>1</v>
      </c>
      <c r="X1830" s="15">
        <f>S1830</f>
        <v>41787.681527777779</v>
      </c>
    </row>
    <row r="1831" spans="1:24" ht="48" x14ac:dyDescent="0.2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5">
        <f>E1831/D1831</f>
        <v>0.1925</v>
      </c>
      <c r="P1831" s="6">
        <f>E1831/L1831</f>
        <v>64.166666666666671</v>
      </c>
      <c r="Q1831" t="str">
        <f>LEFT(N1831, SEARCH("/", N1831, 1)-1)</f>
        <v>theater</v>
      </c>
      <c r="R1831" t="str">
        <f>RIGHT(N1831, LEN(N1831) - SEARCH("/", N1831,1))</f>
        <v>plays</v>
      </c>
      <c r="S1831" s="10">
        <f>(((J1831/60)/60)/24)+DATE(1970,1,1)</f>
        <v>42093.588263888887</v>
      </c>
      <c r="T1831" s="10">
        <f>(((I1831/60)/60)/24)+DATE(1970,1,1)</f>
        <v>42123.588263888887</v>
      </c>
      <c r="U1831" s="12">
        <f>ROUND((T1831-S1831), 0)</f>
        <v>30</v>
      </c>
      <c r="V1831" s="11" t="str">
        <f>IF(E1831&gt;=D1831, 1, "")</f>
        <v/>
      </c>
      <c r="W1831" s="11">
        <f>IF(E1831&lt;D1831, 1, "")</f>
        <v>1</v>
      </c>
      <c r="X1831" s="15">
        <f>S1831</f>
        <v>42093.588263888887</v>
      </c>
    </row>
    <row r="1832" spans="1:24" ht="32" x14ac:dyDescent="0.2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5">
        <f>E1832/D1832</f>
        <v>6.7499999999999999E-3</v>
      </c>
      <c r="P1832" s="6">
        <f>E1832/L1832</f>
        <v>6.75</v>
      </c>
      <c r="Q1832" t="str">
        <f>LEFT(N1832, SEARCH("/", N1832, 1)-1)</f>
        <v>theater</v>
      </c>
      <c r="R1832" t="str">
        <f>RIGHT(N1832, LEN(N1832) - SEARCH("/", N1832,1))</f>
        <v>plays</v>
      </c>
      <c r="S1832" s="10">
        <f>(((J1832/60)/60)/24)+DATE(1970,1,1)</f>
        <v>41833.951516203706</v>
      </c>
      <c r="T1832" s="10">
        <f>(((I1832/60)/60)/24)+DATE(1970,1,1)</f>
        <v>41863.951516203706</v>
      </c>
      <c r="U1832" s="12">
        <f>ROUND((T1832-S1832), 0)</f>
        <v>30</v>
      </c>
      <c r="V1832" s="11" t="str">
        <f>IF(E1832&gt;=D1832, 1, "")</f>
        <v/>
      </c>
      <c r="W1832" s="11">
        <f>IF(E1832&lt;D1832, 1, "")</f>
        <v>1</v>
      </c>
      <c r="X1832" s="15">
        <f>S1832</f>
        <v>41833.951516203706</v>
      </c>
    </row>
    <row r="1833" spans="1:24" ht="48" x14ac:dyDescent="0.2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5">
        <f>E1833/D1833</f>
        <v>1.6666666666666668E-3</v>
      </c>
      <c r="P1833" s="6">
        <f>E1833/L1833</f>
        <v>25</v>
      </c>
      <c r="Q1833" t="str">
        <f>LEFT(N1833, SEARCH("/", N1833, 1)-1)</f>
        <v>theater</v>
      </c>
      <c r="R1833" t="str">
        <f>RIGHT(N1833, LEN(N1833) - SEARCH("/", N1833,1))</f>
        <v>plays</v>
      </c>
      <c r="S1833" s="10">
        <f>(((J1833/60)/60)/24)+DATE(1970,1,1)</f>
        <v>42479.039212962962</v>
      </c>
      <c r="T1833" s="10">
        <f>(((I1833/60)/60)/24)+DATE(1970,1,1)</f>
        <v>42509.039212962962</v>
      </c>
      <c r="U1833" s="12">
        <f>ROUND((T1833-S1833), 0)</f>
        <v>30</v>
      </c>
      <c r="V1833" s="11" t="str">
        <f>IF(E1833&gt;=D1833, 1, "")</f>
        <v/>
      </c>
      <c r="W1833" s="11">
        <f>IF(E1833&lt;D1833, 1, "")</f>
        <v>1</v>
      </c>
      <c r="X1833" s="15">
        <f>S1833</f>
        <v>42479.039212962962</v>
      </c>
    </row>
    <row r="1834" spans="1:24" ht="48" x14ac:dyDescent="0.2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5">
        <f>E1834/D1834</f>
        <v>0.60899999999999999</v>
      </c>
      <c r="P1834" s="6">
        <f>E1834/L1834</f>
        <v>179.11764705882354</v>
      </c>
      <c r="Q1834" t="str">
        <f>LEFT(N1834, SEARCH("/", N1834, 1)-1)</f>
        <v>theater</v>
      </c>
      <c r="R1834" t="str">
        <f>RIGHT(N1834, LEN(N1834) - SEARCH("/", N1834,1))</f>
        <v>plays</v>
      </c>
      <c r="S1834" s="10">
        <f>(((J1834/60)/60)/24)+DATE(1970,1,1)</f>
        <v>42235.117476851854</v>
      </c>
      <c r="T1834" s="10">
        <f>(((I1834/60)/60)/24)+DATE(1970,1,1)</f>
        <v>42275.117476851854</v>
      </c>
      <c r="U1834" s="12">
        <f>ROUND((T1834-S1834), 0)</f>
        <v>40</v>
      </c>
      <c r="V1834" s="11" t="str">
        <f>IF(E1834&gt;=D1834, 1, "")</f>
        <v/>
      </c>
      <c r="W1834" s="11">
        <f>IF(E1834&lt;D1834, 1, "")</f>
        <v>1</v>
      </c>
      <c r="X1834" s="15">
        <f>S1834</f>
        <v>42235.117476851854</v>
      </c>
    </row>
    <row r="1835" spans="1:24" ht="32" x14ac:dyDescent="0.2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5">
        <f>E1835/D1835</f>
        <v>0.01</v>
      </c>
      <c r="P1835" s="6">
        <f>E1835/L1835</f>
        <v>34.950000000000003</v>
      </c>
      <c r="Q1835" t="str">
        <f>LEFT(N1835, SEARCH("/", N1835, 1)-1)</f>
        <v>theater</v>
      </c>
      <c r="R1835" t="str">
        <f>RIGHT(N1835, LEN(N1835) - SEARCH("/", N1835,1))</f>
        <v>plays</v>
      </c>
      <c r="S1835" s="10">
        <f>(((J1835/60)/60)/24)+DATE(1970,1,1)</f>
        <v>42718.963599537034</v>
      </c>
      <c r="T1835" s="10">
        <f>(((I1835/60)/60)/24)+DATE(1970,1,1)</f>
        <v>42748.961805555555</v>
      </c>
      <c r="U1835" s="12">
        <f>ROUND((T1835-S1835), 0)</f>
        <v>30</v>
      </c>
      <c r="V1835" s="11" t="str">
        <f>IF(E1835&gt;=D1835, 1, "")</f>
        <v/>
      </c>
      <c r="W1835" s="11">
        <f>IF(E1835&lt;D1835, 1, "")</f>
        <v>1</v>
      </c>
      <c r="X1835" s="15">
        <f>S1835</f>
        <v>42718.963599537034</v>
      </c>
    </row>
    <row r="1836" spans="1:24" ht="48" x14ac:dyDescent="0.2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5">
        <f>E1836/D1836</f>
        <v>0.34399999999999997</v>
      </c>
      <c r="P1836" s="6">
        <f>E1836/L1836</f>
        <v>33.07692307692308</v>
      </c>
      <c r="Q1836" t="str">
        <f>LEFT(N1836, SEARCH("/", N1836, 1)-1)</f>
        <v>theater</v>
      </c>
      <c r="R1836" t="str">
        <f>RIGHT(N1836, LEN(N1836) - SEARCH("/", N1836,1))</f>
        <v>plays</v>
      </c>
      <c r="S1836" s="10">
        <f>(((J1836/60)/60)/24)+DATE(1970,1,1)</f>
        <v>42022.661527777775</v>
      </c>
      <c r="T1836" s="10">
        <f>(((I1836/60)/60)/24)+DATE(1970,1,1)</f>
        <v>42063.5</v>
      </c>
      <c r="U1836" s="12">
        <f>ROUND((T1836-S1836), 0)</f>
        <v>41</v>
      </c>
      <c r="V1836" s="11" t="str">
        <f>IF(E1836&gt;=D1836, 1, "")</f>
        <v/>
      </c>
      <c r="W1836" s="11">
        <f>IF(E1836&lt;D1836, 1, "")</f>
        <v>1</v>
      </c>
      <c r="X1836" s="15">
        <f>S1836</f>
        <v>42022.661527777775</v>
      </c>
    </row>
    <row r="1837" spans="1:24" ht="32" x14ac:dyDescent="0.2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5">
        <f>E1837/D1837</f>
        <v>0.16500000000000001</v>
      </c>
      <c r="P1837" s="6">
        <f>E1837/L1837</f>
        <v>27.5</v>
      </c>
      <c r="Q1837" t="str">
        <f>LEFT(N1837, SEARCH("/", N1837, 1)-1)</f>
        <v>theater</v>
      </c>
      <c r="R1837" t="str">
        <f>RIGHT(N1837, LEN(N1837) - SEARCH("/", N1837,1))</f>
        <v>plays</v>
      </c>
      <c r="S1837" s="10">
        <f>(((J1837/60)/60)/24)+DATE(1970,1,1)</f>
        <v>42031.666898148149</v>
      </c>
      <c r="T1837" s="10">
        <f>(((I1837/60)/60)/24)+DATE(1970,1,1)</f>
        <v>42064.125</v>
      </c>
      <c r="U1837" s="12">
        <f>ROUND((T1837-S1837), 0)</f>
        <v>32</v>
      </c>
      <c r="V1837" s="11" t="str">
        <f>IF(E1837&gt;=D1837, 1, "")</f>
        <v/>
      </c>
      <c r="W1837" s="11">
        <f>IF(E1837&lt;D1837, 1, "")</f>
        <v>1</v>
      </c>
      <c r="X1837" s="15">
        <f>S1837</f>
        <v>42031.666898148149</v>
      </c>
    </row>
    <row r="1838" spans="1:24" ht="48" x14ac:dyDescent="0.2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5">
        <f>E1838/D1838</f>
        <v>0</v>
      </c>
      <c r="P1838" s="6" t="e">
        <f>E1838/L1838</f>
        <v>#DIV/0!</v>
      </c>
      <c r="Q1838" t="str">
        <f>LEFT(N1838, SEARCH("/", N1838, 1)-1)</f>
        <v>theater</v>
      </c>
      <c r="R1838" t="str">
        <f>RIGHT(N1838, LEN(N1838) - SEARCH("/", N1838,1))</f>
        <v>plays</v>
      </c>
      <c r="S1838" s="10">
        <f>(((J1838/60)/60)/24)+DATE(1970,1,1)</f>
        <v>42700.804756944446</v>
      </c>
      <c r="T1838" s="10">
        <f>(((I1838/60)/60)/24)+DATE(1970,1,1)</f>
        <v>42730.804756944446</v>
      </c>
      <c r="U1838" s="12">
        <f>ROUND((T1838-S1838), 0)</f>
        <v>30</v>
      </c>
      <c r="V1838" s="11" t="str">
        <f>IF(E1838&gt;=D1838, 1, "")</f>
        <v/>
      </c>
      <c r="W1838" s="11">
        <f>IF(E1838&lt;D1838, 1, "")</f>
        <v>1</v>
      </c>
      <c r="X1838" s="15">
        <f>S1838</f>
        <v>42700.804756944446</v>
      </c>
    </row>
    <row r="1839" spans="1:24" ht="48" x14ac:dyDescent="0.2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5">
        <f>E1839/D1839</f>
        <v>4.0000000000000001E-3</v>
      </c>
      <c r="P1839" s="6">
        <f>E1839/L1839</f>
        <v>2</v>
      </c>
      <c r="Q1839" t="str">
        <f>LEFT(N1839, SEARCH("/", N1839, 1)-1)</f>
        <v>theater</v>
      </c>
      <c r="R1839" t="str">
        <f>RIGHT(N1839, LEN(N1839) - SEARCH("/", N1839,1))</f>
        <v>plays</v>
      </c>
      <c r="S1839" s="10">
        <f>(((J1839/60)/60)/24)+DATE(1970,1,1)</f>
        <v>41812.77443287037</v>
      </c>
      <c r="T1839" s="10">
        <f>(((I1839/60)/60)/24)+DATE(1970,1,1)</f>
        <v>41872.77443287037</v>
      </c>
      <c r="U1839" s="12">
        <f>ROUND((T1839-S1839), 0)</f>
        <v>60</v>
      </c>
      <c r="V1839" s="11" t="str">
        <f>IF(E1839&gt;=D1839, 1, "")</f>
        <v/>
      </c>
      <c r="W1839" s="11">
        <f>IF(E1839&lt;D1839, 1, "")</f>
        <v>1</v>
      </c>
      <c r="X1839" s="15">
        <f>S1839</f>
        <v>41812.77443287037</v>
      </c>
    </row>
    <row r="1840" spans="1:24" ht="48" x14ac:dyDescent="0.2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5">
        <f>E1840/D1840</f>
        <v>1.0571428571428572E-2</v>
      </c>
      <c r="P1840" s="6">
        <f>E1840/L1840</f>
        <v>18.5</v>
      </c>
      <c r="Q1840" t="str">
        <f>LEFT(N1840, SEARCH("/", N1840, 1)-1)</f>
        <v>theater</v>
      </c>
      <c r="R1840" t="str">
        <f>RIGHT(N1840, LEN(N1840) - SEARCH("/", N1840,1))</f>
        <v>plays</v>
      </c>
      <c r="S1840" s="10">
        <f>(((J1840/60)/60)/24)+DATE(1970,1,1)</f>
        <v>42078.34520833334</v>
      </c>
      <c r="T1840" s="10">
        <f>(((I1840/60)/60)/24)+DATE(1970,1,1)</f>
        <v>42133.166666666672</v>
      </c>
      <c r="U1840" s="12">
        <f>ROUND((T1840-S1840), 0)</f>
        <v>55</v>
      </c>
      <c r="V1840" s="11" t="str">
        <f>IF(E1840&gt;=D1840, 1, "")</f>
        <v/>
      </c>
      <c r="W1840" s="11">
        <f>IF(E1840&lt;D1840, 1, "")</f>
        <v>1</v>
      </c>
      <c r="X1840" s="15">
        <f>S1840</f>
        <v>42078.34520833334</v>
      </c>
    </row>
    <row r="1841" spans="1:24" ht="48" x14ac:dyDescent="0.2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5">
        <f>E1841/D1841</f>
        <v>0.26727272727272727</v>
      </c>
      <c r="P1841" s="6">
        <f>E1841/L1841</f>
        <v>35</v>
      </c>
      <c r="Q1841" t="str">
        <f>LEFT(N1841, SEARCH("/", N1841, 1)-1)</f>
        <v>theater</v>
      </c>
      <c r="R1841" t="str">
        <f>RIGHT(N1841, LEN(N1841) - SEARCH("/", N1841,1))</f>
        <v>plays</v>
      </c>
      <c r="S1841" s="10">
        <f>(((J1841/60)/60)/24)+DATE(1970,1,1)</f>
        <v>42283.552951388891</v>
      </c>
      <c r="T1841" s="10">
        <f>(((I1841/60)/60)/24)+DATE(1970,1,1)</f>
        <v>42313.594618055555</v>
      </c>
      <c r="U1841" s="12">
        <f>ROUND((T1841-S1841), 0)</f>
        <v>30</v>
      </c>
      <c r="V1841" s="11" t="str">
        <f>IF(E1841&gt;=D1841, 1, "")</f>
        <v/>
      </c>
      <c r="W1841" s="11">
        <f>IF(E1841&lt;D1841, 1, "")</f>
        <v>1</v>
      </c>
      <c r="X1841" s="15">
        <f>S1841</f>
        <v>42283.552951388891</v>
      </c>
    </row>
    <row r="1842" spans="1:24" ht="48" x14ac:dyDescent="0.2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5">
        <f>E1842/D1842</f>
        <v>0.28799999999999998</v>
      </c>
      <c r="P1842" s="6">
        <f>E1842/L1842</f>
        <v>44.307692307692307</v>
      </c>
      <c r="Q1842" t="str">
        <f>LEFT(N1842, SEARCH("/", N1842, 1)-1)</f>
        <v>theater</v>
      </c>
      <c r="R1842" t="str">
        <f>RIGHT(N1842, LEN(N1842) - SEARCH("/", N1842,1))</f>
        <v>plays</v>
      </c>
      <c r="S1842" s="10">
        <f>(((J1842/60)/60)/24)+DATE(1970,1,1)</f>
        <v>41779.045937499999</v>
      </c>
      <c r="T1842" s="10">
        <f>(((I1842/60)/60)/24)+DATE(1970,1,1)</f>
        <v>41820.727777777778</v>
      </c>
      <c r="U1842" s="12">
        <f>ROUND((T1842-S1842), 0)</f>
        <v>42</v>
      </c>
      <c r="V1842" s="11" t="str">
        <f>IF(E1842&gt;=D1842, 1, "")</f>
        <v/>
      </c>
      <c r="W1842" s="11">
        <f>IF(E1842&lt;D1842, 1, "")</f>
        <v>1</v>
      </c>
      <c r="X1842" s="15">
        <f>S1842</f>
        <v>41779.045937499999</v>
      </c>
    </row>
    <row r="1843" spans="1:24" ht="48" x14ac:dyDescent="0.2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5">
        <f>E1843/D1843</f>
        <v>0</v>
      </c>
      <c r="P1843" s="6" t="e">
        <f>E1843/L1843</f>
        <v>#DIV/0!</v>
      </c>
      <c r="Q1843" t="str">
        <f>LEFT(N1843, SEARCH("/", N1843, 1)-1)</f>
        <v>theater</v>
      </c>
      <c r="R1843" t="str">
        <f>RIGHT(N1843, LEN(N1843) - SEARCH("/", N1843,1))</f>
        <v>plays</v>
      </c>
      <c r="S1843" s="10">
        <f>(((J1843/60)/60)/24)+DATE(1970,1,1)</f>
        <v>41905.795706018522</v>
      </c>
      <c r="T1843" s="10">
        <f>(((I1843/60)/60)/24)+DATE(1970,1,1)</f>
        <v>41933.82708333333</v>
      </c>
      <c r="U1843" s="12">
        <f>ROUND((T1843-S1843), 0)</f>
        <v>28</v>
      </c>
      <c r="V1843" s="11" t="str">
        <f>IF(E1843&gt;=D1843, 1, "")</f>
        <v/>
      </c>
      <c r="W1843" s="11">
        <f>IF(E1843&lt;D1843, 1, "")</f>
        <v>1</v>
      </c>
      <c r="X1843" s="15">
        <f>S1843</f>
        <v>41905.795706018522</v>
      </c>
    </row>
    <row r="1844" spans="1:24" ht="48" x14ac:dyDescent="0.2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5">
        <f>E1844/D1844</f>
        <v>8.8999999999999996E-2</v>
      </c>
      <c r="P1844" s="6">
        <f>E1844/L1844</f>
        <v>222.5</v>
      </c>
      <c r="Q1844" t="str">
        <f>LEFT(N1844, SEARCH("/", N1844, 1)-1)</f>
        <v>theater</v>
      </c>
      <c r="R1844" t="str">
        <f>RIGHT(N1844, LEN(N1844) - SEARCH("/", N1844,1))</f>
        <v>plays</v>
      </c>
      <c r="S1844" s="10">
        <f>(((J1844/60)/60)/24)+DATE(1970,1,1)</f>
        <v>42695.7105787037</v>
      </c>
      <c r="T1844" s="10">
        <f>(((I1844/60)/60)/24)+DATE(1970,1,1)</f>
        <v>42725.7105787037</v>
      </c>
      <c r="U1844" s="12">
        <f>ROUND((T1844-S1844), 0)</f>
        <v>30</v>
      </c>
      <c r="V1844" s="11" t="str">
        <f>IF(E1844&gt;=D1844, 1, "")</f>
        <v/>
      </c>
      <c r="W1844" s="11">
        <f>IF(E1844&lt;D1844, 1, "")</f>
        <v>1</v>
      </c>
      <c r="X1844" s="15">
        <f>S1844</f>
        <v>42695.7105787037</v>
      </c>
    </row>
    <row r="1845" spans="1:24" ht="48" x14ac:dyDescent="0.2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5">
        <f>E1845/D1845</f>
        <v>0</v>
      </c>
      <c r="P1845" s="6" t="e">
        <f>E1845/L1845</f>
        <v>#DIV/0!</v>
      </c>
      <c r="Q1845" t="str">
        <f>LEFT(N1845, SEARCH("/", N1845, 1)-1)</f>
        <v>theater</v>
      </c>
      <c r="R1845" t="str">
        <f>RIGHT(N1845, LEN(N1845) - SEARCH("/", N1845,1))</f>
        <v>plays</v>
      </c>
      <c r="S1845" s="10">
        <f>(((J1845/60)/60)/24)+DATE(1970,1,1)</f>
        <v>42732.787523148145</v>
      </c>
      <c r="T1845" s="10">
        <f>(((I1845/60)/60)/24)+DATE(1970,1,1)</f>
        <v>42762.787523148145</v>
      </c>
      <c r="U1845" s="12">
        <f>ROUND((T1845-S1845), 0)</f>
        <v>30</v>
      </c>
      <c r="V1845" s="11" t="str">
        <f>IF(E1845&gt;=D1845, 1, "")</f>
        <v/>
      </c>
      <c r="W1845" s="11">
        <f>IF(E1845&lt;D1845, 1, "")</f>
        <v>1</v>
      </c>
      <c r="X1845" s="15">
        <f>S1845</f>
        <v>42732.787523148145</v>
      </c>
    </row>
    <row r="1846" spans="1:24" ht="48" x14ac:dyDescent="0.2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5">
        <f>E1846/D1846</f>
        <v>1.6666666666666668E-3</v>
      </c>
      <c r="P1846" s="6">
        <f>E1846/L1846</f>
        <v>5</v>
      </c>
      <c r="Q1846" t="str">
        <f>LEFT(N1846, SEARCH("/", N1846, 1)-1)</f>
        <v>theater</v>
      </c>
      <c r="R1846" t="str">
        <f>RIGHT(N1846, LEN(N1846) - SEARCH("/", N1846,1))</f>
        <v>plays</v>
      </c>
      <c r="S1846" s="10">
        <f>(((J1846/60)/60)/24)+DATE(1970,1,1)</f>
        <v>42510.938900462963</v>
      </c>
      <c r="T1846" s="10">
        <f>(((I1846/60)/60)/24)+DATE(1970,1,1)</f>
        <v>42540.938900462963</v>
      </c>
      <c r="U1846" s="12">
        <f>ROUND((T1846-S1846), 0)</f>
        <v>30</v>
      </c>
      <c r="V1846" s="11" t="str">
        <f>IF(E1846&gt;=D1846, 1, "")</f>
        <v/>
      </c>
      <c r="W1846" s="11">
        <f>IF(E1846&lt;D1846, 1, "")</f>
        <v>1</v>
      </c>
      <c r="X1846" s="15">
        <f>S1846</f>
        <v>42510.938900462963</v>
      </c>
    </row>
    <row r="1847" spans="1:24" ht="48" x14ac:dyDescent="0.2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5">
        <f>E1847/D1847</f>
        <v>0</v>
      </c>
      <c r="P1847" s="6" t="e">
        <f>E1847/L1847</f>
        <v>#DIV/0!</v>
      </c>
      <c r="Q1847" t="str">
        <f>LEFT(N1847, SEARCH("/", N1847, 1)-1)</f>
        <v>theater</v>
      </c>
      <c r="R1847" t="str">
        <f>RIGHT(N1847, LEN(N1847) - SEARCH("/", N1847,1))</f>
        <v>plays</v>
      </c>
      <c r="S1847" s="10">
        <f>(((J1847/60)/60)/24)+DATE(1970,1,1)</f>
        <v>42511.698101851856</v>
      </c>
      <c r="T1847" s="10">
        <f>(((I1847/60)/60)/24)+DATE(1970,1,1)</f>
        <v>42535.787500000006</v>
      </c>
      <c r="U1847" s="12">
        <f>ROUND((T1847-S1847), 0)</f>
        <v>24</v>
      </c>
      <c r="V1847" s="11" t="str">
        <f>IF(E1847&gt;=D1847, 1, "")</f>
        <v/>
      </c>
      <c r="W1847" s="11">
        <f>IF(E1847&lt;D1847, 1, "")</f>
        <v>1</v>
      </c>
      <c r="X1847" s="15">
        <f>S1847</f>
        <v>42511.698101851856</v>
      </c>
    </row>
    <row r="1848" spans="1:24" ht="48" x14ac:dyDescent="0.2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5">
        <f>E1848/D1848</f>
        <v>0.15737410071942445</v>
      </c>
      <c r="P1848" s="6">
        <f>E1848/L1848</f>
        <v>29.166666666666668</v>
      </c>
      <c r="Q1848" t="str">
        <f>LEFT(N1848, SEARCH("/", N1848, 1)-1)</f>
        <v>theater</v>
      </c>
      <c r="R1848" t="str">
        <f>RIGHT(N1848, LEN(N1848) - SEARCH("/", N1848,1))</f>
        <v>plays</v>
      </c>
      <c r="S1848" s="10">
        <f>(((J1848/60)/60)/24)+DATE(1970,1,1)</f>
        <v>42041.581307870365</v>
      </c>
      <c r="T1848" s="10">
        <f>(((I1848/60)/60)/24)+DATE(1970,1,1)</f>
        <v>42071.539641203708</v>
      </c>
      <c r="U1848" s="12">
        <f>ROUND((T1848-S1848), 0)</f>
        <v>30</v>
      </c>
      <c r="V1848" s="11" t="str">
        <f>IF(E1848&gt;=D1848, 1, "")</f>
        <v/>
      </c>
      <c r="W1848" s="11">
        <f>IF(E1848&lt;D1848, 1, "")</f>
        <v>1</v>
      </c>
      <c r="X1848" s="15">
        <f>S1848</f>
        <v>42041.581307870365</v>
      </c>
    </row>
    <row r="1849" spans="1:24" ht="48" x14ac:dyDescent="0.2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5">
        <f>E1849/D1849</f>
        <v>0.02</v>
      </c>
      <c r="P1849" s="6">
        <f>E1849/L1849</f>
        <v>1.5</v>
      </c>
      <c r="Q1849" t="str">
        <f>LEFT(N1849, SEARCH("/", N1849, 1)-1)</f>
        <v>theater</v>
      </c>
      <c r="R1849" t="str">
        <f>RIGHT(N1849, LEN(N1849) - SEARCH("/", N1849,1))</f>
        <v>plays</v>
      </c>
      <c r="S1849" s="10">
        <f>(((J1849/60)/60)/24)+DATE(1970,1,1)</f>
        <v>42307.189270833333</v>
      </c>
      <c r="T1849" s="10">
        <f>(((I1849/60)/60)/24)+DATE(1970,1,1)</f>
        <v>42322.958333333328</v>
      </c>
      <c r="U1849" s="12">
        <f>ROUND((T1849-S1849), 0)</f>
        <v>16</v>
      </c>
      <c r="V1849" s="11" t="str">
        <f>IF(E1849&gt;=D1849, 1, "")</f>
        <v/>
      </c>
      <c r="W1849" s="11">
        <f>IF(E1849&lt;D1849, 1, "")</f>
        <v>1</v>
      </c>
      <c r="X1849" s="15">
        <f>S1849</f>
        <v>42307.189270833333</v>
      </c>
    </row>
    <row r="1850" spans="1:24" ht="48" x14ac:dyDescent="0.2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5">
        <f>E1850/D1850</f>
        <v>0.21685714285714286</v>
      </c>
      <c r="P1850" s="6">
        <f>E1850/L1850</f>
        <v>126.5</v>
      </c>
      <c r="Q1850" t="str">
        <f>LEFT(N1850, SEARCH("/", N1850, 1)-1)</f>
        <v>theater</v>
      </c>
      <c r="R1850" t="str">
        <f>RIGHT(N1850, LEN(N1850) - SEARCH("/", N1850,1))</f>
        <v>plays</v>
      </c>
      <c r="S1850" s="10">
        <f>(((J1850/60)/60)/24)+DATE(1970,1,1)</f>
        <v>42353.761759259258</v>
      </c>
      <c r="T1850" s="10">
        <f>(((I1850/60)/60)/24)+DATE(1970,1,1)</f>
        <v>42383.761759259258</v>
      </c>
      <c r="U1850" s="12">
        <f>ROUND((T1850-S1850), 0)</f>
        <v>30</v>
      </c>
      <c r="V1850" s="11" t="str">
        <f>IF(E1850&gt;=D1850, 1, "")</f>
        <v/>
      </c>
      <c r="W1850" s="11">
        <f>IF(E1850&lt;D1850, 1, "")</f>
        <v>1</v>
      </c>
      <c r="X1850" s="15">
        <f>S1850</f>
        <v>42353.761759259258</v>
      </c>
    </row>
    <row r="1851" spans="1:24" ht="48" x14ac:dyDescent="0.2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5">
        <f>E1851/D1851</f>
        <v>3.3333333333333335E-3</v>
      </c>
      <c r="P1851" s="6">
        <f>E1851/L1851</f>
        <v>10</v>
      </c>
      <c r="Q1851" t="str">
        <f>LEFT(N1851, SEARCH("/", N1851, 1)-1)</f>
        <v>theater</v>
      </c>
      <c r="R1851" t="str">
        <f>RIGHT(N1851, LEN(N1851) - SEARCH("/", N1851,1))</f>
        <v>plays</v>
      </c>
      <c r="S1851" s="10">
        <f>(((J1851/60)/60)/24)+DATE(1970,1,1)</f>
        <v>42622.436412037037</v>
      </c>
      <c r="T1851" s="10">
        <f>(((I1851/60)/60)/24)+DATE(1970,1,1)</f>
        <v>42652.436412037037</v>
      </c>
      <c r="U1851" s="12">
        <f>ROUND((T1851-S1851), 0)</f>
        <v>30</v>
      </c>
      <c r="V1851" s="11" t="str">
        <f>IF(E1851&gt;=D1851, 1, "")</f>
        <v/>
      </c>
      <c r="W1851" s="11">
        <f>IF(E1851&lt;D1851, 1, "")</f>
        <v>1</v>
      </c>
      <c r="X1851" s="15">
        <f>S1851</f>
        <v>42622.436412037037</v>
      </c>
    </row>
    <row r="1852" spans="1:24" ht="48" x14ac:dyDescent="0.2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5">
        <f>E1852/D1852</f>
        <v>2.8571428571428571E-3</v>
      </c>
      <c r="P1852" s="6">
        <f>E1852/L1852</f>
        <v>10</v>
      </c>
      <c r="Q1852" t="str">
        <f>LEFT(N1852, SEARCH("/", N1852, 1)-1)</f>
        <v>theater</v>
      </c>
      <c r="R1852" t="str">
        <f>RIGHT(N1852, LEN(N1852) - SEARCH("/", N1852,1))</f>
        <v>plays</v>
      </c>
      <c r="S1852" s="10">
        <f>(((J1852/60)/60)/24)+DATE(1970,1,1)</f>
        <v>42058.603877314818</v>
      </c>
      <c r="T1852" s="10">
        <f>(((I1852/60)/60)/24)+DATE(1970,1,1)</f>
        <v>42087.165972222225</v>
      </c>
      <c r="U1852" s="12">
        <f>ROUND((T1852-S1852), 0)</f>
        <v>29</v>
      </c>
      <c r="V1852" s="11" t="str">
        <f>IF(E1852&gt;=D1852, 1, "")</f>
        <v/>
      </c>
      <c r="W1852" s="11">
        <f>IF(E1852&lt;D1852, 1, "")</f>
        <v>1</v>
      </c>
      <c r="X1852" s="15">
        <f>S1852</f>
        <v>42058.603877314818</v>
      </c>
    </row>
    <row r="1853" spans="1:24" ht="48" x14ac:dyDescent="0.2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5">
        <f>E1853/D1853</f>
        <v>4.7E-2</v>
      </c>
      <c r="P1853" s="6">
        <f>E1853/L1853</f>
        <v>9.4</v>
      </c>
      <c r="Q1853" t="str">
        <f>LEFT(N1853, SEARCH("/", N1853, 1)-1)</f>
        <v>theater</v>
      </c>
      <c r="R1853" t="str">
        <f>RIGHT(N1853, LEN(N1853) - SEARCH("/", N1853,1))</f>
        <v>plays</v>
      </c>
      <c r="S1853" s="10">
        <f>(((J1853/60)/60)/24)+DATE(1970,1,1)</f>
        <v>42304.940960648149</v>
      </c>
      <c r="T1853" s="10">
        <f>(((I1853/60)/60)/24)+DATE(1970,1,1)</f>
        <v>42329.166666666672</v>
      </c>
      <c r="U1853" s="12">
        <f>ROUND((T1853-S1853), 0)</f>
        <v>24</v>
      </c>
      <c r="V1853" s="11" t="str">
        <f>IF(E1853&gt;=D1853, 1, "")</f>
        <v/>
      </c>
      <c r="W1853" s="11">
        <f>IF(E1853&lt;D1853, 1, "")</f>
        <v>1</v>
      </c>
      <c r="X1853" s="15">
        <f>S1853</f>
        <v>42304.940960648149</v>
      </c>
    </row>
    <row r="1854" spans="1:24" ht="16" x14ac:dyDescent="0.2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5">
        <f>E1854/D1854</f>
        <v>0</v>
      </c>
      <c r="P1854" s="6" t="e">
        <f>E1854/L1854</f>
        <v>#DIV/0!</v>
      </c>
      <c r="Q1854" t="str">
        <f>LEFT(N1854, SEARCH("/", N1854, 1)-1)</f>
        <v>theater</v>
      </c>
      <c r="R1854" t="str">
        <f>RIGHT(N1854, LEN(N1854) - SEARCH("/", N1854,1))</f>
        <v>plays</v>
      </c>
      <c r="S1854" s="10">
        <f>(((J1854/60)/60)/24)+DATE(1970,1,1)</f>
        <v>42538.742893518516</v>
      </c>
      <c r="T1854" s="10">
        <f>(((I1854/60)/60)/24)+DATE(1970,1,1)</f>
        <v>42568.742893518516</v>
      </c>
      <c r="U1854" s="12">
        <f>ROUND((T1854-S1854), 0)</f>
        <v>30</v>
      </c>
      <c r="V1854" s="11" t="str">
        <f>IF(E1854&gt;=D1854, 1, "")</f>
        <v/>
      </c>
      <c r="W1854" s="11">
        <f>IF(E1854&lt;D1854, 1, "")</f>
        <v>1</v>
      </c>
      <c r="X1854" s="15">
        <f>S1854</f>
        <v>42538.742893518516</v>
      </c>
    </row>
    <row r="1855" spans="1:24" ht="48" x14ac:dyDescent="0.2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5">
        <f>E1855/D1855</f>
        <v>0.108</v>
      </c>
      <c r="P1855" s="6">
        <f>E1855/L1855</f>
        <v>72</v>
      </c>
      <c r="Q1855" t="str">
        <f>LEFT(N1855, SEARCH("/", N1855, 1)-1)</f>
        <v>theater</v>
      </c>
      <c r="R1855" t="str">
        <f>RIGHT(N1855, LEN(N1855) - SEARCH("/", N1855,1))</f>
        <v>plays</v>
      </c>
      <c r="S1855" s="10">
        <f>(((J1855/60)/60)/24)+DATE(1970,1,1)</f>
        <v>41990.612546296295</v>
      </c>
      <c r="T1855" s="10">
        <f>(((I1855/60)/60)/24)+DATE(1970,1,1)</f>
        <v>42020.434722222228</v>
      </c>
      <c r="U1855" s="12">
        <f>ROUND((T1855-S1855), 0)</f>
        <v>30</v>
      </c>
      <c r="V1855" s="11" t="str">
        <f>IF(E1855&gt;=D1855, 1, "")</f>
        <v/>
      </c>
      <c r="W1855" s="11">
        <f>IF(E1855&lt;D1855, 1, "")</f>
        <v>1</v>
      </c>
      <c r="X1855" s="15">
        <f>S1855</f>
        <v>41990.612546296295</v>
      </c>
    </row>
    <row r="1856" spans="1:24" ht="48" x14ac:dyDescent="0.2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5">
        <f>E1856/D1856</f>
        <v>4.8000000000000001E-2</v>
      </c>
      <c r="P1856" s="6">
        <f>E1856/L1856</f>
        <v>30</v>
      </c>
      <c r="Q1856" t="str">
        <f>LEFT(N1856, SEARCH("/", N1856, 1)-1)</f>
        <v>theater</v>
      </c>
      <c r="R1856" t="str">
        <f>RIGHT(N1856, LEN(N1856) - SEARCH("/", N1856,1))</f>
        <v>plays</v>
      </c>
      <c r="S1856" s="10">
        <f>(((J1856/60)/60)/24)+DATE(1970,1,1)</f>
        <v>42122.732499999998</v>
      </c>
      <c r="T1856" s="10">
        <f>(((I1856/60)/60)/24)+DATE(1970,1,1)</f>
        <v>42155.732638888891</v>
      </c>
      <c r="U1856" s="12">
        <f>ROUND((T1856-S1856), 0)</f>
        <v>33</v>
      </c>
      <c r="V1856" s="11" t="str">
        <f>IF(E1856&gt;=D1856, 1, "")</f>
        <v/>
      </c>
      <c r="W1856" s="11">
        <f>IF(E1856&lt;D1856, 1, "")</f>
        <v>1</v>
      </c>
      <c r="X1856" s="15">
        <f>S1856</f>
        <v>42122.732499999998</v>
      </c>
    </row>
    <row r="1857" spans="1:24" ht="48" x14ac:dyDescent="0.2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5">
        <f>E1857/D1857</f>
        <v>3.2000000000000001E-2</v>
      </c>
      <c r="P1857" s="6">
        <f>E1857/L1857</f>
        <v>10.666666666666666</v>
      </c>
      <c r="Q1857" t="str">
        <f>LEFT(N1857, SEARCH("/", N1857, 1)-1)</f>
        <v>theater</v>
      </c>
      <c r="R1857" t="str">
        <f>RIGHT(N1857, LEN(N1857) - SEARCH("/", N1857,1))</f>
        <v>plays</v>
      </c>
      <c r="S1857" s="10">
        <f>(((J1857/60)/60)/24)+DATE(1970,1,1)</f>
        <v>42209.67288194444</v>
      </c>
      <c r="T1857" s="10">
        <f>(((I1857/60)/60)/24)+DATE(1970,1,1)</f>
        <v>42223.625</v>
      </c>
      <c r="U1857" s="12">
        <f>ROUND((T1857-S1857), 0)</f>
        <v>14</v>
      </c>
      <c r="V1857" s="11" t="str">
        <f>IF(E1857&gt;=D1857, 1, "")</f>
        <v/>
      </c>
      <c r="W1857" s="11">
        <f>IF(E1857&lt;D1857, 1, "")</f>
        <v>1</v>
      </c>
      <c r="X1857" s="15">
        <f>S1857</f>
        <v>42209.67288194444</v>
      </c>
    </row>
    <row r="1858" spans="1:24" ht="48" x14ac:dyDescent="0.2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5">
        <f>E1858/D1858</f>
        <v>0.1275</v>
      </c>
      <c r="P1858" s="6">
        <f>E1858/L1858</f>
        <v>25.5</v>
      </c>
      <c r="Q1858" t="str">
        <f>LEFT(N1858, SEARCH("/", N1858, 1)-1)</f>
        <v>theater</v>
      </c>
      <c r="R1858" t="str">
        <f>RIGHT(N1858, LEN(N1858) - SEARCH("/", N1858,1))</f>
        <v>plays</v>
      </c>
      <c r="S1858" s="10">
        <f>(((J1858/60)/60)/24)+DATE(1970,1,1)</f>
        <v>41990.506377314814</v>
      </c>
      <c r="T1858" s="10">
        <f>(((I1858/60)/60)/24)+DATE(1970,1,1)</f>
        <v>42020.506377314814</v>
      </c>
      <c r="U1858" s="12">
        <f>ROUND((T1858-S1858), 0)</f>
        <v>30</v>
      </c>
      <c r="V1858" s="11" t="str">
        <f>IF(E1858&gt;=D1858, 1, "")</f>
        <v/>
      </c>
      <c r="W1858" s="11">
        <f>IF(E1858&lt;D1858, 1, "")</f>
        <v>1</v>
      </c>
      <c r="X1858" s="15">
        <f>S1858</f>
        <v>41990.506377314814</v>
      </c>
    </row>
    <row r="1859" spans="1:24" ht="48" x14ac:dyDescent="0.2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5">
        <f>E1859/D1859</f>
        <v>1.8181818181818181E-4</v>
      </c>
      <c r="P1859" s="6">
        <f>E1859/L1859</f>
        <v>20</v>
      </c>
      <c r="Q1859" t="str">
        <f>LEFT(N1859, SEARCH("/", N1859, 1)-1)</f>
        <v>theater</v>
      </c>
      <c r="R1859" t="str">
        <f>RIGHT(N1859, LEN(N1859) - SEARCH("/", N1859,1))</f>
        <v>plays</v>
      </c>
      <c r="S1859" s="10">
        <f>(((J1859/60)/60)/24)+DATE(1970,1,1)</f>
        <v>42039.194988425923</v>
      </c>
      <c r="T1859" s="10">
        <f>(((I1859/60)/60)/24)+DATE(1970,1,1)</f>
        <v>42099.153321759266</v>
      </c>
      <c r="U1859" s="12">
        <f>ROUND((T1859-S1859), 0)</f>
        <v>60</v>
      </c>
      <c r="V1859" s="11" t="str">
        <f>IF(E1859&gt;=D1859, 1, "")</f>
        <v/>
      </c>
      <c r="W1859" s="11">
        <f>IF(E1859&lt;D1859, 1, "")</f>
        <v>1</v>
      </c>
      <c r="X1859" s="15">
        <f>S1859</f>
        <v>42039.194988425923</v>
      </c>
    </row>
    <row r="1860" spans="1:24" ht="48" x14ac:dyDescent="0.2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5">
        <f>E1860/D1860</f>
        <v>2.4E-2</v>
      </c>
      <c r="P1860" s="6">
        <f>E1860/L1860</f>
        <v>15</v>
      </c>
      <c r="Q1860" t="str">
        <f>LEFT(N1860, SEARCH("/", N1860, 1)-1)</f>
        <v>theater</v>
      </c>
      <c r="R1860" t="str">
        <f>RIGHT(N1860, LEN(N1860) - SEARCH("/", N1860,1))</f>
        <v>plays</v>
      </c>
      <c r="S1860" s="10">
        <f>(((J1860/60)/60)/24)+DATE(1970,1,1)</f>
        <v>42178.815891203703</v>
      </c>
      <c r="T1860" s="10">
        <f>(((I1860/60)/60)/24)+DATE(1970,1,1)</f>
        <v>42238.815891203703</v>
      </c>
      <c r="U1860" s="12">
        <f>ROUND((T1860-S1860), 0)</f>
        <v>60</v>
      </c>
      <c r="V1860" s="11" t="str">
        <f>IF(E1860&gt;=D1860, 1, "")</f>
        <v/>
      </c>
      <c r="W1860" s="11">
        <f>IF(E1860&lt;D1860, 1, "")</f>
        <v>1</v>
      </c>
      <c r="X1860" s="15">
        <f>S1860</f>
        <v>42178.815891203703</v>
      </c>
    </row>
    <row r="1861" spans="1:24" ht="48" x14ac:dyDescent="0.2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5">
        <f>E1861/D1861</f>
        <v>0.36499999999999999</v>
      </c>
      <c r="P1861" s="6">
        <f>E1861/L1861</f>
        <v>91.25</v>
      </c>
      <c r="Q1861" t="str">
        <f>LEFT(N1861, SEARCH("/", N1861, 1)-1)</f>
        <v>theater</v>
      </c>
      <c r="R1861" t="str">
        <f>RIGHT(N1861, LEN(N1861) - SEARCH("/", N1861,1))</f>
        <v>plays</v>
      </c>
      <c r="S1861" s="10">
        <f>(((J1861/60)/60)/24)+DATE(1970,1,1)</f>
        <v>41890.086805555555</v>
      </c>
      <c r="T1861" s="10">
        <f>(((I1861/60)/60)/24)+DATE(1970,1,1)</f>
        <v>41934.207638888889</v>
      </c>
      <c r="U1861" s="12">
        <f>ROUND((T1861-S1861), 0)</f>
        <v>44</v>
      </c>
      <c r="V1861" s="11" t="str">
        <f>IF(E1861&gt;=D1861, 1, "")</f>
        <v/>
      </c>
      <c r="W1861" s="11">
        <f>IF(E1861&lt;D1861, 1, "")</f>
        <v>1</v>
      </c>
      <c r="X1861" s="15">
        <f>S1861</f>
        <v>41890.086805555555</v>
      </c>
    </row>
    <row r="1862" spans="1:24" ht="32" x14ac:dyDescent="0.2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5">
        <f>E1862/D1862</f>
        <v>2.6666666666666668E-2</v>
      </c>
      <c r="P1862" s="6">
        <f>E1862/L1862</f>
        <v>800</v>
      </c>
      <c r="Q1862" t="str">
        <f>LEFT(N1862, SEARCH("/", N1862, 1)-1)</f>
        <v>theater</v>
      </c>
      <c r="R1862" t="str">
        <f>RIGHT(N1862, LEN(N1862) - SEARCH("/", N1862,1))</f>
        <v>plays</v>
      </c>
      <c r="S1862" s="10">
        <f>(((J1862/60)/60)/24)+DATE(1970,1,1)</f>
        <v>42693.031828703708</v>
      </c>
      <c r="T1862" s="10">
        <f>(((I1862/60)/60)/24)+DATE(1970,1,1)</f>
        <v>42723.031828703708</v>
      </c>
      <c r="U1862" s="12">
        <f>ROUND((T1862-S1862), 0)</f>
        <v>30</v>
      </c>
      <c r="V1862" s="11" t="str">
        <f>IF(E1862&gt;=D1862, 1, "")</f>
        <v/>
      </c>
      <c r="W1862" s="11">
        <f>IF(E1862&lt;D1862, 1, "")</f>
        <v>1</v>
      </c>
      <c r="X1862" s="15">
        <f>S1862</f>
        <v>42693.031828703708</v>
      </c>
    </row>
    <row r="1863" spans="1:24" ht="48" x14ac:dyDescent="0.2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5">
        <f>E1863/D1863</f>
        <v>0.11428571428571428</v>
      </c>
      <c r="P1863" s="6">
        <f>E1863/L1863</f>
        <v>80</v>
      </c>
      <c r="Q1863" t="str">
        <f>LEFT(N1863, SEARCH("/", N1863, 1)-1)</f>
        <v>theater</v>
      </c>
      <c r="R1863" t="str">
        <f>RIGHT(N1863, LEN(N1863) - SEARCH("/", N1863,1))</f>
        <v>plays</v>
      </c>
      <c r="S1863" s="10">
        <f>(((J1863/60)/60)/24)+DATE(1970,1,1)</f>
        <v>42750.530312499999</v>
      </c>
      <c r="T1863" s="10">
        <f>(((I1863/60)/60)/24)+DATE(1970,1,1)</f>
        <v>42794.368749999994</v>
      </c>
      <c r="U1863" s="12">
        <f>ROUND((T1863-S1863), 0)</f>
        <v>44</v>
      </c>
      <c r="V1863" s="11" t="str">
        <f>IF(E1863&gt;=D1863, 1, "")</f>
        <v/>
      </c>
      <c r="W1863" s="11">
        <f>IF(E1863&lt;D1863, 1, "")</f>
        <v>1</v>
      </c>
      <c r="X1863" s="15">
        <f>S1863</f>
        <v>42750.530312499999</v>
      </c>
    </row>
    <row r="1864" spans="1:24" ht="48" x14ac:dyDescent="0.2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5">
        <f>E1864/D1864</f>
        <v>0</v>
      </c>
      <c r="P1864" s="6" t="e">
        <f>E1864/L1864</f>
        <v>#DIV/0!</v>
      </c>
      <c r="Q1864" t="str">
        <f>LEFT(N1864, SEARCH("/", N1864, 1)-1)</f>
        <v>theater</v>
      </c>
      <c r="R1864" t="str">
        <f>RIGHT(N1864, LEN(N1864) - SEARCH("/", N1864,1))</f>
        <v>plays</v>
      </c>
      <c r="S1864" s="10">
        <f>(((J1864/60)/60)/24)+DATE(1970,1,1)</f>
        <v>42344.824502314819</v>
      </c>
      <c r="T1864" s="10">
        <f>(((I1864/60)/60)/24)+DATE(1970,1,1)</f>
        <v>42400.996527777781</v>
      </c>
      <c r="U1864" s="12">
        <f>ROUND((T1864-S1864), 0)</f>
        <v>56</v>
      </c>
      <c r="V1864" s="11" t="str">
        <f>IF(E1864&gt;=D1864, 1, "")</f>
        <v/>
      </c>
      <c r="W1864" s="11">
        <f>IF(E1864&lt;D1864, 1, "")</f>
        <v>1</v>
      </c>
      <c r="X1864" s="15">
        <f>S1864</f>
        <v>42344.824502314819</v>
      </c>
    </row>
    <row r="1865" spans="1:24" ht="48" x14ac:dyDescent="0.2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5">
        <f>E1865/D1865</f>
        <v>0</v>
      </c>
      <c r="P1865" s="6" t="e">
        <f>E1865/L1865</f>
        <v>#DIV/0!</v>
      </c>
      <c r="Q1865" t="str">
        <f>LEFT(N1865, SEARCH("/", N1865, 1)-1)</f>
        <v>theater</v>
      </c>
      <c r="R1865" t="str">
        <f>RIGHT(N1865, LEN(N1865) - SEARCH("/", N1865,1))</f>
        <v>plays</v>
      </c>
      <c r="S1865" s="10">
        <f>(((J1865/60)/60)/24)+DATE(1970,1,1)</f>
        <v>42495.722187499996</v>
      </c>
      <c r="T1865" s="10">
        <f>(((I1865/60)/60)/24)+DATE(1970,1,1)</f>
        <v>42525.722187499996</v>
      </c>
      <c r="U1865" s="12">
        <f>ROUND((T1865-S1865), 0)</f>
        <v>30</v>
      </c>
      <c r="V1865" s="11" t="str">
        <f>IF(E1865&gt;=D1865, 1, "")</f>
        <v/>
      </c>
      <c r="W1865" s="11">
        <f>IF(E1865&lt;D1865, 1, "")</f>
        <v>1</v>
      </c>
      <c r="X1865" s="15">
        <f>S1865</f>
        <v>42495.722187499996</v>
      </c>
    </row>
    <row r="1866" spans="1:24" ht="48" x14ac:dyDescent="0.2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5">
        <f>E1866/D1866</f>
        <v>1.1111111111111112E-2</v>
      </c>
      <c r="P1866" s="6">
        <f>E1866/L1866</f>
        <v>50</v>
      </c>
      <c r="Q1866" t="str">
        <f>LEFT(N1866, SEARCH("/", N1866, 1)-1)</f>
        <v>theater</v>
      </c>
      <c r="R1866" t="str">
        <f>RIGHT(N1866, LEN(N1866) - SEARCH("/", N1866,1))</f>
        <v>plays</v>
      </c>
      <c r="S1866" s="10">
        <f>(((J1866/60)/60)/24)+DATE(1970,1,1)</f>
        <v>42570.850381944445</v>
      </c>
      <c r="T1866" s="10">
        <f>(((I1866/60)/60)/24)+DATE(1970,1,1)</f>
        <v>42615.850381944445</v>
      </c>
      <c r="U1866" s="12">
        <f>ROUND((T1866-S1866), 0)</f>
        <v>45</v>
      </c>
      <c r="V1866" s="11" t="str">
        <f>IF(E1866&gt;=D1866, 1, "")</f>
        <v/>
      </c>
      <c r="W1866" s="11">
        <f>IF(E1866&lt;D1866, 1, "")</f>
        <v>1</v>
      </c>
      <c r="X1866" s="15">
        <f>S1866</f>
        <v>42570.850381944445</v>
      </c>
    </row>
    <row r="1867" spans="1:24" ht="32" x14ac:dyDescent="0.2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5">
        <f>E1867/D1867</f>
        <v>0</v>
      </c>
      <c r="P1867" s="6" t="e">
        <f>E1867/L1867</f>
        <v>#DIV/0!</v>
      </c>
      <c r="Q1867" t="str">
        <f>LEFT(N1867, SEARCH("/", N1867, 1)-1)</f>
        <v>theater</v>
      </c>
      <c r="R1867" t="str">
        <f>RIGHT(N1867, LEN(N1867) - SEARCH("/", N1867,1))</f>
        <v>plays</v>
      </c>
      <c r="S1867" s="10">
        <f>(((J1867/60)/60)/24)+DATE(1970,1,1)</f>
        <v>41927.124884259261</v>
      </c>
      <c r="T1867" s="10">
        <f>(((I1867/60)/60)/24)+DATE(1970,1,1)</f>
        <v>41937.124884259261</v>
      </c>
      <c r="U1867" s="12">
        <f>ROUND((T1867-S1867), 0)</f>
        <v>10</v>
      </c>
      <c r="V1867" s="11" t="str">
        <f>IF(E1867&gt;=D1867, 1, "")</f>
        <v/>
      </c>
      <c r="W1867" s="11">
        <f>IF(E1867&lt;D1867, 1, "")</f>
        <v>1</v>
      </c>
      <c r="X1867" s="15">
        <f>S1867</f>
        <v>41927.124884259261</v>
      </c>
    </row>
    <row r="1868" spans="1:24" ht="48" x14ac:dyDescent="0.2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5">
        <f>E1868/D1868</f>
        <v>0</v>
      </c>
      <c r="P1868" s="6" t="e">
        <f>E1868/L1868</f>
        <v>#DIV/0!</v>
      </c>
      <c r="Q1868" t="str">
        <f>LEFT(N1868, SEARCH("/", N1868, 1)-1)</f>
        <v>theater</v>
      </c>
      <c r="R1868" t="str">
        <f>RIGHT(N1868, LEN(N1868) - SEARCH("/", N1868,1))</f>
        <v>plays</v>
      </c>
      <c r="S1868" s="10">
        <f>(((J1868/60)/60)/24)+DATE(1970,1,1)</f>
        <v>42730.903726851851</v>
      </c>
      <c r="T1868" s="10">
        <f>(((I1868/60)/60)/24)+DATE(1970,1,1)</f>
        <v>42760.903726851851</v>
      </c>
      <c r="U1868" s="12">
        <f>ROUND((T1868-S1868), 0)</f>
        <v>30</v>
      </c>
      <c r="V1868" s="11" t="str">
        <f>IF(E1868&gt;=D1868, 1, "")</f>
        <v/>
      </c>
      <c r="W1868" s="11">
        <f>IF(E1868&lt;D1868, 1, "")</f>
        <v>1</v>
      </c>
      <c r="X1868" s="15">
        <f>S1868</f>
        <v>42730.903726851851</v>
      </c>
    </row>
    <row r="1869" spans="1:24" ht="48" x14ac:dyDescent="0.2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5">
        <f>E1869/D1869</f>
        <v>0.27400000000000002</v>
      </c>
      <c r="P1869" s="6">
        <f>E1869/L1869</f>
        <v>22.833333333333332</v>
      </c>
      <c r="Q1869" t="str">
        <f>LEFT(N1869, SEARCH("/", N1869, 1)-1)</f>
        <v>theater</v>
      </c>
      <c r="R1869" t="str">
        <f>RIGHT(N1869, LEN(N1869) - SEARCH("/", N1869,1))</f>
        <v>plays</v>
      </c>
      <c r="S1869" s="10">
        <f>(((J1869/60)/60)/24)+DATE(1970,1,1)</f>
        <v>42475.848067129627</v>
      </c>
      <c r="T1869" s="10">
        <f>(((I1869/60)/60)/24)+DATE(1970,1,1)</f>
        <v>42505.848067129627</v>
      </c>
      <c r="U1869" s="12">
        <f>ROUND((T1869-S1869), 0)</f>
        <v>30</v>
      </c>
      <c r="V1869" s="11" t="str">
        <f>IF(E1869&gt;=D1869, 1, "")</f>
        <v/>
      </c>
      <c r="W1869" s="11">
        <f>IF(E1869&lt;D1869, 1, "")</f>
        <v>1</v>
      </c>
      <c r="X1869" s="15">
        <f>S1869</f>
        <v>42475.848067129627</v>
      </c>
    </row>
    <row r="1870" spans="1:24" ht="48" x14ac:dyDescent="0.2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5">
        <f>E1870/D1870</f>
        <v>0.1</v>
      </c>
      <c r="P1870" s="6">
        <f>E1870/L1870</f>
        <v>16.666666666666668</v>
      </c>
      <c r="Q1870" t="str">
        <f>LEFT(N1870, SEARCH("/", N1870, 1)-1)</f>
        <v>theater</v>
      </c>
      <c r="R1870" t="str">
        <f>RIGHT(N1870, LEN(N1870) - SEARCH("/", N1870,1))</f>
        <v>plays</v>
      </c>
      <c r="S1870" s="10">
        <f>(((J1870/60)/60)/24)+DATE(1970,1,1)</f>
        <v>42188.83293981482</v>
      </c>
      <c r="T1870" s="10">
        <f>(((I1870/60)/60)/24)+DATE(1970,1,1)</f>
        <v>42242.772222222222</v>
      </c>
      <c r="U1870" s="12">
        <f>ROUND((T1870-S1870), 0)</f>
        <v>54</v>
      </c>
      <c r="V1870" s="11" t="str">
        <f>IF(E1870&gt;=D1870, 1, "")</f>
        <v/>
      </c>
      <c r="W1870" s="11">
        <f>IF(E1870&lt;D1870, 1, "")</f>
        <v>1</v>
      </c>
      <c r="X1870" s="15">
        <f>S1870</f>
        <v>42188.83293981482</v>
      </c>
    </row>
    <row r="1871" spans="1:24" ht="48" x14ac:dyDescent="0.2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5">
        <f>E1871/D1871</f>
        <v>0.21366666666666667</v>
      </c>
      <c r="P1871" s="6">
        <f>E1871/L1871</f>
        <v>45.785714285714285</v>
      </c>
      <c r="Q1871" t="str">
        <f>LEFT(N1871, SEARCH("/", N1871, 1)-1)</f>
        <v>theater</v>
      </c>
      <c r="R1871" t="str">
        <f>RIGHT(N1871, LEN(N1871) - SEARCH("/", N1871,1))</f>
        <v>plays</v>
      </c>
      <c r="S1871" s="10">
        <f>(((J1871/60)/60)/24)+DATE(1970,1,1)</f>
        <v>42640.278171296297</v>
      </c>
      <c r="T1871" s="10">
        <f>(((I1871/60)/60)/24)+DATE(1970,1,1)</f>
        <v>42670.278171296297</v>
      </c>
      <c r="U1871" s="12">
        <f>ROUND((T1871-S1871), 0)</f>
        <v>30</v>
      </c>
      <c r="V1871" s="11" t="str">
        <f>IF(E1871&gt;=D1871, 1, "")</f>
        <v/>
      </c>
      <c r="W1871" s="11">
        <f>IF(E1871&lt;D1871, 1, "")</f>
        <v>1</v>
      </c>
      <c r="X1871" s="15">
        <f>S1871</f>
        <v>42640.278171296297</v>
      </c>
    </row>
    <row r="1872" spans="1:24" ht="48" x14ac:dyDescent="0.2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5">
        <f>E1872/D1872</f>
        <v>6.9696969696969702E-2</v>
      </c>
      <c r="P1872" s="6">
        <f>E1872/L1872</f>
        <v>383.33333333333331</v>
      </c>
      <c r="Q1872" t="str">
        <f>LEFT(N1872, SEARCH("/", N1872, 1)-1)</f>
        <v>theater</v>
      </c>
      <c r="R1872" t="str">
        <f>RIGHT(N1872, LEN(N1872) - SEARCH("/", N1872,1))</f>
        <v>plays</v>
      </c>
      <c r="S1872" s="10">
        <f>(((J1872/60)/60)/24)+DATE(1970,1,1)</f>
        <v>42697.010520833333</v>
      </c>
      <c r="T1872" s="10">
        <f>(((I1872/60)/60)/24)+DATE(1970,1,1)</f>
        <v>42730.010520833333</v>
      </c>
      <c r="U1872" s="12">
        <f>ROUND((T1872-S1872), 0)</f>
        <v>33</v>
      </c>
      <c r="V1872" s="11" t="str">
        <f>IF(E1872&gt;=D1872, 1, "")</f>
        <v/>
      </c>
      <c r="W1872" s="11">
        <f>IF(E1872&lt;D1872, 1, "")</f>
        <v>1</v>
      </c>
      <c r="X1872" s="15">
        <f>S1872</f>
        <v>42697.010520833333</v>
      </c>
    </row>
    <row r="1873" spans="1:24" ht="48" x14ac:dyDescent="0.2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5">
        <f>E1873/D1873</f>
        <v>0.70599999999999996</v>
      </c>
      <c r="P1873" s="6">
        <f>E1873/L1873</f>
        <v>106.96969696969697</v>
      </c>
      <c r="Q1873" t="str">
        <f>LEFT(N1873, SEARCH("/", N1873, 1)-1)</f>
        <v>theater</v>
      </c>
      <c r="R1873" t="str">
        <f>RIGHT(N1873, LEN(N1873) - SEARCH("/", N1873,1))</f>
        <v>plays</v>
      </c>
      <c r="S1873" s="10">
        <f>(((J1873/60)/60)/24)+DATE(1970,1,1)</f>
        <v>42053.049375000002</v>
      </c>
      <c r="T1873" s="10">
        <f>(((I1873/60)/60)/24)+DATE(1970,1,1)</f>
        <v>42096.041666666672</v>
      </c>
      <c r="U1873" s="12">
        <f>ROUND((T1873-S1873), 0)</f>
        <v>43</v>
      </c>
      <c r="V1873" s="11" t="str">
        <f>IF(E1873&gt;=D1873, 1, "")</f>
        <v/>
      </c>
      <c r="W1873" s="11">
        <f>IF(E1873&lt;D1873, 1, "")</f>
        <v>1</v>
      </c>
      <c r="X1873" s="15">
        <f>S1873</f>
        <v>42053.049375000002</v>
      </c>
    </row>
    <row r="1874" spans="1:24" ht="48" x14ac:dyDescent="0.2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5">
        <f>E1874/D1874</f>
        <v>2.0500000000000001E-2</v>
      </c>
      <c r="P1874" s="6">
        <f>E1874/L1874</f>
        <v>10.25</v>
      </c>
      <c r="Q1874" t="str">
        <f>LEFT(N1874, SEARCH("/", N1874, 1)-1)</f>
        <v>theater</v>
      </c>
      <c r="R1874" t="str">
        <f>RIGHT(N1874, LEN(N1874) - SEARCH("/", N1874,1))</f>
        <v>plays</v>
      </c>
      <c r="S1874" s="10">
        <f>(((J1874/60)/60)/24)+DATE(1970,1,1)</f>
        <v>41883.916678240741</v>
      </c>
      <c r="T1874" s="10">
        <f>(((I1874/60)/60)/24)+DATE(1970,1,1)</f>
        <v>41906.916678240741</v>
      </c>
      <c r="U1874" s="12">
        <f>ROUND((T1874-S1874), 0)</f>
        <v>23</v>
      </c>
      <c r="V1874" s="11" t="str">
        <f>IF(E1874&gt;=D1874, 1, "")</f>
        <v/>
      </c>
      <c r="W1874" s="11">
        <f>IF(E1874&lt;D1874, 1, "")</f>
        <v>1</v>
      </c>
      <c r="X1874" s="15">
        <f>S1874</f>
        <v>41883.916678240741</v>
      </c>
    </row>
    <row r="1875" spans="1:24" ht="48" x14ac:dyDescent="0.2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5">
        <f>E1875/D1875</f>
        <v>1.9666666666666666E-2</v>
      </c>
      <c r="P1875" s="6">
        <f>E1875/L1875</f>
        <v>59</v>
      </c>
      <c r="Q1875" t="str">
        <f>LEFT(N1875, SEARCH("/", N1875, 1)-1)</f>
        <v>theater</v>
      </c>
      <c r="R1875" t="str">
        <f>RIGHT(N1875, LEN(N1875) - SEARCH("/", N1875,1))</f>
        <v>plays</v>
      </c>
      <c r="S1875" s="10">
        <f>(((J1875/60)/60)/24)+DATE(1970,1,1)</f>
        <v>42767.031678240746</v>
      </c>
      <c r="T1875" s="10">
        <f>(((I1875/60)/60)/24)+DATE(1970,1,1)</f>
        <v>42797.208333333328</v>
      </c>
      <c r="U1875" s="12">
        <f>ROUND((T1875-S1875), 0)</f>
        <v>30</v>
      </c>
      <c r="V1875" s="11" t="str">
        <f>IF(E1875&gt;=D1875, 1, "")</f>
        <v/>
      </c>
      <c r="W1875" s="11">
        <f>IF(E1875&lt;D1875, 1, "")</f>
        <v>1</v>
      </c>
      <c r="X1875" s="15">
        <f>S1875</f>
        <v>42767.031678240746</v>
      </c>
    </row>
    <row r="1876" spans="1:24" ht="48" x14ac:dyDescent="0.2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5">
        <f>E1876/D1876</f>
        <v>0</v>
      </c>
      <c r="P1876" s="6" t="e">
        <f>E1876/L1876</f>
        <v>#DIV/0!</v>
      </c>
      <c r="Q1876" t="str">
        <f>LEFT(N1876, SEARCH("/", N1876, 1)-1)</f>
        <v>theater</v>
      </c>
      <c r="R1876" t="str">
        <f>RIGHT(N1876, LEN(N1876) - SEARCH("/", N1876,1))</f>
        <v>plays</v>
      </c>
      <c r="S1876" s="10">
        <f>(((J1876/60)/60)/24)+DATE(1970,1,1)</f>
        <v>42307.539398148147</v>
      </c>
      <c r="T1876" s="10">
        <f>(((I1876/60)/60)/24)+DATE(1970,1,1)</f>
        <v>42337.581064814818</v>
      </c>
      <c r="U1876" s="12">
        <f>ROUND((T1876-S1876), 0)</f>
        <v>30</v>
      </c>
      <c r="V1876" s="11" t="str">
        <f>IF(E1876&gt;=D1876, 1, "")</f>
        <v/>
      </c>
      <c r="W1876" s="11">
        <f>IF(E1876&lt;D1876, 1, "")</f>
        <v>1</v>
      </c>
      <c r="X1876" s="15">
        <f>S1876</f>
        <v>42307.539398148147</v>
      </c>
    </row>
    <row r="1877" spans="1:24" ht="48" x14ac:dyDescent="0.2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5">
        <f>E1877/D1877</f>
        <v>0.28666666666666668</v>
      </c>
      <c r="P1877" s="6">
        <f>E1877/L1877</f>
        <v>14.333333333333334</v>
      </c>
      <c r="Q1877" t="str">
        <f>LEFT(N1877, SEARCH("/", N1877, 1)-1)</f>
        <v>theater</v>
      </c>
      <c r="R1877" t="str">
        <f>RIGHT(N1877, LEN(N1877) - SEARCH("/", N1877,1))</f>
        <v>plays</v>
      </c>
      <c r="S1877" s="10">
        <f>(((J1877/60)/60)/24)+DATE(1970,1,1)</f>
        <v>42512.626747685179</v>
      </c>
      <c r="T1877" s="10">
        <f>(((I1877/60)/60)/24)+DATE(1970,1,1)</f>
        <v>42572.626747685179</v>
      </c>
      <c r="U1877" s="12">
        <f>ROUND((T1877-S1877), 0)</f>
        <v>60</v>
      </c>
      <c r="V1877" s="11" t="str">
        <f>IF(E1877&gt;=D1877, 1, "")</f>
        <v/>
      </c>
      <c r="W1877" s="11">
        <f>IF(E1877&lt;D1877, 1, "")</f>
        <v>1</v>
      </c>
      <c r="X1877" s="15">
        <f>S1877</f>
        <v>42512.626747685179</v>
      </c>
    </row>
    <row r="1878" spans="1:24" ht="48" x14ac:dyDescent="0.2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5">
        <f>E1878/D1878</f>
        <v>3.1333333333333331E-2</v>
      </c>
      <c r="P1878" s="6">
        <f>E1878/L1878</f>
        <v>15.666666666666666</v>
      </c>
      <c r="Q1878" t="str">
        <f>LEFT(N1878, SEARCH("/", N1878, 1)-1)</f>
        <v>theater</v>
      </c>
      <c r="R1878" t="str">
        <f>RIGHT(N1878, LEN(N1878) - SEARCH("/", N1878,1))</f>
        <v>plays</v>
      </c>
      <c r="S1878" s="10">
        <f>(((J1878/60)/60)/24)+DATE(1970,1,1)</f>
        <v>42029.135879629626</v>
      </c>
      <c r="T1878" s="10">
        <f>(((I1878/60)/60)/24)+DATE(1970,1,1)</f>
        <v>42059.135879629626</v>
      </c>
      <c r="U1878" s="12">
        <f>ROUND((T1878-S1878), 0)</f>
        <v>30</v>
      </c>
      <c r="V1878" s="11" t="str">
        <f>IF(E1878&gt;=D1878, 1, "")</f>
        <v/>
      </c>
      <c r="W1878" s="11">
        <f>IF(E1878&lt;D1878, 1, "")</f>
        <v>1</v>
      </c>
      <c r="X1878" s="15">
        <f>S1878</f>
        <v>42029.135879629626</v>
      </c>
    </row>
    <row r="1879" spans="1:24" ht="48" x14ac:dyDescent="0.2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5">
        <f>E1879/D1879</f>
        <v>4.0000000000000002E-4</v>
      </c>
      <c r="P1879" s="6">
        <f>E1879/L1879</f>
        <v>1</v>
      </c>
      <c r="Q1879" t="str">
        <f>LEFT(N1879, SEARCH("/", N1879, 1)-1)</f>
        <v>theater</v>
      </c>
      <c r="R1879" t="str">
        <f>RIGHT(N1879, LEN(N1879) - SEARCH("/", N1879,1))</f>
        <v>plays</v>
      </c>
      <c r="S1879" s="10">
        <f>(((J1879/60)/60)/24)+DATE(1970,1,1)</f>
        <v>42400.946597222224</v>
      </c>
      <c r="T1879" s="10">
        <f>(((I1879/60)/60)/24)+DATE(1970,1,1)</f>
        <v>42428</v>
      </c>
      <c r="U1879" s="12">
        <f>ROUND((T1879-S1879), 0)</f>
        <v>27</v>
      </c>
      <c r="V1879" s="11" t="str">
        <f>IF(E1879&gt;=D1879, 1, "")</f>
        <v/>
      </c>
      <c r="W1879" s="11">
        <f>IF(E1879&lt;D1879, 1, "")</f>
        <v>1</v>
      </c>
      <c r="X1879" s="15">
        <f>S1879</f>
        <v>42400.946597222224</v>
      </c>
    </row>
    <row r="1880" spans="1:24" ht="48" x14ac:dyDescent="0.2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5">
        <f>E1880/D1880</f>
        <v>2E-3</v>
      </c>
      <c r="P1880" s="6">
        <f>E1880/L1880</f>
        <v>1</v>
      </c>
      <c r="Q1880" t="str">
        <f>LEFT(N1880, SEARCH("/", N1880, 1)-1)</f>
        <v>theater</v>
      </c>
      <c r="R1880" t="str">
        <f>RIGHT(N1880, LEN(N1880) - SEARCH("/", N1880,1))</f>
        <v>plays</v>
      </c>
      <c r="S1880" s="10">
        <f>(((J1880/60)/60)/24)+DATE(1970,1,1)</f>
        <v>42358.573182870372</v>
      </c>
      <c r="T1880" s="10">
        <f>(((I1880/60)/60)/24)+DATE(1970,1,1)</f>
        <v>42377.273611111115</v>
      </c>
      <c r="U1880" s="12">
        <f>ROUND((T1880-S1880), 0)</f>
        <v>19</v>
      </c>
      <c r="V1880" s="11" t="str">
        <f>IF(E1880&gt;=D1880, 1, "")</f>
        <v/>
      </c>
      <c r="W1880" s="11">
        <f>IF(E1880&lt;D1880, 1, "")</f>
        <v>1</v>
      </c>
      <c r="X1880" s="15">
        <f>S1880</f>
        <v>42358.573182870372</v>
      </c>
    </row>
    <row r="1881" spans="1:24" ht="48" x14ac:dyDescent="0.2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5">
        <f>E1881/D1881</f>
        <v>1.0142212307692309</v>
      </c>
      <c r="P1881" s="6">
        <f>E1881/L1881</f>
        <v>74.575090497737563</v>
      </c>
      <c r="Q1881" t="str">
        <f>LEFT(N1881, SEARCH("/", N1881, 1)-1)</f>
        <v>music</v>
      </c>
      <c r="R1881" t="str">
        <f>RIGHT(N1881, LEN(N1881) - SEARCH("/", N1881,1))</f>
        <v>faith</v>
      </c>
      <c r="S1881" s="10">
        <f>(((J1881/60)/60)/24)+DATE(1970,1,1)</f>
        <v>42774.121342592596</v>
      </c>
      <c r="T1881" s="10">
        <f>(((I1881/60)/60)/24)+DATE(1970,1,1)</f>
        <v>42823.083333333328</v>
      </c>
      <c r="U1881" s="12">
        <f>ROUND((T1881-S1881), 0)</f>
        <v>49</v>
      </c>
      <c r="V1881" s="11">
        <f>IF(E1881&gt;=D1881, 1, "")</f>
        <v>1</v>
      </c>
      <c r="W1881" s="11" t="str">
        <f>IF(E1881&lt;D1881, 1, "")</f>
        <v/>
      </c>
      <c r="X1881" s="15">
        <f>S1881</f>
        <v>42774.121342592596</v>
      </c>
    </row>
    <row r="1882" spans="1:24" ht="32" x14ac:dyDescent="0.2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5">
        <f>E1882/D1882</f>
        <v>0</v>
      </c>
      <c r="P1882" s="6" t="e">
        <f>E1882/L1882</f>
        <v>#DIV/0!</v>
      </c>
      <c r="Q1882" t="str">
        <f>LEFT(N1882, SEARCH("/", N1882, 1)-1)</f>
        <v>music</v>
      </c>
      <c r="R1882" t="str">
        <f>RIGHT(N1882, LEN(N1882) - SEARCH("/", N1882,1))</f>
        <v>faith</v>
      </c>
      <c r="S1882" s="10">
        <f>(((J1882/60)/60)/24)+DATE(1970,1,1)</f>
        <v>42779.21365740741</v>
      </c>
      <c r="T1882" s="10">
        <f>(((I1882/60)/60)/24)+DATE(1970,1,1)</f>
        <v>42839.171990740739</v>
      </c>
      <c r="U1882" s="12">
        <f>ROUND((T1882-S1882), 0)</f>
        <v>60</v>
      </c>
      <c r="V1882" s="11" t="str">
        <f>IF(E1882&gt;=D1882, 1, "")</f>
        <v/>
      </c>
      <c r="W1882" s="11">
        <f>IF(E1882&lt;D1882, 1, "")</f>
        <v>1</v>
      </c>
      <c r="X1882" s="15">
        <f>S1882</f>
        <v>42779.21365740741</v>
      </c>
    </row>
    <row r="1883" spans="1:24" ht="48" x14ac:dyDescent="0.2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5">
        <f>E1883/D1883</f>
        <v>0.21714285714285714</v>
      </c>
      <c r="P1883" s="6">
        <f>E1883/L1883</f>
        <v>76</v>
      </c>
      <c r="Q1883" t="str">
        <f>LEFT(N1883, SEARCH("/", N1883, 1)-1)</f>
        <v>music</v>
      </c>
      <c r="R1883" t="str">
        <f>RIGHT(N1883, LEN(N1883) - SEARCH("/", N1883,1))</f>
        <v>faith</v>
      </c>
      <c r="S1883" s="10">
        <f>(((J1883/60)/60)/24)+DATE(1970,1,1)</f>
        <v>42808.781689814816</v>
      </c>
      <c r="T1883" s="10">
        <f>(((I1883/60)/60)/24)+DATE(1970,1,1)</f>
        <v>42832.781689814816</v>
      </c>
      <c r="U1883" s="12">
        <f>ROUND((T1883-S1883), 0)</f>
        <v>24</v>
      </c>
      <c r="V1883" s="11" t="str">
        <f>IF(E1883&gt;=D1883, 1, "")</f>
        <v/>
      </c>
      <c r="W1883" s="11">
        <f>IF(E1883&lt;D1883, 1, "")</f>
        <v>1</v>
      </c>
      <c r="X1883" s="15">
        <f>S1883</f>
        <v>42808.781689814816</v>
      </c>
    </row>
    <row r="1884" spans="1:24" ht="32" x14ac:dyDescent="0.2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5">
        <f>E1884/D1884</f>
        <v>1.0912500000000001</v>
      </c>
      <c r="P1884" s="6">
        <f>E1884/L1884</f>
        <v>86.43564356435644</v>
      </c>
      <c r="Q1884" t="str">
        <f>LEFT(N1884, SEARCH("/", N1884, 1)-1)</f>
        <v>music</v>
      </c>
      <c r="R1884" t="str">
        <f>RIGHT(N1884, LEN(N1884) - SEARCH("/", N1884,1))</f>
        <v>faith</v>
      </c>
      <c r="S1884" s="10">
        <f>(((J1884/60)/60)/24)+DATE(1970,1,1)</f>
        <v>42783.815289351856</v>
      </c>
      <c r="T1884" s="10">
        <f>(((I1884/60)/60)/24)+DATE(1970,1,1)</f>
        <v>42811.773622685185</v>
      </c>
      <c r="U1884" s="12">
        <f>ROUND((T1884-S1884), 0)</f>
        <v>28</v>
      </c>
      <c r="V1884" s="11">
        <f>IF(E1884&gt;=D1884, 1, "")</f>
        <v>1</v>
      </c>
      <c r="W1884" s="11" t="str">
        <f>IF(E1884&lt;D1884, 1, "")</f>
        <v/>
      </c>
      <c r="X1884" s="15">
        <f>S1884</f>
        <v>42783.815289351856</v>
      </c>
    </row>
    <row r="1885" spans="1:24" ht="48" x14ac:dyDescent="0.2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5">
        <f>E1885/D1885</f>
        <v>1.0285714285714285</v>
      </c>
      <c r="P1885" s="6">
        <f>E1885/L1885</f>
        <v>24</v>
      </c>
      <c r="Q1885" t="str">
        <f>LEFT(N1885, SEARCH("/", N1885, 1)-1)</f>
        <v>music</v>
      </c>
      <c r="R1885" t="str">
        <f>RIGHT(N1885, LEN(N1885) - SEARCH("/", N1885,1))</f>
        <v>faith</v>
      </c>
      <c r="S1885" s="10">
        <f>(((J1885/60)/60)/24)+DATE(1970,1,1)</f>
        <v>42788.2502662037</v>
      </c>
      <c r="T1885" s="10">
        <f>(((I1885/60)/60)/24)+DATE(1970,1,1)</f>
        <v>42818.208599537036</v>
      </c>
      <c r="U1885" s="12">
        <f>ROUND((T1885-S1885), 0)</f>
        <v>30</v>
      </c>
      <c r="V1885" s="11">
        <f>IF(E1885&gt;=D1885, 1, "")</f>
        <v>1</v>
      </c>
      <c r="W1885" s="11" t="str">
        <f>IF(E1885&lt;D1885, 1, "")</f>
        <v/>
      </c>
      <c r="X1885" s="15">
        <f>S1885</f>
        <v>42788.2502662037</v>
      </c>
    </row>
    <row r="1886" spans="1:24" ht="48" x14ac:dyDescent="0.2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5">
        <f>E1886/D1886</f>
        <v>3.5999999999999999E-3</v>
      </c>
      <c r="P1886" s="6">
        <f>E1886/L1886</f>
        <v>18</v>
      </c>
      <c r="Q1886" t="str">
        <f>LEFT(N1886, SEARCH("/", N1886, 1)-1)</f>
        <v>music</v>
      </c>
      <c r="R1886" t="str">
        <f>RIGHT(N1886, LEN(N1886) - SEARCH("/", N1886,1))</f>
        <v>faith</v>
      </c>
      <c r="S1886" s="10">
        <f>(((J1886/60)/60)/24)+DATE(1970,1,1)</f>
        <v>42792.843969907408</v>
      </c>
      <c r="T1886" s="10">
        <f>(((I1886/60)/60)/24)+DATE(1970,1,1)</f>
        <v>42852.802303240736</v>
      </c>
      <c r="U1886" s="12">
        <f>ROUND((T1886-S1886), 0)</f>
        <v>60</v>
      </c>
      <c r="V1886" s="11" t="str">
        <f>IF(E1886&gt;=D1886, 1, "")</f>
        <v/>
      </c>
      <c r="W1886" s="11">
        <f>IF(E1886&lt;D1886, 1, "")</f>
        <v>1</v>
      </c>
      <c r="X1886" s="15">
        <f>S1886</f>
        <v>42792.843969907408</v>
      </c>
    </row>
    <row r="1887" spans="1:24" ht="48" x14ac:dyDescent="0.2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5">
        <f>E1887/D1887</f>
        <v>0.3125</v>
      </c>
      <c r="P1887" s="6">
        <f>E1887/L1887</f>
        <v>80.128205128205124</v>
      </c>
      <c r="Q1887" t="str">
        <f>LEFT(N1887, SEARCH("/", N1887, 1)-1)</f>
        <v>music</v>
      </c>
      <c r="R1887" t="str">
        <f>RIGHT(N1887, LEN(N1887) - SEARCH("/", N1887,1))</f>
        <v>faith</v>
      </c>
      <c r="S1887" s="10">
        <f>(((J1887/60)/60)/24)+DATE(1970,1,1)</f>
        <v>42802.046817129631</v>
      </c>
      <c r="T1887" s="10">
        <f>(((I1887/60)/60)/24)+DATE(1970,1,1)</f>
        <v>42835.84375</v>
      </c>
      <c r="U1887" s="12">
        <f>ROUND((T1887-S1887), 0)</f>
        <v>34</v>
      </c>
      <c r="V1887" s="11" t="str">
        <f>IF(E1887&gt;=D1887, 1, "")</f>
        <v/>
      </c>
      <c r="W1887" s="11">
        <f>IF(E1887&lt;D1887, 1, "")</f>
        <v>1</v>
      </c>
      <c r="X1887" s="15">
        <f>S1887</f>
        <v>42802.046817129631</v>
      </c>
    </row>
    <row r="1888" spans="1:24" ht="64" x14ac:dyDescent="0.2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5">
        <f>E1888/D1888</f>
        <v>0.443</v>
      </c>
      <c r="P1888" s="6">
        <f>E1888/L1888</f>
        <v>253.14285714285714</v>
      </c>
      <c r="Q1888" t="str">
        <f>LEFT(N1888, SEARCH("/", N1888, 1)-1)</f>
        <v>music</v>
      </c>
      <c r="R1888" t="str">
        <f>RIGHT(N1888, LEN(N1888) - SEARCH("/", N1888,1))</f>
        <v>faith</v>
      </c>
      <c r="S1888" s="10">
        <f>(((J1888/60)/60)/24)+DATE(1970,1,1)</f>
        <v>42804.534652777773</v>
      </c>
      <c r="T1888" s="10">
        <f>(((I1888/60)/60)/24)+DATE(1970,1,1)</f>
        <v>42834.492986111116</v>
      </c>
      <c r="U1888" s="12">
        <f>ROUND((T1888-S1888), 0)</f>
        <v>30</v>
      </c>
      <c r="V1888" s="11" t="str">
        <f>IF(E1888&gt;=D1888, 1, "")</f>
        <v/>
      </c>
      <c r="W1888" s="11">
        <f>IF(E1888&lt;D1888, 1, "")</f>
        <v>1</v>
      </c>
      <c r="X1888" s="15">
        <f>S1888</f>
        <v>42804.534652777773</v>
      </c>
    </row>
    <row r="1889" spans="1:24" ht="16" x14ac:dyDescent="0.2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5">
        <f>E1889/D1889</f>
        <v>1</v>
      </c>
      <c r="P1889" s="6">
        <f>E1889/L1889</f>
        <v>171.42857142857142</v>
      </c>
      <c r="Q1889" t="str">
        <f>LEFT(N1889, SEARCH("/", N1889, 1)-1)</f>
        <v>music</v>
      </c>
      <c r="R1889" t="str">
        <f>RIGHT(N1889, LEN(N1889) - SEARCH("/", N1889,1))</f>
        <v>faith</v>
      </c>
      <c r="S1889" s="10">
        <f>(((J1889/60)/60)/24)+DATE(1970,1,1)</f>
        <v>42780.942476851851</v>
      </c>
      <c r="T1889" s="10">
        <f>(((I1889/60)/60)/24)+DATE(1970,1,1)</f>
        <v>42810.900810185187</v>
      </c>
      <c r="U1889" s="12">
        <f>ROUND((T1889-S1889), 0)</f>
        <v>30</v>
      </c>
      <c r="V1889" s="11">
        <f>IF(E1889&gt;=D1889, 1, "")</f>
        <v>1</v>
      </c>
      <c r="W1889" s="11" t="str">
        <f>IF(E1889&lt;D1889, 1, "")</f>
        <v/>
      </c>
      <c r="X1889" s="15">
        <f>S1889</f>
        <v>42780.942476851851</v>
      </c>
    </row>
    <row r="1890" spans="1:24" ht="48" x14ac:dyDescent="0.2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5">
        <f>E1890/D1890</f>
        <v>0.254</v>
      </c>
      <c r="P1890" s="6">
        <f>E1890/L1890</f>
        <v>57.727272727272727</v>
      </c>
      <c r="Q1890" t="str">
        <f>LEFT(N1890, SEARCH("/", N1890, 1)-1)</f>
        <v>music</v>
      </c>
      <c r="R1890" t="str">
        <f>RIGHT(N1890, LEN(N1890) - SEARCH("/", N1890,1))</f>
        <v>faith</v>
      </c>
      <c r="S1890" s="10">
        <f>(((J1890/60)/60)/24)+DATE(1970,1,1)</f>
        <v>42801.43104166667</v>
      </c>
      <c r="T1890" s="10">
        <f>(((I1890/60)/60)/24)+DATE(1970,1,1)</f>
        <v>42831.389374999999</v>
      </c>
      <c r="U1890" s="12">
        <f>ROUND((T1890-S1890), 0)</f>
        <v>30</v>
      </c>
      <c r="V1890" s="11" t="str">
        <f>IF(E1890&gt;=D1890, 1, "")</f>
        <v/>
      </c>
      <c r="W1890" s="11">
        <f>IF(E1890&lt;D1890, 1, "")</f>
        <v>1</v>
      </c>
      <c r="X1890" s="15">
        <f>S1890</f>
        <v>42801.43104166667</v>
      </c>
    </row>
    <row r="1891" spans="1:24" ht="48" x14ac:dyDescent="0.2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5">
        <f>E1891/D1891</f>
        <v>0.33473333333333333</v>
      </c>
      <c r="P1891" s="6">
        <f>E1891/L1891</f>
        <v>264.26315789473682</v>
      </c>
      <c r="Q1891" t="str">
        <f>LEFT(N1891, SEARCH("/", N1891, 1)-1)</f>
        <v>music</v>
      </c>
      <c r="R1891" t="str">
        <f>RIGHT(N1891, LEN(N1891) - SEARCH("/", N1891,1))</f>
        <v>faith</v>
      </c>
      <c r="S1891" s="10">
        <f>(((J1891/60)/60)/24)+DATE(1970,1,1)</f>
        <v>42795.701481481476</v>
      </c>
      <c r="T1891" s="10">
        <f>(((I1891/60)/60)/24)+DATE(1970,1,1)</f>
        <v>42828.041666666672</v>
      </c>
      <c r="U1891" s="12">
        <f>ROUND((T1891-S1891), 0)</f>
        <v>32</v>
      </c>
      <c r="V1891" s="11" t="str">
        <f>IF(E1891&gt;=D1891, 1, "")</f>
        <v/>
      </c>
      <c r="W1891" s="11">
        <f>IF(E1891&lt;D1891, 1, "")</f>
        <v>1</v>
      </c>
      <c r="X1891" s="15">
        <f>S1891</f>
        <v>42795.701481481476</v>
      </c>
    </row>
    <row r="1892" spans="1:24" ht="48" x14ac:dyDescent="0.2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5">
        <f>E1892/D1892</f>
        <v>0.47799999999999998</v>
      </c>
      <c r="P1892" s="6">
        <f>E1892/L1892</f>
        <v>159.33333333333334</v>
      </c>
      <c r="Q1892" t="str">
        <f>LEFT(N1892, SEARCH("/", N1892, 1)-1)</f>
        <v>music</v>
      </c>
      <c r="R1892" t="str">
        <f>RIGHT(N1892, LEN(N1892) - SEARCH("/", N1892,1))</f>
        <v>faith</v>
      </c>
      <c r="S1892" s="10">
        <f>(((J1892/60)/60)/24)+DATE(1970,1,1)</f>
        <v>42788.151238425926</v>
      </c>
      <c r="T1892" s="10">
        <f>(((I1892/60)/60)/24)+DATE(1970,1,1)</f>
        <v>42820.999305555553</v>
      </c>
      <c r="U1892" s="12">
        <f>ROUND((T1892-S1892), 0)</f>
        <v>33</v>
      </c>
      <c r="V1892" s="11" t="str">
        <f>IF(E1892&gt;=D1892, 1, "")</f>
        <v/>
      </c>
      <c r="W1892" s="11">
        <f>IF(E1892&lt;D1892, 1, "")</f>
        <v>1</v>
      </c>
      <c r="X1892" s="15">
        <f>S1892</f>
        <v>42788.151238425926</v>
      </c>
    </row>
    <row r="1893" spans="1:24" ht="48" x14ac:dyDescent="0.2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5">
        <f>E1893/D1893</f>
        <v>9.3333333333333338E-2</v>
      </c>
      <c r="P1893" s="6">
        <f>E1893/L1893</f>
        <v>35</v>
      </c>
      <c r="Q1893" t="str">
        <f>LEFT(N1893, SEARCH("/", N1893, 1)-1)</f>
        <v>music</v>
      </c>
      <c r="R1893" t="str">
        <f>RIGHT(N1893, LEN(N1893) - SEARCH("/", N1893,1))</f>
        <v>faith</v>
      </c>
      <c r="S1893" s="10">
        <f>(((J1893/60)/60)/24)+DATE(1970,1,1)</f>
        <v>42803.920277777783</v>
      </c>
      <c r="T1893" s="10">
        <f>(((I1893/60)/60)/24)+DATE(1970,1,1)</f>
        <v>42834.833333333328</v>
      </c>
      <c r="U1893" s="12">
        <f>ROUND((T1893-S1893), 0)</f>
        <v>31</v>
      </c>
      <c r="V1893" s="11" t="str">
        <f>IF(E1893&gt;=D1893, 1, "")</f>
        <v/>
      </c>
      <c r="W1893" s="11">
        <f>IF(E1893&lt;D1893, 1, "")</f>
        <v>1</v>
      </c>
      <c r="X1893" s="15">
        <f>S1893</f>
        <v>42803.920277777783</v>
      </c>
    </row>
    <row r="1894" spans="1:24" ht="48" x14ac:dyDescent="0.2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5">
        <f>E1894/D1894</f>
        <v>5.0000000000000001E-4</v>
      </c>
      <c r="P1894" s="6">
        <f>E1894/L1894</f>
        <v>5</v>
      </c>
      <c r="Q1894" t="str">
        <f>LEFT(N1894, SEARCH("/", N1894, 1)-1)</f>
        <v>music</v>
      </c>
      <c r="R1894" t="str">
        <f>RIGHT(N1894, LEN(N1894) - SEARCH("/", N1894,1))</f>
        <v>faith</v>
      </c>
      <c r="S1894" s="10">
        <f>(((J1894/60)/60)/24)+DATE(1970,1,1)</f>
        <v>42791.669837962967</v>
      </c>
      <c r="T1894" s="10">
        <f>(((I1894/60)/60)/24)+DATE(1970,1,1)</f>
        <v>42821.191666666666</v>
      </c>
      <c r="U1894" s="12">
        <f>ROUND((T1894-S1894), 0)</f>
        <v>30</v>
      </c>
      <c r="V1894" s="11" t="str">
        <f>IF(E1894&gt;=D1894, 1, "")</f>
        <v/>
      </c>
      <c r="W1894" s="11">
        <f>IF(E1894&lt;D1894, 1, "")</f>
        <v>1</v>
      </c>
      <c r="X1894" s="15">
        <f>S1894</f>
        <v>42791.669837962967</v>
      </c>
    </row>
    <row r="1895" spans="1:24" ht="48" x14ac:dyDescent="0.2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5">
        <f>E1895/D1895</f>
        <v>0.11708333333333333</v>
      </c>
      <c r="P1895" s="6">
        <f>E1895/L1895</f>
        <v>61.086956521739133</v>
      </c>
      <c r="Q1895" t="str">
        <f>LEFT(N1895, SEARCH("/", N1895, 1)-1)</f>
        <v>music</v>
      </c>
      <c r="R1895" t="str">
        <f>RIGHT(N1895, LEN(N1895) - SEARCH("/", N1895,1))</f>
        <v>faith</v>
      </c>
      <c r="S1895" s="10">
        <f>(((J1895/60)/60)/24)+DATE(1970,1,1)</f>
        <v>42801.031412037039</v>
      </c>
      <c r="T1895" s="10">
        <f>(((I1895/60)/60)/24)+DATE(1970,1,1)</f>
        <v>42835.041666666672</v>
      </c>
      <c r="U1895" s="12">
        <f>ROUND((T1895-S1895), 0)</f>
        <v>34</v>
      </c>
      <c r="V1895" s="11" t="str">
        <f>IF(E1895&gt;=D1895, 1, "")</f>
        <v/>
      </c>
      <c r="W1895" s="11">
        <f>IF(E1895&lt;D1895, 1, "")</f>
        <v>1</v>
      </c>
      <c r="X1895" s="15">
        <f>S1895</f>
        <v>42801.031412037039</v>
      </c>
    </row>
    <row r="1896" spans="1:24" ht="48" x14ac:dyDescent="0.2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5">
        <f>E1896/D1896</f>
        <v>0</v>
      </c>
      <c r="P1896" s="6" t="e">
        <f>E1896/L1896</f>
        <v>#DIV/0!</v>
      </c>
      <c r="Q1896" t="str">
        <f>LEFT(N1896, SEARCH("/", N1896, 1)-1)</f>
        <v>music</v>
      </c>
      <c r="R1896" t="str">
        <f>RIGHT(N1896, LEN(N1896) - SEARCH("/", N1896,1))</f>
        <v>faith</v>
      </c>
      <c r="S1896" s="10">
        <f>(((J1896/60)/60)/24)+DATE(1970,1,1)</f>
        <v>42796.069571759261</v>
      </c>
      <c r="T1896" s="10">
        <f>(((I1896/60)/60)/24)+DATE(1970,1,1)</f>
        <v>42826.027905092589</v>
      </c>
      <c r="U1896" s="12">
        <f>ROUND((T1896-S1896), 0)</f>
        <v>30</v>
      </c>
      <c r="V1896" s="11" t="str">
        <f>IF(E1896&gt;=D1896, 1, "")</f>
        <v/>
      </c>
      <c r="W1896" s="11">
        <f>IF(E1896&lt;D1896, 1, "")</f>
        <v>1</v>
      </c>
      <c r="X1896" s="15">
        <f>S1896</f>
        <v>42796.069571759261</v>
      </c>
    </row>
    <row r="1897" spans="1:24" ht="48" x14ac:dyDescent="0.2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5">
        <f>E1897/D1897</f>
        <v>0.20208000000000001</v>
      </c>
      <c r="P1897" s="6">
        <f>E1897/L1897</f>
        <v>114.81818181818181</v>
      </c>
      <c r="Q1897" t="str">
        <f>LEFT(N1897, SEARCH("/", N1897, 1)-1)</f>
        <v>music</v>
      </c>
      <c r="R1897" t="str">
        <f>RIGHT(N1897, LEN(N1897) - SEARCH("/", N1897,1))</f>
        <v>faith</v>
      </c>
      <c r="S1897" s="10">
        <f>(((J1897/60)/60)/24)+DATE(1970,1,1)</f>
        <v>42805.032962962956</v>
      </c>
      <c r="T1897" s="10">
        <f>(((I1897/60)/60)/24)+DATE(1970,1,1)</f>
        <v>42834.991296296299</v>
      </c>
      <c r="U1897" s="12">
        <f>ROUND((T1897-S1897), 0)</f>
        <v>30</v>
      </c>
      <c r="V1897" s="11" t="str">
        <f>IF(E1897&gt;=D1897, 1, "")</f>
        <v/>
      </c>
      <c r="W1897" s="11">
        <f>IF(E1897&lt;D1897, 1, "")</f>
        <v>1</v>
      </c>
      <c r="X1897" s="15">
        <f>S1897</f>
        <v>42805.032962962956</v>
      </c>
    </row>
    <row r="1898" spans="1:24" ht="80" x14ac:dyDescent="0.2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5">
        <f>E1898/D1898</f>
        <v>0</v>
      </c>
      <c r="P1898" s="6" t="e">
        <f>E1898/L1898</f>
        <v>#DIV/0!</v>
      </c>
      <c r="Q1898" t="str">
        <f>LEFT(N1898, SEARCH("/", N1898, 1)-1)</f>
        <v>music</v>
      </c>
      <c r="R1898" t="str">
        <f>RIGHT(N1898, LEN(N1898) - SEARCH("/", N1898,1))</f>
        <v>faith</v>
      </c>
      <c r="S1898" s="10">
        <f>(((J1898/60)/60)/24)+DATE(1970,1,1)</f>
        <v>42796.207870370374</v>
      </c>
      <c r="T1898" s="10">
        <f>(((I1898/60)/60)/24)+DATE(1970,1,1)</f>
        <v>42820.147916666669</v>
      </c>
      <c r="U1898" s="12">
        <f>ROUND((T1898-S1898), 0)</f>
        <v>24</v>
      </c>
      <c r="V1898" s="11" t="str">
        <f>IF(E1898&gt;=D1898, 1, "")</f>
        <v/>
      </c>
      <c r="W1898" s="11">
        <f>IF(E1898&lt;D1898, 1, "")</f>
        <v>1</v>
      </c>
      <c r="X1898" s="15">
        <f>S1898</f>
        <v>42796.207870370374</v>
      </c>
    </row>
    <row r="1899" spans="1:24" ht="48" x14ac:dyDescent="0.2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5">
        <f>E1899/D1899</f>
        <v>4.2311459353574929E-2</v>
      </c>
      <c r="P1899" s="6">
        <f>E1899/L1899</f>
        <v>54</v>
      </c>
      <c r="Q1899" t="str">
        <f>LEFT(N1899, SEARCH("/", N1899, 1)-1)</f>
        <v>music</v>
      </c>
      <c r="R1899" t="str">
        <f>RIGHT(N1899, LEN(N1899) - SEARCH("/", N1899,1))</f>
        <v>faith</v>
      </c>
      <c r="S1899" s="10">
        <f>(((J1899/60)/60)/24)+DATE(1970,1,1)</f>
        <v>42806.863946759258</v>
      </c>
      <c r="T1899" s="10">
        <f>(((I1899/60)/60)/24)+DATE(1970,1,1)</f>
        <v>42836.863946759258</v>
      </c>
      <c r="U1899" s="12">
        <f>ROUND((T1899-S1899), 0)</f>
        <v>30</v>
      </c>
      <c r="V1899" s="11" t="str">
        <f>IF(E1899&gt;=D1899, 1, "")</f>
        <v/>
      </c>
      <c r="W1899" s="11">
        <f>IF(E1899&lt;D1899, 1, "")</f>
        <v>1</v>
      </c>
      <c r="X1899" s="15">
        <f>S1899</f>
        <v>42806.863946759258</v>
      </c>
    </row>
    <row r="1900" spans="1:24" ht="48" x14ac:dyDescent="0.2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5">
        <f>E1900/D1900</f>
        <v>0.2606</v>
      </c>
      <c r="P1900" s="6">
        <f>E1900/L1900</f>
        <v>65.974683544303801</v>
      </c>
      <c r="Q1900" t="str">
        <f>LEFT(N1900, SEARCH("/", N1900, 1)-1)</f>
        <v>music</v>
      </c>
      <c r="R1900" t="str">
        <f>RIGHT(N1900, LEN(N1900) - SEARCH("/", N1900,1))</f>
        <v>faith</v>
      </c>
      <c r="S1900" s="10">
        <f>(((J1900/60)/60)/24)+DATE(1970,1,1)</f>
        <v>42796.071643518517</v>
      </c>
      <c r="T1900" s="10">
        <f>(((I1900/60)/60)/24)+DATE(1970,1,1)</f>
        <v>42826.166666666672</v>
      </c>
      <c r="U1900" s="12">
        <f>ROUND((T1900-S1900), 0)</f>
        <v>30</v>
      </c>
      <c r="V1900" s="11" t="str">
        <f>IF(E1900&gt;=D1900, 1, "")</f>
        <v/>
      </c>
      <c r="W1900" s="11">
        <f>IF(E1900&lt;D1900, 1, "")</f>
        <v>1</v>
      </c>
      <c r="X1900" s="15">
        <f>S1900</f>
        <v>42796.071643518517</v>
      </c>
    </row>
    <row r="1901" spans="1:24" ht="48" x14ac:dyDescent="0.2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5">
        <f>E1901/D1901</f>
        <v>0.39120962394619685</v>
      </c>
      <c r="P1901" s="6">
        <f>E1901/L1901</f>
        <v>64.53125</v>
      </c>
      <c r="Q1901" t="str">
        <f>LEFT(N1901, SEARCH("/", N1901, 1)-1)</f>
        <v>food</v>
      </c>
      <c r="R1901" t="str">
        <f>RIGHT(N1901, LEN(N1901) - SEARCH("/", N1901,1))</f>
        <v>small batch</v>
      </c>
      <c r="S1901" s="10">
        <f>(((J1901/60)/60)/24)+DATE(1970,1,1)</f>
        <v>42799.260428240741</v>
      </c>
      <c r="T1901" s="10">
        <f>(((I1901/60)/60)/24)+DATE(1970,1,1)</f>
        <v>42829.21876157407</v>
      </c>
      <c r="U1901" s="12">
        <f>ROUND((T1901-S1901), 0)</f>
        <v>30</v>
      </c>
      <c r="V1901" s="11" t="str">
        <f>IF(E1901&gt;=D1901, 1, "")</f>
        <v/>
      </c>
      <c r="W1901" s="11">
        <f>IF(E1901&lt;D1901, 1, "")</f>
        <v>1</v>
      </c>
      <c r="X1901" s="15">
        <f>S1901</f>
        <v>42799.260428240741</v>
      </c>
    </row>
    <row r="1902" spans="1:24" ht="48" x14ac:dyDescent="0.2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5">
        <f>E1902/D1902</f>
        <v>3.1481481481481478E-2</v>
      </c>
      <c r="P1902" s="6">
        <f>E1902/L1902</f>
        <v>21.25</v>
      </c>
      <c r="Q1902" t="str">
        <f>LEFT(N1902, SEARCH("/", N1902, 1)-1)</f>
        <v>food</v>
      </c>
      <c r="R1902" t="str">
        <f>RIGHT(N1902, LEN(N1902) - SEARCH("/", N1902,1))</f>
        <v>small batch</v>
      </c>
      <c r="S1902" s="10">
        <f>(((J1902/60)/60)/24)+DATE(1970,1,1)</f>
        <v>42804.895474537043</v>
      </c>
      <c r="T1902" s="10">
        <f>(((I1902/60)/60)/24)+DATE(1970,1,1)</f>
        <v>42834.853807870371</v>
      </c>
      <c r="U1902" s="12">
        <f>ROUND((T1902-S1902), 0)</f>
        <v>30</v>
      </c>
      <c r="V1902" s="11" t="str">
        <f>IF(E1902&gt;=D1902, 1, "")</f>
        <v/>
      </c>
      <c r="W1902" s="11">
        <f>IF(E1902&lt;D1902, 1, "")</f>
        <v>1</v>
      </c>
      <c r="X1902" s="15">
        <f>S1902</f>
        <v>42804.895474537043</v>
      </c>
    </row>
    <row r="1903" spans="1:24" ht="48" x14ac:dyDescent="0.2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5">
        <f>E1903/D1903</f>
        <v>0.48</v>
      </c>
      <c r="P1903" s="6">
        <f>E1903/L1903</f>
        <v>30</v>
      </c>
      <c r="Q1903" t="str">
        <f>LEFT(N1903, SEARCH("/", N1903, 1)-1)</f>
        <v>food</v>
      </c>
      <c r="R1903" t="str">
        <f>RIGHT(N1903, LEN(N1903) - SEARCH("/", N1903,1))</f>
        <v>small batch</v>
      </c>
      <c r="S1903" s="10">
        <f>(((J1903/60)/60)/24)+DATE(1970,1,1)</f>
        <v>42807.755173611105</v>
      </c>
      <c r="T1903" s="10">
        <f>(((I1903/60)/60)/24)+DATE(1970,1,1)</f>
        <v>42814.755173611105</v>
      </c>
      <c r="U1903" s="12">
        <f>ROUND((T1903-S1903), 0)</f>
        <v>7</v>
      </c>
      <c r="V1903" s="11" t="str">
        <f>IF(E1903&gt;=D1903, 1, "")</f>
        <v/>
      </c>
      <c r="W1903" s="11">
        <f>IF(E1903&lt;D1903, 1, "")</f>
        <v>1</v>
      </c>
      <c r="X1903" s="15">
        <f>S1903</f>
        <v>42807.755173611105</v>
      </c>
    </row>
    <row r="1904" spans="1:24" ht="32" x14ac:dyDescent="0.2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5">
        <f>E1904/D1904</f>
        <v>0.20733333333333334</v>
      </c>
      <c r="P1904" s="6">
        <f>E1904/L1904</f>
        <v>25.491803278688526</v>
      </c>
      <c r="Q1904" t="str">
        <f>LEFT(N1904, SEARCH("/", N1904, 1)-1)</f>
        <v>food</v>
      </c>
      <c r="R1904" t="str">
        <f>RIGHT(N1904, LEN(N1904) - SEARCH("/", N1904,1))</f>
        <v>small batch</v>
      </c>
      <c r="S1904" s="10">
        <f>(((J1904/60)/60)/24)+DATE(1970,1,1)</f>
        <v>42790.885243055556</v>
      </c>
      <c r="T1904" s="10">
        <f>(((I1904/60)/60)/24)+DATE(1970,1,1)</f>
        <v>42820.843576388885</v>
      </c>
      <c r="U1904" s="12">
        <f>ROUND((T1904-S1904), 0)</f>
        <v>30</v>
      </c>
      <c r="V1904" s="11" t="str">
        <f>IF(E1904&gt;=D1904, 1, "")</f>
        <v/>
      </c>
      <c r="W1904" s="11">
        <f>IF(E1904&lt;D1904, 1, "")</f>
        <v>1</v>
      </c>
      <c r="X1904" s="15">
        <f>S1904</f>
        <v>42790.885243055556</v>
      </c>
    </row>
    <row r="1905" spans="1:24" ht="48" x14ac:dyDescent="0.2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5">
        <f>E1905/D1905</f>
        <v>0.08</v>
      </c>
      <c r="P1905" s="6">
        <f>E1905/L1905</f>
        <v>11.428571428571429</v>
      </c>
      <c r="Q1905" t="str">
        <f>LEFT(N1905, SEARCH("/", N1905, 1)-1)</f>
        <v>food</v>
      </c>
      <c r="R1905" t="str">
        <f>RIGHT(N1905, LEN(N1905) - SEARCH("/", N1905,1))</f>
        <v>small batch</v>
      </c>
      <c r="S1905" s="10">
        <f>(((J1905/60)/60)/24)+DATE(1970,1,1)</f>
        <v>42794.022349537037</v>
      </c>
      <c r="T1905" s="10">
        <f>(((I1905/60)/60)/24)+DATE(1970,1,1)</f>
        <v>42823.980682870373</v>
      </c>
      <c r="U1905" s="12">
        <f>ROUND((T1905-S1905), 0)</f>
        <v>30</v>
      </c>
      <c r="V1905" s="11" t="str">
        <f>IF(E1905&gt;=D1905, 1, "")</f>
        <v/>
      </c>
      <c r="W1905" s="11">
        <f>IF(E1905&lt;D1905, 1, "")</f>
        <v>1</v>
      </c>
      <c r="X1905" s="15">
        <f>S1905</f>
        <v>42794.022349537037</v>
      </c>
    </row>
    <row r="1906" spans="1:24" ht="48" x14ac:dyDescent="0.2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5">
        <f>E1906/D1906</f>
        <v>7.1999999999999998E-3</v>
      </c>
      <c r="P1906" s="6">
        <f>E1906/L1906</f>
        <v>108</v>
      </c>
      <c r="Q1906" t="str">
        <f>LEFT(N1906, SEARCH("/", N1906, 1)-1)</f>
        <v>food</v>
      </c>
      <c r="R1906" t="str">
        <f>RIGHT(N1906, LEN(N1906) - SEARCH("/", N1906,1))</f>
        <v>small batch</v>
      </c>
      <c r="S1906" s="10">
        <f>(((J1906/60)/60)/24)+DATE(1970,1,1)</f>
        <v>42804.034120370372</v>
      </c>
      <c r="T1906" s="10">
        <f>(((I1906/60)/60)/24)+DATE(1970,1,1)</f>
        <v>42855.708333333328</v>
      </c>
      <c r="U1906" s="12">
        <f>ROUND((T1906-S1906), 0)</f>
        <v>52</v>
      </c>
      <c r="V1906" s="11" t="str">
        <f>IF(E1906&gt;=D1906, 1, "")</f>
        <v/>
      </c>
      <c r="W1906" s="11">
        <f>IF(E1906&lt;D1906, 1, "")</f>
        <v>1</v>
      </c>
      <c r="X1906" s="15">
        <f>S1906</f>
        <v>42804.034120370372</v>
      </c>
    </row>
    <row r="1907" spans="1:24" ht="48" x14ac:dyDescent="0.2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5">
        <f>E1907/D1907</f>
        <v>0.46176470588235297</v>
      </c>
      <c r="P1907" s="6">
        <f>E1907/L1907</f>
        <v>34.130434782608695</v>
      </c>
      <c r="Q1907" t="str">
        <f>LEFT(N1907, SEARCH("/", N1907, 1)-1)</f>
        <v>theater</v>
      </c>
      <c r="R1907" t="str">
        <f>RIGHT(N1907, LEN(N1907) - SEARCH("/", N1907,1))</f>
        <v>spaces</v>
      </c>
      <c r="S1907" s="10">
        <f>(((J1907/60)/60)/24)+DATE(1970,1,1)</f>
        <v>42801.774699074071</v>
      </c>
      <c r="T1907" s="10">
        <f>(((I1907/60)/60)/24)+DATE(1970,1,1)</f>
        <v>42832.733032407406</v>
      </c>
      <c r="U1907" s="12">
        <f>ROUND((T1907-S1907), 0)</f>
        <v>31</v>
      </c>
      <c r="V1907" s="11" t="str">
        <f>IF(E1907&gt;=D1907, 1, "")</f>
        <v/>
      </c>
      <c r="W1907" s="11">
        <f>IF(E1907&lt;D1907, 1, "")</f>
        <v>1</v>
      </c>
      <c r="X1907" s="15">
        <f>S1907</f>
        <v>42801.774699074071</v>
      </c>
    </row>
    <row r="1908" spans="1:24" ht="48" x14ac:dyDescent="0.2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5">
        <f>E1908/D1908</f>
        <v>0.34410000000000002</v>
      </c>
      <c r="P1908" s="6">
        <f>E1908/L1908</f>
        <v>132.34615384615384</v>
      </c>
      <c r="Q1908" t="str">
        <f>LEFT(N1908, SEARCH("/", N1908, 1)-1)</f>
        <v>theater</v>
      </c>
      <c r="R1908" t="str">
        <f>RIGHT(N1908, LEN(N1908) - SEARCH("/", N1908,1))</f>
        <v>spaces</v>
      </c>
      <c r="S1908" s="10">
        <f>(((J1908/60)/60)/24)+DATE(1970,1,1)</f>
        <v>42800.801817129628</v>
      </c>
      <c r="T1908" s="10">
        <f>(((I1908/60)/60)/24)+DATE(1970,1,1)</f>
        <v>42830.760150462964</v>
      </c>
      <c r="U1908" s="12">
        <f>ROUND((T1908-S1908), 0)</f>
        <v>30</v>
      </c>
      <c r="V1908" s="11" t="str">
        <f>IF(E1908&gt;=D1908, 1, "")</f>
        <v/>
      </c>
      <c r="W1908" s="11">
        <f>IF(E1908&lt;D1908, 1, "")</f>
        <v>1</v>
      </c>
      <c r="X1908" s="15">
        <f>S1908</f>
        <v>42800.801817129628</v>
      </c>
    </row>
    <row r="1909" spans="1:24" ht="32" x14ac:dyDescent="0.2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5">
        <f>E1909/D1909</f>
        <v>1.0375000000000001</v>
      </c>
      <c r="P1909" s="6">
        <f>E1909/L1909</f>
        <v>922.22222222222217</v>
      </c>
      <c r="Q1909" t="str">
        <f>LEFT(N1909, SEARCH("/", N1909, 1)-1)</f>
        <v>theater</v>
      </c>
      <c r="R1909" t="str">
        <f>RIGHT(N1909, LEN(N1909) - SEARCH("/", N1909,1))</f>
        <v>spaces</v>
      </c>
      <c r="S1909" s="10">
        <f>(((J1909/60)/60)/24)+DATE(1970,1,1)</f>
        <v>42756.690162037034</v>
      </c>
      <c r="T1909" s="10">
        <f>(((I1909/60)/60)/24)+DATE(1970,1,1)</f>
        <v>42816.648495370369</v>
      </c>
      <c r="U1909" s="12">
        <f>ROUND((T1909-S1909), 0)</f>
        <v>60</v>
      </c>
      <c r="V1909" s="11">
        <f>IF(E1909&gt;=D1909, 1, "")</f>
        <v>1</v>
      </c>
      <c r="W1909" s="11" t="str">
        <f>IF(E1909&lt;D1909, 1, "")</f>
        <v/>
      </c>
      <c r="X1909" s="15">
        <f>S1909</f>
        <v>42756.690162037034</v>
      </c>
    </row>
    <row r="1910" spans="1:24" ht="48" x14ac:dyDescent="0.2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5">
        <f>E1910/D1910</f>
        <v>6.0263157894736845E-2</v>
      </c>
      <c r="P1910" s="6">
        <f>E1910/L1910</f>
        <v>163.57142857142858</v>
      </c>
      <c r="Q1910" t="str">
        <f>LEFT(N1910, SEARCH("/", N1910, 1)-1)</f>
        <v>theater</v>
      </c>
      <c r="R1910" t="str">
        <f>RIGHT(N1910, LEN(N1910) - SEARCH("/", N1910,1))</f>
        <v>spaces</v>
      </c>
      <c r="S1910" s="10">
        <f>(((J1910/60)/60)/24)+DATE(1970,1,1)</f>
        <v>42787.862430555557</v>
      </c>
      <c r="T1910" s="10">
        <f>(((I1910/60)/60)/24)+DATE(1970,1,1)</f>
        <v>42830.820763888885</v>
      </c>
      <c r="U1910" s="12">
        <f>ROUND((T1910-S1910), 0)</f>
        <v>43</v>
      </c>
      <c r="V1910" s="11" t="str">
        <f>IF(E1910&gt;=D1910, 1, "")</f>
        <v/>
      </c>
      <c r="W1910" s="11">
        <f>IF(E1910&lt;D1910, 1, "")</f>
        <v>1</v>
      </c>
      <c r="X1910" s="15">
        <f>S1910</f>
        <v>42787.862430555557</v>
      </c>
    </row>
    <row r="1911" spans="1:24" ht="32" x14ac:dyDescent="0.2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5">
        <f>E1911/D1911</f>
        <v>0.10539393939393939</v>
      </c>
      <c r="P1911" s="6">
        <f>E1911/L1911</f>
        <v>217.375</v>
      </c>
      <c r="Q1911" t="str">
        <f>LEFT(N1911, SEARCH("/", N1911, 1)-1)</f>
        <v>theater</v>
      </c>
      <c r="R1911" t="str">
        <f>RIGHT(N1911, LEN(N1911) - SEARCH("/", N1911,1))</f>
        <v>spaces</v>
      </c>
      <c r="S1911" s="10">
        <f>(((J1911/60)/60)/24)+DATE(1970,1,1)</f>
        <v>42773.916180555556</v>
      </c>
      <c r="T1911" s="10">
        <f>(((I1911/60)/60)/24)+DATE(1970,1,1)</f>
        <v>42818.874513888892</v>
      </c>
      <c r="U1911" s="12">
        <f>ROUND((T1911-S1911), 0)</f>
        <v>45</v>
      </c>
      <c r="V1911" s="11" t="str">
        <f>IF(E1911&gt;=D1911, 1, "")</f>
        <v/>
      </c>
      <c r="W1911" s="11">
        <f>IF(E1911&lt;D1911, 1, "")</f>
        <v>1</v>
      </c>
      <c r="X1911" s="15">
        <f>S1911</f>
        <v>42773.916180555556</v>
      </c>
    </row>
    <row r="1912" spans="1:24" ht="48" x14ac:dyDescent="0.2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5">
        <f>E1912/D1912</f>
        <v>1.0860666666666667</v>
      </c>
      <c r="P1912" s="6">
        <f>E1912/L1912</f>
        <v>139.23931623931625</v>
      </c>
      <c r="Q1912" t="str">
        <f>LEFT(N1912, SEARCH("/", N1912, 1)-1)</f>
        <v>theater</v>
      </c>
      <c r="R1912" t="str">
        <f>RIGHT(N1912, LEN(N1912) - SEARCH("/", N1912,1))</f>
        <v>plays</v>
      </c>
      <c r="S1912" s="10">
        <f>(((J1912/60)/60)/24)+DATE(1970,1,1)</f>
        <v>42780.825706018513</v>
      </c>
      <c r="T1912" s="10">
        <f>(((I1912/60)/60)/24)+DATE(1970,1,1)</f>
        <v>42810.784039351856</v>
      </c>
      <c r="U1912" s="12">
        <f>ROUND((T1912-S1912), 0)</f>
        <v>30</v>
      </c>
      <c r="V1912" s="11">
        <f>IF(E1912&gt;=D1912, 1, "")</f>
        <v>1</v>
      </c>
      <c r="W1912" s="11" t="str">
        <f>IF(E1912&lt;D1912, 1, "")</f>
        <v/>
      </c>
      <c r="X1912" s="15">
        <f>S1912</f>
        <v>42780.825706018513</v>
      </c>
    </row>
    <row r="1913" spans="1:24" ht="48" x14ac:dyDescent="0.2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5">
        <f>E1913/D1913</f>
        <v>8.0000000000000002E-3</v>
      </c>
      <c r="P1913" s="6">
        <f>E1913/L1913</f>
        <v>10</v>
      </c>
      <c r="Q1913" t="str">
        <f>LEFT(N1913, SEARCH("/", N1913, 1)-1)</f>
        <v>theater</v>
      </c>
      <c r="R1913" t="str">
        <f>RIGHT(N1913, LEN(N1913) - SEARCH("/", N1913,1))</f>
        <v>plays</v>
      </c>
      <c r="S1913" s="10">
        <f>(((J1913/60)/60)/24)+DATE(1970,1,1)</f>
        <v>42803.842812499999</v>
      </c>
      <c r="T1913" s="10">
        <f>(((I1913/60)/60)/24)+DATE(1970,1,1)</f>
        <v>42843.801145833335</v>
      </c>
      <c r="U1913" s="12">
        <f>ROUND((T1913-S1913), 0)</f>
        <v>40</v>
      </c>
      <c r="V1913" s="11" t="str">
        <f>IF(E1913&gt;=D1913, 1, "")</f>
        <v/>
      </c>
      <c r="W1913" s="11">
        <f>IF(E1913&lt;D1913, 1, "")</f>
        <v>1</v>
      </c>
      <c r="X1913" s="15">
        <f>S1913</f>
        <v>42803.842812499999</v>
      </c>
    </row>
    <row r="1914" spans="1:24" ht="32" x14ac:dyDescent="0.2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5">
        <f>E1914/D1914</f>
        <v>3.7499999999999999E-2</v>
      </c>
      <c r="P1914" s="6">
        <f>E1914/L1914</f>
        <v>93.75</v>
      </c>
      <c r="Q1914" t="str">
        <f>LEFT(N1914, SEARCH("/", N1914, 1)-1)</f>
        <v>theater</v>
      </c>
      <c r="R1914" t="str">
        <f>RIGHT(N1914, LEN(N1914) - SEARCH("/", N1914,1))</f>
        <v>plays</v>
      </c>
      <c r="S1914" s="10">
        <f>(((J1914/60)/60)/24)+DATE(1970,1,1)</f>
        <v>42808.640231481477</v>
      </c>
      <c r="T1914" s="10">
        <f>(((I1914/60)/60)/24)+DATE(1970,1,1)</f>
        <v>42839.207638888889</v>
      </c>
      <c r="U1914" s="12">
        <f>ROUND((T1914-S1914), 0)</f>
        <v>31</v>
      </c>
      <c r="V1914" s="11" t="str">
        <f>IF(E1914&gt;=D1914, 1, "")</f>
        <v/>
      </c>
      <c r="W1914" s="11">
        <f>IF(E1914&lt;D1914, 1, "")</f>
        <v>1</v>
      </c>
      <c r="X1914" s="15">
        <f>S1914</f>
        <v>42808.640231481477</v>
      </c>
    </row>
    <row r="1915" spans="1:24" ht="32" x14ac:dyDescent="0.2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5">
        <f>E1915/D1915</f>
        <v>0.15731707317073171</v>
      </c>
      <c r="P1915" s="6">
        <f>E1915/L1915</f>
        <v>53.75</v>
      </c>
      <c r="Q1915" t="str">
        <f>LEFT(N1915, SEARCH("/", N1915, 1)-1)</f>
        <v>theater</v>
      </c>
      <c r="R1915" t="str">
        <f>RIGHT(N1915, LEN(N1915) - SEARCH("/", N1915,1))</f>
        <v>plays</v>
      </c>
      <c r="S1915" s="10">
        <f>(((J1915/60)/60)/24)+DATE(1970,1,1)</f>
        <v>42803.579224537039</v>
      </c>
      <c r="T1915" s="10">
        <f>(((I1915/60)/60)/24)+DATE(1970,1,1)</f>
        <v>42833.537557870368</v>
      </c>
      <c r="U1915" s="12">
        <f>ROUND((T1915-S1915), 0)</f>
        <v>30</v>
      </c>
      <c r="V1915" s="11" t="str">
        <f>IF(E1915&gt;=D1915, 1, "")</f>
        <v/>
      </c>
      <c r="W1915" s="11">
        <f>IF(E1915&lt;D1915, 1, "")</f>
        <v>1</v>
      </c>
      <c r="X1915" s="15">
        <f>S1915</f>
        <v>42803.579224537039</v>
      </c>
    </row>
    <row r="1916" spans="1:24" ht="32" x14ac:dyDescent="0.2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5">
        <f>E1916/D1916</f>
        <v>3.3333333333333332E-4</v>
      </c>
      <c r="P1916" s="6">
        <f>E1916/L1916</f>
        <v>10</v>
      </c>
      <c r="Q1916" t="str">
        <f>LEFT(N1916, SEARCH("/", N1916, 1)-1)</f>
        <v>theater</v>
      </c>
      <c r="R1916" t="str">
        <f>RIGHT(N1916, LEN(N1916) - SEARCH("/", N1916,1))</f>
        <v>plays</v>
      </c>
      <c r="S1916" s="10">
        <f>(((J1916/60)/60)/24)+DATE(1970,1,1)</f>
        <v>42786.350231481483</v>
      </c>
      <c r="T1916" s="10">
        <f>(((I1916/60)/60)/24)+DATE(1970,1,1)</f>
        <v>42846.308564814812</v>
      </c>
      <c r="U1916" s="12">
        <f>ROUND((T1916-S1916), 0)</f>
        <v>60</v>
      </c>
      <c r="V1916" s="11" t="str">
        <f>IF(E1916&gt;=D1916, 1, "")</f>
        <v/>
      </c>
      <c r="W1916" s="11">
        <f>IF(E1916&lt;D1916, 1, "")</f>
        <v>1</v>
      </c>
      <c r="X1916" s="15">
        <f>S1916</f>
        <v>42786.350231481483</v>
      </c>
    </row>
    <row r="1917" spans="1:24" ht="48" x14ac:dyDescent="0.2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5">
        <f>E1917/D1917</f>
        <v>1.08</v>
      </c>
      <c r="P1917" s="6">
        <f>E1917/L1917</f>
        <v>33.75</v>
      </c>
      <c r="Q1917" t="str">
        <f>LEFT(N1917, SEARCH("/", N1917, 1)-1)</f>
        <v>theater</v>
      </c>
      <c r="R1917" t="str">
        <f>RIGHT(N1917, LEN(N1917) - SEARCH("/", N1917,1))</f>
        <v>plays</v>
      </c>
      <c r="S1917" s="10">
        <f>(((J1917/60)/60)/24)+DATE(1970,1,1)</f>
        <v>42788.565208333333</v>
      </c>
      <c r="T1917" s="10">
        <f>(((I1917/60)/60)/24)+DATE(1970,1,1)</f>
        <v>42818.523541666669</v>
      </c>
      <c r="U1917" s="12">
        <f>ROUND((T1917-S1917), 0)</f>
        <v>30</v>
      </c>
      <c r="V1917" s="11">
        <f>IF(E1917&gt;=D1917, 1, "")</f>
        <v>1</v>
      </c>
      <c r="W1917" s="11" t="str">
        <f>IF(E1917&lt;D1917, 1, "")</f>
        <v/>
      </c>
      <c r="X1917" s="15">
        <f>S1917</f>
        <v>42788.565208333333</v>
      </c>
    </row>
    <row r="1918" spans="1:24" ht="48" x14ac:dyDescent="0.2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5">
        <f>E1918/D1918</f>
        <v>0.22500000000000001</v>
      </c>
      <c r="P1918" s="6">
        <f>E1918/L1918</f>
        <v>18.75</v>
      </c>
      <c r="Q1918" t="str">
        <f>LEFT(N1918, SEARCH("/", N1918, 1)-1)</f>
        <v>theater</v>
      </c>
      <c r="R1918" t="str">
        <f>RIGHT(N1918, LEN(N1918) - SEARCH("/", N1918,1))</f>
        <v>plays</v>
      </c>
      <c r="S1918" s="10">
        <f>(((J1918/60)/60)/24)+DATE(1970,1,1)</f>
        <v>42800.720127314817</v>
      </c>
      <c r="T1918" s="10">
        <f>(((I1918/60)/60)/24)+DATE(1970,1,1)</f>
        <v>42821.678460648152</v>
      </c>
      <c r="U1918" s="12">
        <f>ROUND((T1918-S1918), 0)</f>
        <v>21</v>
      </c>
      <c r="V1918" s="11" t="str">
        <f>IF(E1918&gt;=D1918, 1, "")</f>
        <v/>
      </c>
      <c r="W1918" s="11">
        <f>IF(E1918&lt;D1918, 1, "")</f>
        <v>1</v>
      </c>
      <c r="X1918" s="15">
        <f>S1918</f>
        <v>42800.720127314817</v>
      </c>
    </row>
    <row r="1919" spans="1:24" ht="48" x14ac:dyDescent="0.2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5">
        <f>E1919/D1919</f>
        <v>0.20849420849420849</v>
      </c>
      <c r="P1919" s="6">
        <f>E1919/L1919</f>
        <v>23.142857142857142</v>
      </c>
      <c r="Q1919" t="str">
        <f>LEFT(N1919, SEARCH("/", N1919, 1)-1)</f>
        <v>theater</v>
      </c>
      <c r="R1919" t="str">
        <f>RIGHT(N1919, LEN(N1919) - SEARCH("/", N1919,1))</f>
        <v>plays</v>
      </c>
      <c r="S1919" s="10">
        <f>(((J1919/60)/60)/24)+DATE(1970,1,1)</f>
        <v>42807.151863425926</v>
      </c>
      <c r="T1919" s="10">
        <f>(((I1919/60)/60)/24)+DATE(1970,1,1)</f>
        <v>42829.151863425926</v>
      </c>
      <c r="U1919" s="12">
        <f>ROUND((T1919-S1919), 0)</f>
        <v>22</v>
      </c>
      <c r="V1919" s="11" t="str">
        <f>IF(E1919&gt;=D1919, 1, "")</f>
        <v/>
      </c>
      <c r="W1919" s="11">
        <f>IF(E1919&lt;D1919, 1, "")</f>
        <v>1</v>
      </c>
      <c r="X1919" s="15">
        <f>S1919</f>
        <v>42807.151863425926</v>
      </c>
    </row>
    <row r="1920" spans="1:24" ht="48" x14ac:dyDescent="0.2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5">
        <f>E1920/D1920</f>
        <v>1.278</v>
      </c>
      <c r="P1920" s="6">
        <f>E1920/L1920</f>
        <v>29.045454545454547</v>
      </c>
      <c r="Q1920" t="str">
        <f>LEFT(N1920, SEARCH("/", N1920, 1)-1)</f>
        <v>theater</v>
      </c>
      <c r="R1920" t="str">
        <f>RIGHT(N1920, LEN(N1920) - SEARCH("/", N1920,1))</f>
        <v>plays</v>
      </c>
      <c r="S1920" s="10">
        <f>(((J1920/60)/60)/24)+DATE(1970,1,1)</f>
        <v>42789.462430555555</v>
      </c>
      <c r="T1920" s="10">
        <f>(((I1920/60)/60)/24)+DATE(1970,1,1)</f>
        <v>42825.957638888889</v>
      </c>
      <c r="U1920" s="12">
        <f>ROUND((T1920-S1920), 0)</f>
        <v>36</v>
      </c>
      <c r="V1920" s="11">
        <f>IF(E1920&gt;=D1920, 1, "")</f>
        <v>1</v>
      </c>
      <c r="W1920" s="11" t="str">
        <f>IF(E1920&lt;D1920, 1, "")</f>
        <v/>
      </c>
      <c r="X1920" s="15">
        <f>S1920</f>
        <v>42789.462430555555</v>
      </c>
    </row>
    <row r="1921" spans="1:24" ht="32" x14ac:dyDescent="0.2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5">
        <f>E1921/D1921</f>
        <v>3.3333333333333333E-2</v>
      </c>
      <c r="P1921" s="6">
        <f>E1921/L1921</f>
        <v>50</v>
      </c>
      <c r="Q1921" t="str">
        <f>LEFT(N1921, SEARCH("/", N1921, 1)-1)</f>
        <v>theater</v>
      </c>
      <c r="R1921" t="str">
        <f>RIGHT(N1921, LEN(N1921) - SEARCH("/", N1921,1))</f>
        <v>plays</v>
      </c>
      <c r="S1921" s="10">
        <f>(((J1921/60)/60)/24)+DATE(1970,1,1)</f>
        <v>42807.885057870371</v>
      </c>
      <c r="T1921" s="10">
        <f>(((I1921/60)/60)/24)+DATE(1970,1,1)</f>
        <v>42858.8</v>
      </c>
      <c r="U1921" s="12">
        <f>ROUND((T1921-S1921), 0)</f>
        <v>51</v>
      </c>
      <c r="V1921" s="11" t="str">
        <f>IF(E1921&gt;=D1921, 1, "")</f>
        <v/>
      </c>
      <c r="W1921" s="11">
        <f>IF(E1921&lt;D1921, 1, "")</f>
        <v>1</v>
      </c>
      <c r="X1921" s="15">
        <f>S1921</f>
        <v>42807.885057870371</v>
      </c>
    </row>
    <row r="1922" spans="1:24" ht="64" x14ac:dyDescent="0.2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5">
        <f>E1922/D1922</f>
        <v>0</v>
      </c>
      <c r="P1922" s="6" t="e">
        <f>E1922/L1922</f>
        <v>#DIV/0!</v>
      </c>
      <c r="Q1922" t="str">
        <f>LEFT(N1922, SEARCH("/", N1922, 1)-1)</f>
        <v>theater</v>
      </c>
      <c r="R1922" t="str">
        <f>RIGHT(N1922, LEN(N1922) - SEARCH("/", N1922,1))</f>
        <v>plays</v>
      </c>
      <c r="S1922" s="10">
        <f>(((J1922/60)/60)/24)+DATE(1970,1,1)</f>
        <v>42809.645914351851</v>
      </c>
      <c r="T1922" s="10">
        <f>(((I1922/60)/60)/24)+DATE(1970,1,1)</f>
        <v>42828.645914351851</v>
      </c>
      <c r="U1922" s="12">
        <f>ROUND((T1922-S1922), 0)</f>
        <v>19</v>
      </c>
      <c r="V1922" s="11" t="str">
        <f>IF(E1922&gt;=D1922, 1, "")</f>
        <v/>
      </c>
      <c r="W1922" s="11">
        <f>IF(E1922&lt;D1922, 1, "")</f>
        <v>1</v>
      </c>
      <c r="X1922" s="15">
        <f>S1922</f>
        <v>42809.645914351851</v>
      </c>
    </row>
    <row r="1923" spans="1:24" ht="48" x14ac:dyDescent="0.2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5">
        <f>E1923/D1923</f>
        <v>5.3999999999999999E-2</v>
      </c>
      <c r="P1923" s="6">
        <f>E1923/L1923</f>
        <v>450</v>
      </c>
      <c r="Q1923" t="str">
        <f>LEFT(N1923, SEARCH("/", N1923, 1)-1)</f>
        <v>theater</v>
      </c>
      <c r="R1923" t="str">
        <f>RIGHT(N1923, LEN(N1923) - SEARCH("/", N1923,1))</f>
        <v>plays</v>
      </c>
      <c r="S1923" s="10">
        <f>(((J1923/60)/60)/24)+DATE(1970,1,1)</f>
        <v>42785.270370370374</v>
      </c>
      <c r="T1923" s="10">
        <f>(((I1923/60)/60)/24)+DATE(1970,1,1)</f>
        <v>42819.189583333333</v>
      </c>
      <c r="U1923" s="12">
        <f>ROUND((T1923-S1923), 0)</f>
        <v>34</v>
      </c>
      <c r="V1923" s="11" t="str">
        <f>IF(E1923&gt;=D1923, 1, "")</f>
        <v/>
      </c>
      <c r="W1923" s="11">
        <f>IF(E1923&lt;D1923, 1, "")</f>
        <v>1</v>
      </c>
      <c r="X1923" s="15">
        <f>S1923</f>
        <v>42785.270370370374</v>
      </c>
    </row>
    <row r="1924" spans="1:24" ht="48" x14ac:dyDescent="0.2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5">
        <f>E1924/D1924</f>
        <v>9.5999999999999992E-3</v>
      </c>
      <c r="P1924" s="6">
        <f>E1924/L1924</f>
        <v>24</v>
      </c>
      <c r="Q1924" t="str">
        <f>LEFT(N1924, SEARCH("/", N1924, 1)-1)</f>
        <v>theater</v>
      </c>
      <c r="R1924" t="str">
        <f>RIGHT(N1924, LEN(N1924) - SEARCH("/", N1924,1))</f>
        <v>plays</v>
      </c>
      <c r="S1924" s="10">
        <f>(((J1924/60)/60)/24)+DATE(1970,1,1)</f>
        <v>42802.718784722223</v>
      </c>
      <c r="T1924" s="10">
        <f>(((I1924/60)/60)/24)+DATE(1970,1,1)</f>
        <v>42832.677118055552</v>
      </c>
      <c r="U1924" s="12">
        <f>ROUND((T1924-S1924), 0)</f>
        <v>30</v>
      </c>
      <c r="V1924" s="11" t="str">
        <f>IF(E1924&gt;=D1924, 1, "")</f>
        <v/>
      </c>
      <c r="W1924" s="11">
        <f>IF(E1924&lt;D1924, 1, "")</f>
        <v>1</v>
      </c>
      <c r="X1924" s="15">
        <f>S1924</f>
        <v>42802.718784722223</v>
      </c>
    </row>
    <row r="1925" spans="1:24" ht="64" x14ac:dyDescent="0.2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5">
        <f>E1925/D1925</f>
        <v>0.51600000000000001</v>
      </c>
      <c r="P1925" s="6">
        <f>E1925/L1925</f>
        <v>32.25</v>
      </c>
      <c r="Q1925" t="str">
        <f>LEFT(N1925, SEARCH("/", N1925, 1)-1)</f>
        <v>theater</v>
      </c>
      <c r="R1925" t="str">
        <f>RIGHT(N1925, LEN(N1925) - SEARCH("/", N1925,1))</f>
        <v>plays</v>
      </c>
      <c r="S1925" s="10">
        <f>(((J1925/60)/60)/24)+DATE(1970,1,1)</f>
        <v>42800.753333333334</v>
      </c>
      <c r="T1925" s="10">
        <f>(((I1925/60)/60)/24)+DATE(1970,1,1)</f>
        <v>42841.833333333328</v>
      </c>
      <c r="U1925" s="12">
        <f>ROUND((T1925-S1925), 0)</f>
        <v>41</v>
      </c>
      <c r="V1925" s="11" t="str">
        <f>IF(E1925&gt;=D1925, 1, "")</f>
        <v/>
      </c>
      <c r="W1925" s="11">
        <f>IF(E1925&lt;D1925, 1, "")</f>
        <v>1</v>
      </c>
      <c r="X1925" s="15">
        <f>S1925</f>
        <v>42800.753333333334</v>
      </c>
    </row>
    <row r="1926" spans="1:24" ht="48" x14ac:dyDescent="0.2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5">
        <f>E1926/D1926</f>
        <v>1.6363636363636365E-2</v>
      </c>
      <c r="P1926" s="6">
        <f>E1926/L1926</f>
        <v>15</v>
      </c>
      <c r="Q1926" t="str">
        <f>LEFT(N1926, SEARCH("/", N1926, 1)-1)</f>
        <v>theater</v>
      </c>
      <c r="R1926" t="str">
        <f>RIGHT(N1926, LEN(N1926) - SEARCH("/", N1926,1))</f>
        <v>plays</v>
      </c>
      <c r="S1926" s="10">
        <f>(((J1926/60)/60)/24)+DATE(1970,1,1)</f>
        <v>42783.513182870374</v>
      </c>
      <c r="T1926" s="10">
        <f>(((I1926/60)/60)/24)+DATE(1970,1,1)</f>
        <v>42813.471516203703</v>
      </c>
      <c r="U1926" s="12">
        <f>ROUND((T1926-S1926), 0)</f>
        <v>30</v>
      </c>
      <c r="V1926" s="11" t="str">
        <f>IF(E1926&gt;=D1926, 1, "")</f>
        <v/>
      </c>
      <c r="W1926" s="11">
        <f>IF(E1926&lt;D1926, 1, "")</f>
        <v>1</v>
      </c>
      <c r="X1926" s="15">
        <f>S1926</f>
        <v>42783.513182870374</v>
      </c>
    </row>
    <row r="1927" spans="1:24" ht="64" x14ac:dyDescent="0.2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5">
        <f>E1927/D1927</f>
        <v>0</v>
      </c>
      <c r="P1927" s="6" t="e">
        <f>E1927/L1927</f>
        <v>#DIV/0!</v>
      </c>
      <c r="Q1927" t="str">
        <f>LEFT(N1927, SEARCH("/", N1927, 1)-1)</f>
        <v>theater</v>
      </c>
      <c r="R1927" t="str">
        <f>RIGHT(N1927, LEN(N1927) - SEARCH("/", N1927,1))</f>
        <v>plays</v>
      </c>
      <c r="S1927" s="10">
        <f>(((J1927/60)/60)/24)+DATE(1970,1,1)</f>
        <v>42808.358287037037</v>
      </c>
      <c r="T1927" s="10">
        <f>(((I1927/60)/60)/24)+DATE(1970,1,1)</f>
        <v>42834.358287037037</v>
      </c>
      <c r="U1927" s="12">
        <f>ROUND((T1927-S1927), 0)</f>
        <v>26</v>
      </c>
      <c r="V1927" s="11" t="str">
        <f>IF(E1927&gt;=D1927, 1, "")</f>
        <v/>
      </c>
      <c r="W1927" s="11">
        <f>IF(E1927&lt;D1927, 1, "")</f>
        <v>1</v>
      </c>
      <c r="X1927" s="15">
        <f>S1927</f>
        <v>42808.358287037037</v>
      </c>
    </row>
    <row r="1928" spans="1:24" ht="64" x14ac:dyDescent="0.2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5">
        <f>E1928/D1928</f>
        <v>0.754</v>
      </c>
      <c r="P1928" s="6">
        <f>E1928/L1928</f>
        <v>251.33333333333334</v>
      </c>
      <c r="Q1928" t="str">
        <f>LEFT(N1928, SEARCH("/", N1928, 1)-1)</f>
        <v>theater</v>
      </c>
      <c r="R1928" t="str">
        <f>RIGHT(N1928, LEN(N1928) - SEARCH("/", N1928,1))</f>
        <v>plays</v>
      </c>
      <c r="S1928" s="10">
        <f>(((J1928/60)/60)/24)+DATE(1970,1,1)</f>
        <v>42796.538275462968</v>
      </c>
      <c r="T1928" s="10">
        <f>(((I1928/60)/60)/24)+DATE(1970,1,1)</f>
        <v>42813.25</v>
      </c>
      <c r="U1928" s="12">
        <f>ROUND((T1928-S1928), 0)</f>
        <v>17</v>
      </c>
      <c r="V1928" s="11" t="str">
        <f>IF(E1928&gt;=D1928, 1, "")</f>
        <v/>
      </c>
      <c r="W1928" s="11">
        <f>IF(E1928&lt;D1928, 1, "")</f>
        <v>1</v>
      </c>
      <c r="X1928" s="15">
        <f>S1928</f>
        <v>42796.538275462968</v>
      </c>
    </row>
    <row r="1929" spans="1:24" ht="32" x14ac:dyDescent="0.2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5">
        <f>E1929/D1929</f>
        <v>0</v>
      </c>
      <c r="P1929" s="6" t="e">
        <f>E1929/L1929</f>
        <v>#DIV/0!</v>
      </c>
      <c r="Q1929" t="str">
        <f>LEFT(N1929, SEARCH("/", N1929, 1)-1)</f>
        <v>theater</v>
      </c>
      <c r="R1929" t="str">
        <f>RIGHT(N1929, LEN(N1929) - SEARCH("/", N1929,1))</f>
        <v>plays</v>
      </c>
      <c r="S1929" s="10">
        <f>(((J1929/60)/60)/24)+DATE(1970,1,1)</f>
        <v>42762.040902777779</v>
      </c>
      <c r="T1929" s="10">
        <f>(((I1929/60)/60)/24)+DATE(1970,1,1)</f>
        <v>42821.999236111107</v>
      </c>
      <c r="U1929" s="12">
        <f>ROUND((T1929-S1929), 0)</f>
        <v>60</v>
      </c>
      <c r="V1929" s="11" t="str">
        <f>IF(E1929&gt;=D1929, 1, "")</f>
        <v/>
      </c>
      <c r="W1929" s="11">
        <f>IF(E1929&lt;D1929, 1, "")</f>
        <v>1</v>
      </c>
      <c r="X1929" s="15">
        <f>S1929</f>
        <v>42762.040902777779</v>
      </c>
    </row>
    <row r="1930" spans="1:24" ht="32" x14ac:dyDescent="0.2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5">
        <f>E1930/D1930</f>
        <v>0.105</v>
      </c>
      <c r="P1930" s="6">
        <f>E1930/L1930</f>
        <v>437.5</v>
      </c>
      <c r="Q1930" t="str">
        <f>LEFT(N1930, SEARCH("/", N1930, 1)-1)</f>
        <v>theater</v>
      </c>
      <c r="R1930" t="str">
        <f>RIGHT(N1930, LEN(N1930) - SEARCH("/", N1930,1))</f>
        <v>plays</v>
      </c>
      <c r="S1930" s="10">
        <f>(((J1930/60)/60)/24)+DATE(1970,1,1)</f>
        <v>42796.682476851856</v>
      </c>
      <c r="T1930" s="10">
        <f>(((I1930/60)/60)/24)+DATE(1970,1,1)</f>
        <v>42841.640810185185</v>
      </c>
      <c r="U1930" s="12">
        <f>ROUND((T1930-S1930), 0)</f>
        <v>45</v>
      </c>
      <c r="V1930" s="11" t="str">
        <f>IF(E1930&gt;=D1930, 1, "")</f>
        <v/>
      </c>
      <c r="W1930" s="11">
        <f>IF(E1930&lt;D1930, 1, "")</f>
        <v>1</v>
      </c>
      <c r="X1930" s="15">
        <f>S1930</f>
        <v>42796.682476851856</v>
      </c>
    </row>
    <row r="1931" spans="1:24" ht="48" x14ac:dyDescent="0.2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5">
        <f>E1931/D1931</f>
        <v>1.3685882352941177</v>
      </c>
      <c r="P1931" s="6">
        <f>E1931/L1931</f>
        <v>63.917582417582416</v>
      </c>
      <c r="Q1931" t="str">
        <f>LEFT(N1931, SEARCH("/", N1931, 1)-1)</f>
        <v>film &amp; video</v>
      </c>
      <c r="R1931" t="str">
        <f>RIGHT(N1931, LEN(N1931) - SEARCH("/", N1931,1))</f>
        <v>television</v>
      </c>
      <c r="S1931" s="10">
        <f>(((J1931/60)/60)/24)+DATE(1970,1,1)</f>
        <v>42177.007071759261</v>
      </c>
      <c r="T1931" s="10">
        <f>(((I1931/60)/60)/24)+DATE(1970,1,1)</f>
        <v>42208.125</v>
      </c>
      <c r="U1931" s="12">
        <f>ROUND((T1931-S1931), 0)</f>
        <v>31</v>
      </c>
      <c r="V1931" s="11">
        <f>IF(E1931&gt;=D1931, 1, "")</f>
        <v>1</v>
      </c>
      <c r="W1931" s="11" t="str">
        <f>IF(E1931&lt;D1931, 1, "")</f>
        <v/>
      </c>
      <c r="X1931" s="15">
        <f>S1931</f>
        <v>42177.007071759261</v>
      </c>
    </row>
    <row r="1932" spans="1:24" ht="32" x14ac:dyDescent="0.2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5">
        <f>E1932/D1932</f>
        <v>1.4260827250608272</v>
      </c>
      <c r="P1932" s="6">
        <f>E1932/L1932</f>
        <v>185.48101265822785</v>
      </c>
      <c r="Q1932" t="str">
        <f>LEFT(N1932, SEARCH("/", N1932, 1)-1)</f>
        <v>film &amp; video</v>
      </c>
      <c r="R1932" t="str">
        <f>RIGHT(N1932, LEN(N1932) - SEARCH("/", N1932,1))</f>
        <v>television</v>
      </c>
      <c r="S1932" s="10">
        <f>(((J1932/60)/60)/24)+DATE(1970,1,1)</f>
        <v>42766.600497685184</v>
      </c>
      <c r="T1932" s="10">
        <f>(((I1932/60)/60)/24)+DATE(1970,1,1)</f>
        <v>42796.600497685184</v>
      </c>
      <c r="U1932" s="12">
        <f>ROUND((T1932-S1932), 0)</f>
        <v>30</v>
      </c>
      <c r="V1932" s="11">
        <f>IF(E1932&gt;=D1932, 1, "")</f>
        <v>1</v>
      </c>
      <c r="W1932" s="11" t="str">
        <f>IF(E1932&lt;D1932, 1, "")</f>
        <v/>
      </c>
      <c r="X1932" s="15">
        <f>S1932</f>
        <v>42766.600497685184</v>
      </c>
    </row>
    <row r="1933" spans="1:24" ht="48" x14ac:dyDescent="0.2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5">
        <f>E1933/D1933</f>
        <v>1.05</v>
      </c>
      <c r="P1933" s="6">
        <f>E1933/L1933</f>
        <v>15</v>
      </c>
      <c r="Q1933" t="str">
        <f>LEFT(N1933, SEARCH("/", N1933, 1)-1)</f>
        <v>film &amp; video</v>
      </c>
      <c r="R1933" t="str">
        <f>RIGHT(N1933, LEN(N1933) - SEARCH("/", N1933,1))</f>
        <v>television</v>
      </c>
      <c r="S1933" s="10">
        <f>(((J1933/60)/60)/24)+DATE(1970,1,1)</f>
        <v>42405.702349537038</v>
      </c>
      <c r="T1933" s="10">
        <f>(((I1933/60)/60)/24)+DATE(1970,1,1)</f>
        <v>42415.702349537038</v>
      </c>
      <c r="U1933" s="12">
        <f>ROUND((T1933-S1933), 0)</f>
        <v>10</v>
      </c>
      <c r="V1933" s="11">
        <f>IF(E1933&gt;=D1933, 1, "")</f>
        <v>1</v>
      </c>
      <c r="W1933" s="11" t="str">
        <f>IF(E1933&lt;D1933, 1, "")</f>
        <v/>
      </c>
      <c r="X1933" s="15">
        <f>S1933</f>
        <v>42405.702349537038</v>
      </c>
    </row>
    <row r="1934" spans="1:24" ht="32" x14ac:dyDescent="0.2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5">
        <f>E1934/D1934</f>
        <v>1.0389999999999999</v>
      </c>
      <c r="P1934" s="6">
        <f>E1934/L1934</f>
        <v>69.266666666666666</v>
      </c>
      <c r="Q1934" t="str">
        <f>LEFT(N1934, SEARCH("/", N1934, 1)-1)</f>
        <v>film &amp; video</v>
      </c>
      <c r="R1934" t="str">
        <f>RIGHT(N1934, LEN(N1934) - SEARCH("/", N1934,1))</f>
        <v>television</v>
      </c>
      <c r="S1934" s="10">
        <f>(((J1934/60)/60)/24)+DATE(1970,1,1)</f>
        <v>41828.515127314815</v>
      </c>
      <c r="T1934" s="10">
        <f>(((I1934/60)/60)/24)+DATE(1970,1,1)</f>
        <v>41858.515127314815</v>
      </c>
      <c r="U1934" s="12">
        <f>ROUND((T1934-S1934), 0)</f>
        <v>30</v>
      </c>
      <c r="V1934" s="11">
        <f>IF(E1934&gt;=D1934, 1, "")</f>
        <v>1</v>
      </c>
      <c r="W1934" s="11" t="str">
        <f>IF(E1934&lt;D1934, 1, "")</f>
        <v/>
      </c>
      <c r="X1934" s="15">
        <f>S1934</f>
        <v>41828.515127314815</v>
      </c>
    </row>
    <row r="1935" spans="1:24" ht="64" x14ac:dyDescent="0.2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5">
        <f>E1935/D1935</f>
        <v>1.2299154545454545</v>
      </c>
      <c r="P1935" s="6">
        <f>E1935/L1935</f>
        <v>190.55028169014085</v>
      </c>
      <c r="Q1935" t="str">
        <f>LEFT(N1935, SEARCH("/", N1935, 1)-1)</f>
        <v>film &amp; video</v>
      </c>
      <c r="R1935" t="str">
        <f>RIGHT(N1935, LEN(N1935) - SEARCH("/", N1935,1))</f>
        <v>television</v>
      </c>
      <c r="S1935" s="10">
        <f>(((J1935/60)/60)/24)+DATE(1970,1,1)</f>
        <v>42327.834247685183</v>
      </c>
      <c r="T1935" s="10">
        <f>(((I1935/60)/60)/24)+DATE(1970,1,1)</f>
        <v>42357.834247685183</v>
      </c>
      <c r="U1935" s="12">
        <f>ROUND((T1935-S1935), 0)</f>
        <v>30</v>
      </c>
      <c r="V1935" s="11">
        <f>IF(E1935&gt;=D1935, 1, "")</f>
        <v>1</v>
      </c>
      <c r="W1935" s="11" t="str">
        <f>IF(E1935&lt;D1935, 1, "")</f>
        <v/>
      </c>
      <c r="X1935" s="15">
        <f>S1935</f>
        <v>42327.834247685183</v>
      </c>
    </row>
    <row r="1936" spans="1:24" ht="48" x14ac:dyDescent="0.2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5">
        <f>E1936/D1936</f>
        <v>1.0977744436109027</v>
      </c>
      <c r="P1936" s="6">
        <f>E1936/L1936</f>
        <v>93.40425531914893</v>
      </c>
      <c r="Q1936" t="str">
        <f>LEFT(N1936, SEARCH("/", N1936, 1)-1)</f>
        <v>film &amp; video</v>
      </c>
      <c r="R1936" t="str">
        <f>RIGHT(N1936, LEN(N1936) - SEARCH("/", N1936,1))</f>
        <v>television</v>
      </c>
      <c r="S1936" s="10">
        <f>(((J1936/60)/60)/24)+DATE(1970,1,1)</f>
        <v>42563.932951388888</v>
      </c>
      <c r="T1936" s="10">
        <f>(((I1936/60)/60)/24)+DATE(1970,1,1)</f>
        <v>42580.232638888891</v>
      </c>
      <c r="U1936" s="12">
        <f>ROUND((T1936-S1936), 0)</f>
        <v>16</v>
      </c>
      <c r="V1936" s="11">
        <f>IF(E1936&gt;=D1936, 1, "")</f>
        <v>1</v>
      </c>
      <c r="W1936" s="11" t="str">
        <f>IF(E1936&lt;D1936, 1, "")</f>
        <v/>
      </c>
      <c r="X1936" s="15">
        <f>S1936</f>
        <v>42563.932951388888</v>
      </c>
    </row>
    <row r="1937" spans="1:24" ht="48" x14ac:dyDescent="0.2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5">
        <f>E1937/D1937</f>
        <v>1.064875</v>
      </c>
      <c r="P1937" s="6">
        <f>E1937/L1937</f>
        <v>146.87931034482759</v>
      </c>
      <c r="Q1937" t="str">
        <f>LEFT(N1937, SEARCH("/", N1937, 1)-1)</f>
        <v>film &amp; video</v>
      </c>
      <c r="R1937" t="str">
        <f>RIGHT(N1937, LEN(N1937) - SEARCH("/", N1937,1))</f>
        <v>television</v>
      </c>
      <c r="S1937" s="10">
        <f>(((J1937/60)/60)/24)+DATE(1970,1,1)</f>
        <v>41794.072337962964</v>
      </c>
      <c r="T1937" s="10">
        <f>(((I1937/60)/60)/24)+DATE(1970,1,1)</f>
        <v>41804.072337962964</v>
      </c>
      <c r="U1937" s="12">
        <f>ROUND((T1937-S1937), 0)</f>
        <v>10</v>
      </c>
      <c r="V1937" s="11">
        <f>IF(E1937&gt;=D1937, 1, "")</f>
        <v>1</v>
      </c>
      <c r="W1937" s="11" t="str">
        <f>IF(E1937&lt;D1937, 1, "")</f>
        <v/>
      </c>
      <c r="X1937" s="15">
        <f>S1937</f>
        <v>41794.072337962964</v>
      </c>
    </row>
    <row r="1938" spans="1:24" ht="48" x14ac:dyDescent="0.2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5">
        <f>E1938/D1938</f>
        <v>1.0122222222222221</v>
      </c>
      <c r="P1938" s="6">
        <f>E1938/L1938</f>
        <v>159.82456140350877</v>
      </c>
      <c r="Q1938" t="str">
        <f>LEFT(N1938, SEARCH("/", N1938, 1)-1)</f>
        <v>film &amp; video</v>
      </c>
      <c r="R1938" t="str">
        <f>RIGHT(N1938, LEN(N1938) - SEARCH("/", N1938,1))</f>
        <v>television</v>
      </c>
      <c r="S1938" s="10">
        <f>(((J1938/60)/60)/24)+DATE(1970,1,1)</f>
        <v>42516.047071759262</v>
      </c>
      <c r="T1938" s="10">
        <f>(((I1938/60)/60)/24)+DATE(1970,1,1)</f>
        <v>42556.047071759262</v>
      </c>
      <c r="U1938" s="12">
        <f>ROUND((T1938-S1938), 0)</f>
        <v>40</v>
      </c>
      <c r="V1938" s="11">
        <f>IF(E1938&gt;=D1938, 1, "")</f>
        <v>1</v>
      </c>
      <c r="W1938" s="11" t="str">
        <f>IF(E1938&lt;D1938, 1, "")</f>
        <v/>
      </c>
      <c r="X1938" s="15">
        <f>S1938</f>
        <v>42516.047071759262</v>
      </c>
    </row>
    <row r="1939" spans="1:24" ht="16" x14ac:dyDescent="0.2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5">
        <f>E1939/D1939</f>
        <v>1.0004342857142856</v>
      </c>
      <c r="P1939" s="6">
        <f>E1939/L1939</f>
        <v>291.79333333333335</v>
      </c>
      <c r="Q1939" t="str">
        <f>LEFT(N1939, SEARCH("/", N1939, 1)-1)</f>
        <v>film &amp; video</v>
      </c>
      <c r="R1939" t="str">
        <f>RIGHT(N1939, LEN(N1939) - SEARCH("/", N1939,1))</f>
        <v>television</v>
      </c>
      <c r="S1939" s="10">
        <f>(((J1939/60)/60)/24)+DATE(1970,1,1)</f>
        <v>42468.94458333333</v>
      </c>
      <c r="T1939" s="10">
        <f>(((I1939/60)/60)/24)+DATE(1970,1,1)</f>
        <v>42475.875</v>
      </c>
      <c r="U1939" s="12">
        <f>ROUND((T1939-S1939), 0)</f>
        <v>7</v>
      </c>
      <c r="V1939" s="11">
        <f>IF(E1939&gt;=D1939, 1, "")</f>
        <v>1</v>
      </c>
      <c r="W1939" s="11" t="str">
        <f>IF(E1939&lt;D1939, 1, "")</f>
        <v/>
      </c>
      <c r="X1939" s="15">
        <f>S1939</f>
        <v>42468.94458333333</v>
      </c>
    </row>
    <row r="1940" spans="1:24" ht="48" x14ac:dyDescent="0.2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5">
        <f>E1940/D1940</f>
        <v>1.2599800000000001</v>
      </c>
      <c r="P1940" s="6">
        <f>E1940/L1940</f>
        <v>31.499500000000001</v>
      </c>
      <c r="Q1940" t="str">
        <f>LEFT(N1940, SEARCH("/", N1940, 1)-1)</f>
        <v>film &amp; video</v>
      </c>
      <c r="R1940" t="str">
        <f>RIGHT(N1940, LEN(N1940) - SEARCH("/", N1940,1))</f>
        <v>television</v>
      </c>
      <c r="S1940" s="10">
        <f>(((J1940/60)/60)/24)+DATE(1970,1,1)</f>
        <v>42447.103518518517</v>
      </c>
      <c r="T1940" s="10">
        <f>(((I1940/60)/60)/24)+DATE(1970,1,1)</f>
        <v>42477.103518518517</v>
      </c>
      <c r="U1940" s="12">
        <f>ROUND((T1940-S1940), 0)</f>
        <v>30</v>
      </c>
      <c r="V1940" s="11">
        <f>IF(E1940&gt;=D1940, 1, "")</f>
        <v>1</v>
      </c>
      <c r="W1940" s="11" t="str">
        <f>IF(E1940&lt;D1940, 1, "")</f>
        <v/>
      </c>
      <c r="X1940" s="15">
        <f>S1940</f>
        <v>42447.103518518517</v>
      </c>
    </row>
    <row r="1941" spans="1:24" ht="48" x14ac:dyDescent="0.2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5">
        <f>E1941/D1941</f>
        <v>1.0049999999999999</v>
      </c>
      <c r="P1941" s="6">
        <f>E1941/L1941</f>
        <v>158.68421052631578</v>
      </c>
      <c r="Q1941" t="str">
        <f>LEFT(N1941, SEARCH("/", N1941, 1)-1)</f>
        <v>film &amp; video</v>
      </c>
      <c r="R1941" t="str">
        <f>RIGHT(N1941, LEN(N1941) - SEARCH("/", N1941,1))</f>
        <v>television</v>
      </c>
      <c r="S1941" s="10">
        <f>(((J1941/60)/60)/24)+DATE(1970,1,1)</f>
        <v>41780.068043981482</v>
      </c>
      <c r="T1941" s="10">
        <f>(((I1941/60)/60)/24)+DATE(1970,1,1)</f>
        <v>41815.068043981482</v>
      </c>
      <c r="U1941" s="12">
        <f>ROUND((T1941-S1941), 0)</f>
        <v>35</v>
      </c>
      <c r="V1941" s="11">
        <f>IF(E1941&gt;=D1941, 1, "")</f>
        <v>1</v>
      </c>
      <c r="W1941" s="11" t="str">
        <f>IF(E1941&lt;D1941, 1, "")</f>
        <v/>
      </c>
      <c r="X1941" s="15">
        <f>S1941</f>
        <v>41780.068043981482</v>
      </c>
    </row>
    <row r="1942" spans="1:24" ht="48" x14ac:dyDescent="0.2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5">
        <f>E1942/D1942</f>
        <v>1.2050000000000001</v>
      </c>
      <c r="P1942" s="6">
        <f>E1942/L1942</f>
        <v>80.333333333333329</v>
      </c>
      <c r="Q1942" t="str">
        <f>LEFT(N1942, SEARCH("/", N1942, 1)-1)</f>
        <v>film &amp; video</v>
      </c>
      <c r="R1942" t="str">
        <f>RIGHT(N1942, LEN(N1942) - SEARCH("/", N1942,1))</f>
        <v>television</v>
      </c>
      <c r="S1942" s="10">
        <f>(((J1942/60)/60)/24)+DATE(1970,1,1)</f>
        <v>42572.778495370367</v>
      </c>
      <c r="T1942" s="10">
        <f>(((I1942/60)/60)/24)+DATE(1970,1,1)</f>
        <v>42604.125</v>
      </c>
      <c r="U1942" s="12">
        <f>ROUND((T1942-S1942), 0)</f>
        <v>31</v>
      </c>
      <c r="V1942" s="11">
        <f>IF(E1942&gt;=D1942, 1, "")</f>
        <v>1</v>
      </c>
      <c r="W1942" s="11" t="str">
        <f>IF(E1942&lt;D1942, 1, "")</f>
        <v/>
      </c>
      <c r="X1942" s="15">
        <f>S1942</f>
        <v>42572.778495370367</v>
      </c>
    </row>
    <row r="1943" spans="1:24" ht="48" x14ac:dyDescent="0.2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5">
        <f>E1943/D1943</f>
        <v>1.6529333333333334</v>
      </c>
      <c r="P1943" s="6">
        <f>E1943/L1943</f>
        <v>59.961305925030231</v>
      </c>
      <c r="Q1943" t="str">
        <f>LEFT(N1943, SEARCH("/", N1943, 1)-1)</f>
        <v>film &amp; video</v>
      </c>
      <c r="R1943" t="str">
        <f>RIGHT(N1943, LEN(N1943) - SEARCH("/", N1943,1))</f>
        <v>television</v>
      </c>
      <c r="S1943" s="10">
        <f>(((J1943/60)/60)/24)+DATE(1970,1,1)</f>
        <v>41791.713252314818</v>
      </c>
      <c r="T1943" s="10">
        <f>(((I1943/60)/60)/24)+DATE(1970,1,1)</f>
        <v>41836.125</v>
      </c>
      <c r="U1943" s="12">
        <f>ROUND((T1943-S1943), 0)</f>
        <v>44</v>
      </c>
      <c r="V1943" s="11">
        <f>IF(E1943&gt;=D1943, 1, "")</f>
        <v>1</v>
      </c>
      <c r="W1943" s="11" t="str">
        <f>IF(E1943&lt;D1943, 1, "")</f>
        <v/>
      </c>
      <c r="X1943" s="15">
        <f>S1943</f>
        <v>41791.713252314818</v>
      </c>
    </row>
    <row r="1944" spans="1:24" ht="32" x14ac:dyDescent="0.2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5">
        <f>E1944/D1944</f>
        <v>1.5997142857142856</v>
      </c>
      <c r="P1944" s="6">
        <f>E1944/L1944</f>
        <v>109.78431372549019</v>
      </c>
      <c r="Q1944" t="str">
        <f>LEFT(N1944, SEARCH("/", N1944, 1)-1)</f>
        <v>film &amp; video</v>
      </c>
      <c r="R1944" t="str">
        <f>RIGHT(N1944, LEN(N1944) - SEARCH("/", N1944,1))</f>
        <v>television</v>
      </c>
      <c r="S1944" s="10">
        <f>(((J1944/60)/60)/24)+DATE(1970,1,1)</f>
        <v>42508.677187499998</v>
      </c>
      <c r="T1944" s="10">
        <f>(((I1944/60)/60)/24)+DATE(1970,1,1)</f>
        <v>42544.852083333331</v>
      </c>
      <c r="U1944" s="12">
        <f>ROUND((T1944-S1944), 0)</f>
        <v>36</v>
      </c>
      <c r="V1944" s="11">
        <f>IF(E1944&gt;=D1944, 1, "")</f>
        <v>1</v>
      </c>
      <c r="W1944" s="11" t="str">
        <f>IF(E1944&lt;D1944, 1, "")</f>
        <v/>
      </c>
      <c r="X1944" s="15">
        <f>S1944</f>
        <v>42508.677187499998</v>
      </c>
    </row>
    <row r="1945" spans="1:24" ht="32" x14ac:dyDescent="0.2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5">
        <f>E1945/D1945</f>
        <v>1.0093333333333334</v>
      </c>
      <c r="P1945" s="6">
        <f>E1945/L1945</f>
        <v>147.70731707317074</v>
      </c>
      <c r="Q1945" t="str">
        <f>LEFT(N1945, SEARCH("/", N1945, 1)-1)</f>
        <v>film &amp; video</v>
      </c>
      <c r="R1945" t="str">
        <f>RIGHT(N1945, LEN(N1945) - SEARCH("/", N1945,1))</f>
        <v>television</v>
      </c>
      <c r="S1945" s="10">
        <f>(((J1945/60)/60)/24)+DATE(1970,1,1)</f>
        <v>41808.02648148148</v>
      </c>
      <c r="T1945" s="10">
        <f>(((I1945/60)/60)/24)+DATE(1970,1,1)</f>
        <v>41833.582638888889</v>
      </c>
      <c r="U1945" s="12">
        <f>ROUND((T1945-S1945), 0)</f>
        <v>26</v>
      </c>
      <c r="V1945" s="11">
        <f>IF(E1945&gt;=D1945, 1, "")</f>
        <v>1</v>
      </c>
      <c r="W1945" s="11" t="str">
        <f>IF(E1945&lt;D1945, 1, "")</f>
        <v/>
      </c>
      <c r="X1945" s="15">
        <f>S1945</f>
        <v>41808.02648148148</v>
      </c>
    </row>
    <row r="1946" spans="1:24" ht="48" x14ac:dyDescent="0.2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5">
        <f>E1946/D1946</f>
        <v>1.0660000000000001</v>
      </c>
      <c r="P1946" s="6">
        <f>E1946/L1946</f>
        <v>21.755102040816325</v>
      </c>
      <c r="Q1946" t="str">
        <f>LEFT(N1946, SEARCH("/", N1946, 1)-1)</f>
        <v>film &amp; video</v>
      </c>
      <c r="R1946" t="str">
        <f>RIGHT(N1946, LEN(N1946) - SEARCH("/", N1946,1))</f>
        <v>television</v>
      </c>
      <c r="S1946" s="10">
        <f>(((J1946/60)/60)/24)+DATE(1970,1,1)</f>
        <v>42256.391875000001</v>
      </c>
      <c r="T1946" s="10">
        <f>(((I1946/60)/60)/24)+DATE(1970,1,1)</f>
        <v>42274.843055555553</v>
      </c>
      <c r="U1946" s="12">
        <f>ROUND((T1946-S1946), 0)</f>
        <v>18</v>
      </c>
      <c r="V1946" s="11">
        <f>IF(E1946&gt;=D1946, 1, "")</f>
        <v>1</v>
      </c>
      <c r="W1946" s="11" t="str">
        <f>IF(E1946&lt;D1946, 1, "")</f>
        <v/>
      </c>
      <c r="X1946" s="15">
        <f>S1946</f>
        <v>42256.391875000001</v>
      </c>
    </row>
    <row r="1947" spans="1:24" ht="48" x14ac:dyDescent="0.2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5">
        <f>E1947/D1947</f>
        <v>1.0024166666666667</v>
      </c>
      <c r="P1947" s="6">
        <f>E1947/L1947</f>
        <v>171.84285714285716</v>
      </c>
      <c r="Q1947" t="str">
        <f>LEFT(N1947, SEARCH("/", N1947, 1)-1)</f>
        <v>film &amp; video</v>
      </c>
      <c r="R1947" t="str">
        <f>RIGHT(N1947, LEN(N1947) - SEARCH("/", N1947,1))</f>
        <v>television</v>
      </c>
      <c r="S1947" s="10">
        <f>(((J1947/60)/60)/24)+DATE(1970,1,1)</f>
        <v>41760.796423611115</v>
      </c>
      <c r="T1947" s="10">
        <f>(((I1947/60)/60)/24)+DATE(1970,1,1)</f>
        <v>41806.229166666664</v>
      </c>
      <c r="U1947" s="12">
        <f>ROUND((T1947-S1947), 0)</f>
        <v>45</v>
      </c>
      <c r="V1947" s="11">
        <f>IF(E1947&gt;=D1947, 1, "")</f>
        <v>1</v>
      </c>
      <c r="W1947" s="11" t="str">
        <f>IF(E1947&lt;D1947, 1, "")</f>
        <v/>
      </c>
      <c r="X1947" s="15">
        <f>S1947</f>
        <v>41760.796423611115</v>
      </c>
    </row>
    <row r="1948" spans="1:24" ht="48" x14ac:dyDescent="0.2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5">
        <f>E1948/D1948</f>
        <v>1.0066666666666666</v>
      </c>
      <c r="P1948" s="6">
        <f>E1948/L1948</f>
        <v>41.944444444444443</v>
      </c>
      <c r="Q1948" t="str">
        <f>LEFT(N1948, SEARCH("/", N1948, 1)-1)</f>
        <v>film &amp; video</v>
      </c>
      <c r="R1948" t="str">
        <f>RIGHT(N1948, LEN(N1948) - SEARCH("/", N1948,1))</f>
        <v>television</v>
      </c>
      <c r="S1948" s="10">
        <f>(((J1948/60)/60)/24)+DATE(1970,1,1)</f>
        <v>41917.731736111113</v>
      </c>
      <c r="T1948" s="10">
        <f>(((I1948/60)/60)/24)+DATE(1970,1,1)</f>
        <v>41947.773402777777</v>
      </c>
      <c r="U1948" s="12">
        <f>ROUND((T1948-S1948), 0)</f>
        <v>30</v>
      </c>
      <c r="V1948" s="11">
        <f>IF(E1948&gt;=D1948, 1, "")</f>
        <v>1</v>
      </c>
      <c r="W1948" s="11" t="str">
        <f>IF(E1948&lt;D1948, 1, "")</f>
        <v/>
      </c>
      <c r="X1948" s="15">
        <f>S1948</f>
        <v>41917.731736111113</v>
      </c>
    </row>
    <row r="1949" spans="1:24" ht="48" x14ac:dyDescent="0.2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5">
        <f>E1949/D1949</f>
        <v>1.0632110000000001</v>
      </c>
      <c r="P1949" s="6">
        <f>E1949/L1949</f>
        <v>93.264122807017543</v>
      </c>
      <c r="Q1949" t="str">
        <f>LEFT(N1949, SEARCH("/", N1949, 1)-1)</f>
        <v>film &amp; video</v>
      </c>
      <c r="R1949" t="str">
        <f>RIGHT(N1949, LEN(N1949) - SEARCH("/", N1949,1))</f>
        <v>television</v>
      </c>
      <c r="S1949" s="10">
        <f>(((J1949/60)/60)/24)+DATE(1970,1,1)</f>
        <v>41869.542314814818</v>
      </c>
      <c r="T1949" s="10">
        <f>(((I1949/60)/60)/24)+DATE(1970,1,1)</f>
        <v>41899.542314814818</v>
      </c>
      <c r="U1949" s="12">
        <f>ROUND((T1949-S1949), 0)</f>
        <v>30</v>
      </c>
      <c r="V1949" s="11">
        <f>IF(E1949&gt;=D1949, 1, "")</f>
        <v>1</v>
      </c>
      <c r="W1949" s="11" t="str">
        <f>IF(E1949&lt;D1949, 1, "")</f>
        <v/>
      </c>
      <c r="X1949" s="15">
        <f>S1949</f>
        <v>41869.542314814818</v>
      </c>
    </row>
    <row r="1950" spans="1:24" ht="48" x14ac:dyDescent="0.2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5">
        <f>E1950/D1950</f>
        <v>1.4529411764705882</v>
      </c>
      <c r="P1950" s="6">
        <f>E1950/L1950</f>
        <v>56.136363636363633</v>
      </c>
      <c r="Q1950" t="str">
        <f>LEFT(N1950, SEARCH("/", N1950, 1)-1)</f>
        <v>film &amp; video</v>
      </c>
      <c r="R1950" t="str">
        <f>RIGHT(N1950, LEN(N1950) - SEARCH("/", N1950,1))</f>
        <v>television</v>
      </c>
      <c r="S1950" s="10">
        <f>(((J1950/60)/60)/24)+DATE(1970,1,1)</f>
        <v>42175.816365740742</v>
      </c>
      <c r="T1950" s="10">
        <f>(((I1950/60)/60)/24)+DATE(1970,1,1)</f>
        <v>42205.816365740742</v>
      </c>
      <c r="U1950" s="12">
        <f>ROUND((T1950-S1950), 0)</f>
        <v>30</v>
      </c>
      <c r="V1950" s="11">
        <f>IF(E1950&gt;=D1950, 1, "")</f>
        <v>1</v>
      </c>
      <c r="W1950" s="11" t="str">
        <f>IF(E1950&lt;D1950, 1, "")</f>
        <v/>
      </c>
      <c r="X1950" s="15">
        <f>S1950</f>
        <v>42175.816365740742</v>
      </c>
    </row>
    <row r="1951" spans="1:24" ht="48" x14ac:dyDescent="0.2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5">
        <f>E1951/D1951</f>
        <v>1.002</v>
      </c>
      <c r="P1951" s="6">
        <f>E1951/L1951</f>
        <v>80.16</v>
      </c>
      <c r="Q1951" t="str">
        <f>LEFT(N1951, SEARCH("/", N1951, 1)-1)</f>
        <v>film &amp; video</v>
      </c>
      <c r="R1951" t="str">
        <f>RIGHT(N1951, LEN(N1951) - SEARCH("/", N1951,1))</f>
        <v>television</v>
      </c>
      <c r="S1951" s="10">
        <f>(((J1951/60)/60)/24)+DATE(1970,1,1)</f>
        <v>42200.758240740746</v>
      </c>
      <c r="T1951" s="10">
        <f>(((I1951/60)/60)/24)+DATE(1970,1,1)</f>
        <v>42260.758240740746</v>
      </c>
      <c r="U1951" s="12">
        <f>ROUND((T1951-S1951), 0)</f>
        <v>60</v>
      </c>
      <c r="V1951" s="11">
        <f>IF(E1951&gt;=D1951, 1, "")</f>
        <v>1</v>
      </c>
      <c r="W1951" s="11" t="str">
        <f>IF(E1951&lt;D1951, 1, "")</f>
        <v/>
      </c>
      <c r="X1951" s="15">
        <f>S1951</f>
        <v>42200.758240740746</v>
      </c>
    </row>
    <row r="1952" spans="1:24" ht="48" x14ac:dyDescent="0.2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5">
        <f>E1952/D1952</f>
        <v>1.0913513513513513</v>
      </c>
      <c r="P1952" s="6">
        <f>E1952/L1952</f>
        <v>199.9009900990099</v>
      </c>
      <c r="Q1952" t="str">
        <f>LEFT(N1952, SEARCH("/", N1952, 1)-1)</f>
        <v>film &amp; video</v>
      </c>
      <c r="R1952" t="str">
        <f>RIGHT(N1952, LEN(N1952) - SEARCH("/", N1952,1))</f>
        <v>television</v>
      </c>
      <c r="S1952" s="10">
        <f>(((J1952/60)/60)/24)+DATE(1970,1,1)</f>
        <v>41878.627187500002</v>
      </c>
      <c r="T1952" s="10">
        <f>(((I1952/60)/60)/24)+DATE(1970,1,1)</f>
        <v>41908.627187500002</v>
      </c>
      <c r="U1952" s="12">
        <f>ROUND((T1952-S1952), 0)</f>
        <v>30</v>
      </c>
      <c r="V1952" s="11">
        <f>IF(E1952&gt;=D1952, 1, "")</f>
        <v>1</v>
      </c>
      <c r="W1952" s="11" t="str">
        <f>IF(E1952&lt;D1952, 1, "")</f>
        <v/>
      </c>
      <c r="X1952" s="15">
        <f>S1952</f>
        <v>41878.627187500002</v>
      </c>
    </row>
    <row r="1953" spans="1:24" ht="32" x14ac:dyDescent="0.2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5">
        <f>E1953/D1953</f>
        <v>1.1714285714285715</v>
      </c>
      <c r="P1953" s="6">
        <f>E1953/L1953</f>
        <v>51.25</v>
      </c>
      <c r="Q1953" t="str">
        <f>LEFT(N1953, SEARCH("/", N1953, 1)-1)</f>
        <v>film &amp; video</v>
      </c>
      <c r="R1953" t="str">
        <f>RIGHT(N1953, LEN(N1953) - SEARCH("/", N1953,1))</f>
        <v>television</v>
      </c>
      <c r="S1953" s="10">
        <f>(((J1953/60)/60)/24)+DATE(1970,1,1)</f>
        <v>41989.91134259259</v>
      </c>
      <c r="T1953" s="10">
        <f>(((I1953/60)/60)/24)+DATE(1970,1,1)</f>
        <v>42005.332638888889</v>
      </c>
      <c r="U1953" s="12">
        <f>ROUND((T1953-S1953), 0)</f>
        <v>15</v>
      </c>
      <c r="V1953" s="11">
        <f>IF(E1953&gt;=D1953, 1, "")</f>
        <v>1</v>
      </c>
      <c r="W1953" s="11" t="str">
        <f>IF(E1953&lt;D1953, 1, "")</f>
        <v/>
      </c>
      <c r="X1953" s="15">
        <f>S1953</f>
        <v>41989.91134259259</v>
      </c>
    </row>
    <row r="1954" spans="1:24" ht="48" x14ac:dyDescent="0.2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5">
        <f>E1954/D1954</f>
        <v>1.1850000000000001</v>
      </c>
      <c r="P1954" s="6">
        <f>E1954/L1954</f>
        <v>103.04347826086956</v>
      </c>
      <c r="Q1954" t="str">
        <f>LEFT(N1954, SEARCH("/", N1954, 1)-1)</f>
        <v>film &amp; video</v>
      </c>
      <c r="R1954" t="str">
        <f>RIGHT(N1954, LEN(N1954) - SEARCH("/", N1954,1))</f>
        <v>television</v>
      </c>
      <c r="S1954" s="10">
        <f>(((J1954/60)/60)/24)+DATE(1970,1,1)</f>
        <v>42097.778946759259</v>
      </c>
      <c r="T1954" s="10">
        <f>(((I1954/60)/60)/24)+DATE(1970,1,1)</f>
        <v>42124.638888888891</v>
      </c>
      <c r="U1954" s="12">
        <f>ROUND((T1954-S1954), 0)</f>
        <v>27</v>
      </c>
      <c r="V1954" s="11">
        <f>IF(E1954&gt;=D1954, 1, "")</f>
        <v>1</v>
      </c>
      <c r="W1954" s="11" t="str">
        <f>IF(E1954&lt;D1954, 1, "")</f>
        <v/>
      </c>
      <c r="X1954" s="15">
        <f>S1954</f>
        <v>42097.778946759259</v>
      </c>
    </row>
    <row r="1955" spans="1:24" ht="32" x14ac:dyDescent="0.2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5">
        <f>E1955/D1955</f>
        <v>1.0880768571428572</v>
      </c>
      <c r="P1955" s="6">
        <f>E1955/L1955</f>
        <v>66.346149825783982</v>
      </c>
      <c r="Q1955" t="str">
        <f>LEFT(N1955, SEARCH("/", N1955, 1)-1)</f>
        <v>film &amp; video</v>
      </c>
      <c r="R1955" t="str">
        <f>RIGHT(N1955, LEN(N1955) - SEARCH("/", N1955,1))</f>
        <v>television</v>
      </c>
      <c r="S1955" s="10">
        <f>(((J1955/60)/60)/24)+DATE(1970,1,1)</f>
        <v>42229.820173611108</v>
      </c>
      <c r="T1955" s="10">
        <f>(((I1955/60)/60)/24)+DATE(1970,1,1)</f>
        <v>42262.818750000006</v>
      </c>
      <c r="U1955" s="12">
        <f>ROUND((T1955-S1955), 0)</f>
        <v>33</v>
      </c>
      <c r="V1955" s="11">
        <f>IF(E1955&gt;=D1955, 1, "")</f>
        <v>1</v>
      </c>
      <c r="W1955" s="11" t="str">
        <f>IF(E1955&lt;D1955, 1, "")</f>
        <v/>
      </c>
      <c r="X1955" s="15">
        <f>S1955</f>
        <v>42229.820173611108</v>
      </c>
    </row>
    <row r="1956" spans="1:24" ht="48" x14ac:dyDescent="0.2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5">
        <f>E1956/D1956</f>
        <v>1.3333333333333333</v>
      </c>
      <c r="P1956" s="6">
        <f>E1956/L1956</f>
        <v>57.142857142857146</v>
      </c>
      <c r="Q1956" t="str">
        <f>LEFT(N1956, SEARCH("/", N1956, 1)-1)</f>
        <v>film &amp; video</v>
      </c>
      <c r="R1956" t="str">
        <f>RIGHT(N1956, LEN(N1956) - SEARCH("/", N1956,1))</f>
        <v>television</v>
      </c>
      <c r="S1956" s="10">
        <f>(((J1956/60)/60)/24)+DATE(1970,1,1)</f>
        <v>42318.025011574078</v>
      </c>
      <c r="T1956" s="10">
        <f>(((I1956/60)/60)/24)+DATE(1970,1,1)</f>
        <v>42378.025011574078</v>
      </c>
      <c r="U1956" s="12">
        <f>ROUND((T1956-S1956), 0)</f>
        <v>60</v>
      </c>
      <c r="V1956" s="11">
        <f>IF(E1956&gt;=D1956, 1, "")</f>
        <v>1</v>
      </c>
      <c r="W1956" s="11" t="str">
        <f>IF(E1956&lt;D1956, 1, "")</f>
        <v/>
      </c>
      <c r="X1956" s="15">
        <f>S1956</f>
        <v>42318.025011574078</v>
      </c>
    </row>
    <row r="1957" spans="1:24" ht="48" x14ac:dyDescent="0.2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5">
        <f>E1957/D1957</f>
        <v>1.552</v>
      </c>
      <c r="P1957" s="6">
        <f>E1957/L1957</f>
        <v>102.10526315789474</v>
      </c>
      <c r="Q1957" t="str">
        <f>LEFT(N1957, SEARCH("/", N1957, 1)-1)</f>
        <v>film &amp; video</v>
      </c>
      <c r="R1957" t="str">
        <f>RIGHT(N1957, LEN(N1957) - SEARCH("/", N1957,1))</f>
        <v>television</v>
      </c>
      <c r="S1957" s="10">
        <f>(((J1957/60)/60)/24)+DATE(1970,1,1)</f>
        <v>41828.515555555554</v>
      </c>
      <c r="T1957" s="10">
        <f>(((I1957/60)/60)/24)+DATE(1970,1,1)</f>
        <v>41868.515555555554</v>
      </c>
      <c r="U1957" s="12">
        <f>ROUND((T1957-S1957), 0)</f>
        <v>40</v>
      </c>
      <c r="V1957" s="11">
        <f>IF(E1957&gt;=D1957, 1, "")</f>
        <v>1</v>
      </c>
      <c r="W1957" s="11" t="str">
        <f>IF(E1957&lt;D1957, 1, "")</f>
        <v/>
      </c>
      <c r="X1957" s="15">
        <f>S1957</f>
        <v>41828.515555555554</v>
      </c>
    </row>
    <row r="1958" spans="1:24" ht="48" x14ac:dyDescent="0.2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5">
        <f>E1958/D1958</f>
        <v>1.1172500000000001</v>
      </c>
      <c r="P1958" s="6">
        <f>E1958/L1958</f>
        <v>148.96666666666667</v>
      </c>
      <c r="Q1958" t="str">
        <f>LEFT(N1958, SEARCH("/", N1958, 1)-1)</f>
        <v>film &amp; video</v>
      </c>
      <c r="R1958" t="str">
        <f>RIGHT(N1958, LEN(N1958) - SEARCH("/", N1958,1))</f>
        <v>television</v>
      </c>
      <c r="S1958" s="10">
        <f>(((J1958/60)/60)/24)+DATE(1970,1,1)</f>
        <v>41929.164733796293</v>
      </c>
      <c r="T1958" s="10">
        <f>(((I1958/60)/60)/24)+DATE(1970,1,1)</f>
        <v>41959.206400462965</v>
      </c>
      <c r="U1958" s="12">
        <f>ROUND((T1958-S1958), 0)</f>
        <v>30</v>
      </c>
      <c r="V1958" s="11">
        <f>IF(E1958&gt;=D1958, 1, "")</f>
        <v>1</v>
      </c>
      <c r="W1958" s="11" t="str">
        <f>IF(E1958&lt;D1958, 1, "")</f>
        <v/>
      </c>
      <c r="X1958" s="15">
        <f>S1958</f>
        <v>41929.164733796293</v>
      </c>
    </row>
    <row r="1959" spans="1:24" ht="32" x14ac:dyDescent="0.2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5">
        <f>E1959/D1959</f>
        <v>1.0035000000000001</v>
      </c>
      <c r="P1959" s="6">
        <f>E1959/L1959</f>
        <v>169.6056338028169</v>
      </c>
      <c r="Q1959" t="str">
        <f>LEFT(N1959, SEARCH("/", N1959, 1)-1)</f>
        <v>film &amp; video</v>
      </c>
      <c r="R1959" t="str">
        <f>RIGHT(N1959, LEN(N1959) - SEARCH("/", N1959,1))</f>
        <v>television</v>
      </c>
      <c r="S1959" s="10">
        <f>(((J1959/60)/60)/24)+DATE(1970,1,1)</f>
        <v>42324.96393518518</v>
      </c>
      <c r="T1959" s="10">
        <f>(((I1959/60)/60)/24)+DATE(1970,1,1)</f>
        <v>42354.96393518518</v>
      </c>
      <c r="U1959" s="12">
        <f>ROUND((T1959-S1959), 0)</f>
        <v>30</v>
      </c>
      <c r="V1959" s="11">
        <f>IF(E1959&gt;=D1959, 1, "")</f>
        <v>1</v>
      </c>
      <c r="W1959" s="11" t="str">
        <f>IF(E1959&lt;D1959, 1, "")</f>
        <v/>
      </c>
      <c r="X1959" s="15">
        <f>S1959</f>
        <v>42324.96393518518</v>
      </c>
    </row>
    <row r="1960" spans="1:24" ht="48" x14ac:dyDescent="0.2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5">
        <f>E1960/D1960</f>
        <v>1.2333333333333334</v>
      </c>
      <c r="P1960" s="6">
        <f>E1960/L1960</f>
        <v>31.623931623931625</v>
      </c>
      <c r="Q1960" t="str">
        <f>LEFT(N1960, SEARCH("/", N1960, 1)-1)</f>
        <v>film &amp; video</v>
      </c>
      <c r="R1960" t="str">
        <f>RIGHT(N1960, LEN(N1960) - SEARCH("/", N1960,1))</f>
        <v>television</v>
      </c>
      <c r="S1960" s="10">
        <f>(((J1960/60)/60)/24)+DATE(1970,1,1)</f>
        <v>41812.67324074074</v>
      </c>
      <c r="T1960" s="10">
        <f>(((I1960/60)/60)/24)+DATE(1970,1,1)</f>
        <v>41842.67324074074</v>
      </c>
      <c r="U1960" s="12">
        <f>ROUND((T1960-S1960), 0)</f>
        <v>30</v>
      </c>
      <c r="V1960" s="11">
        <f>IF(E1960&gt;=D1960, 1, "")</f>
        <v>1</v>
      </c>
      <c r="W1960" s="11" t="str">
        <f>IF(E1960&lt;D1960, 1, "")</f>
        <v/>
      </c>
      <c r="X1960" s="15">
        <f>S1960</f>
        <v>41812.67324074074</v>
      </c>
    </row>
    <row r="1961" spans="1:24" ht="48" x14ac:dyDescent="0.2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5">
        <f>E1961/D1961</f>
        <v>1.0129975</v>
      </c>
      <c r="P1961" s="6">
        <f>E1961/L1961</f>
        <v>76.45264150943396</v>
      </c>
      <c r="Q1961" t="str">
        <f>LEFT(N1961, SEARCH("/", N1961, 1)-1)</f>
        <v>film &amp; video</v>
      </c>
      <c r="R1961" t="str">
        <f>RIGHT(N1961, LEN(N1961) - SEARCH("/", N1961,1))</f>
        <v>television</v>
      </c>
      <c r="S1961" s="10">
        <f>(((J1961/60)/60)/24)+DATE(1970,1,1)</f>
        <v>41842.292997685188</v>
      </c>
      <c r="T1961" s="10">
        <f>(((I1961/60)/60)/24)+DATE(1970,1,1)</f>
        <v>41872.292997685188</v>
      </c>
      <c r="U1961" s="12">
        <f>ROUND((T1961-S1961), 0)</f>
        <v>30</v>
      </c>
      <c r="V1961" s="11">
        <f>IF(E1961&gt;=D1961, 1, "")</f>
        <v>1</v>
      </c>
      <c r="W1961" s="11" t="str">
        <f>IF(E1961&lt;D1961, 1, "")</f>
        <v/>
      </c>
      <c r="X1961" s="15">
        <f>S1961</f>
        <v>41842.292997685188</v>
      </c>
    </row>
    <row r="1962" spans="1:24" ht="48" x14ac:dyDescent="0.2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5">
        <f>E1962/D1962</f>
        <v>1</v>
      </c>
      <c r="P1962" s="6">
        <f>E1962/L1962</f>
        <v>13</v>
      </c>
      <c r="Q1962" t="str">
        <f>LEFT(N1962, SEARCH("/", N1962, 1)-1)</f>
        <v>film &amp; video</v>
      </c>
      <c r="R1962" t="str">
        <f>RIGHT(N1962, LEN(N1962) - SEARCH("/", N1962,1))</f>
        <v>television</v>
      </c>
      <c r="S1962" s="10">
        <f>(((J1962/60)/60)/24)+DATE(1970,1,1)</f>
        <v>42376.79206018518</v>
      </c>
      <c r="T1962" s="10">
        <f>(((I1962/60)/60)/24)+DATE(1970,1,1)</f>
        <v>42394.79206018518</v>
      </c>
      <c r="U1962" s="12">
        <f>ROUND((T1962-S1962), 0)</f>
        <v>18</v>
      </c>
      <c r="V1962" s="11">
        <f>IF(E1962&gt;=D1962, 1, "")</f>
        <v>1</v>
      </c>
      <c r="W1962" s="11" t="str">
        <f>IF(E1962&lt;D1962, 1, "")</f>
        <v/>
      </c>
      <c r="X1962" s="15">
        <f>S1962</f>
        <v>42376.79206018518</v>
      </c>
    </row>
    <row r="1963" spans="1:24" ht="48" x14ac:dyDescent="0.2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5">
        <f>E1963/D1963</f>
        <v>1.0024604569420035</v>
      </c>
      <c r="P1963" s="6">
        <f>E1963/L1963</f>
        <v>320.44943820224717</v>
      </c>
      <c r="Q1963" t="str">
        <f>LEFT(N1963, SEARCH("/", N1963, 1)-1)</f>
        <v>film &amp; video</v>
      </c>
      <c r="R1963" t="str">
        <f>RIGHT(N1963, LEN(N1963) - SEARCH("/", N1963,1))</f>
        <v>television</v>
      </c>
      <c r="S1963" s="10">
        <f>(((J1963/60)/60)/24)+DATE(1970,1,1)</f>
        <v>42461.627511574072</v>
      </c>
      <c r="T1963" s="10">
        <f>(((I1963/60)/60)/24)+DATE(1970,1,1)</f>
        <v>42503.165972222225</v>
      </c>
      <c r="U1963" s="12">
        <f>ROUND((T1963-S1963), 0)</f>
        <v>42</v>
      </c>
      <c r="V1963" s="11">
        <f>IF(E1963&gt;=D1963, 1, "")</f>
        <v>1</v>
      </c>
      <c r="W1963" s="11" t="str">
        <f>IF(E1963&lt;D1963, 1, "")</f>
        <v/>
      </c>
      <c r="X1963" s="15">
        <f>S1963</f>
        <v>42461.627511574072</v>
      </c>
    </row>
    <row r="1964" spans="1:24" ht="48" x14ac:dyDescent="0.2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5">
        <f>E1964/D1964</f>
        <v>1.0209523809523811</v>
      </c>
      <c r="P1964" s="6">
        <f>E1964/L1964</f>
        <v>83.75</v>
      </c>
      <c r="Q1964" t="str">
        <f>LEFT(N1964, SEARCH("/", N1964, 1)-1)</f>
        <v>film &amp; video</v>
      </c>
      <c r="R1964" t="str">
        <f>RIGHT(N1964, LEN(N1964) - SEARCH("/", N1964,1))</f>
        <v>television</v>
      </c>
      <c r="S1964" s="10">
        <f>(((J1964/60)/60)/24)+DATE(1970,1,1)</f>
        <v>42286.660891203705</v>
      </c>
      <c r="T1964" s="10">
        <f>(((I1964/60)/60)/24)+DATE(1970,1,1)</f>
        <v>42316.702557870376</v>
      </c>
      <c r="U1964" s="12">
        <f>ROUND((T1964-S1964), 0)</f>
        <v>30</v>
      </c>
      <c r="V1964" s="11">
        <f>IF(E1964&gt;=D1964, 1, "")</f>
        <v>1</v>
      </c>
      <c r="W1964" s="11" t="str">
        <f>IF(E1964&lt;D1964, 1, "")</f>
        <v/>
      </c>
      <c r="X1964" s="15">
        <f>S1964</f>
        <v>42286.660891203705</v>
      </c>
    </row>
    <row r="1965" spans="1:24" ht="48" x14ac:dyDescent="0.2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5">
        <f>E1965/D1965</f>
        <v>1.3046153846153845</v>
      </c>
      <c r="P1965" s="6">
        <f>E1965/L1965</f>
        <v>49.882352941176471</v>
      </c>
      <c r="Q1965" t="str">
        <f>LEFT(N1965, SEARCH("/", N1965, 1)-1)</f>
        <v>film &amp; video</v>
      </c>
      <c r="R1965" t="str">
        <f>RIGHT(N1965, LEN(N1965) - SEARCH("/", N1965,1))</f>
        <v>television</v>
      </c>
      <c r="S1965" s="10">
        <f>(((J1965/60)/60)/24)+DATE(1970,1,1)</f>
        <v>41841.321770833332</v>
      </c>
      <c r="T1965" s="10">
        <f>(((I1965/60)/60)/24)+DATE(1970,1,1)</f>
        <v>41856.321770833332</v>
      </c>
      <c r="U1965" s="12">
        <f>ROUND((T1965-S1965), 0)</f>
        <v>15</v>
      </c>
      <c r="V1965" s="11">
        <f>IF(E1965&gt;=D1965, 1, "")</f>
        <v>1</v>
      </c>
      <c r="W1965" s="11" t="str">
        <f>IF(E1965&lt;D1965, 1, "")</f>
        <v/>
      </c>
      <c r="X1965" s="15">
        <f>S1965</f>
        <v>41841.321770833332</v>
      </c>
    </row>
    <row r="1966" spans="1:24" ht="32" x14ac:dyDescent="0.2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5">
        <f>E1966/D1966</f>
        <v>1.665</v>
      </c>
      <c r="P1966" s="6">
        <f>E1966/L1966</f>
        <v>59.464285714285715</v>
      </c>
      <c r="Q1966" t="str">
        <f>LEFT(N1966, SEARCH("/", N1966, 1)-1)</f>
        <v>film &amp; video</v>
      </c>
      <c r="R1966" t="str">
        <f>RIGHT(N1966, LEN(N1966) - SEARCH("/", N1966,1))</f>
        <v>television</v>
      </c>
      <c r="S1966" s="10">
        <f>(((J1966/60)/60)/24)+DATE(1970,1,1)</f>
        <v>42098.291828703703</v>
      </c>
      <c r="T1966" s="10">
        <f>(((I1966/60)/60)/24)+DATE(1970,1,1)</f>
        <v>42122</v>
      </c>
      <c r="U1966" s="12">
        <f>ROUND((T1966-S1966), 0)</f>
        <v>24</v>
      </c>
      <c r="V1966" s="11">
        <f>IF(E1966&gt;=D1966, 1, "")</f>
        <v>1</v>
      </c>
      <c r="W1966" s="11" t="str">
        <f>IF(E1966&lt;D1966, 1, "")</f>
        <v/>
      </c>
      <c r="X1966" s="15">
        <f>S1966</f>
        <v>42098.291828703703</v>
      </c>
    </row>
    <row r="1967" spans="1:24" ht="32" x14ac:dyDescent="0.2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5">
        <f>E1967/D1967</f>
        <v>1.4215</v>
      </c>
      <c r="P1967" s="6">
        <f>E1967/L1967</f>
        <v>193.84090909090909</v>
      </c>
      <c r="Q1967" t="str">
        <f>LEFT(N1967, SEARCH("/", N1967, 1)-1)</f>
        <v>film &amp; video</v>
      </c>
      <c r="R1967" t="str">
        <f>RIGHT(N1967, LEN(N1967) - SEARCH("/", N1967,1))</f>
        <v>television</v>
      </c>
      <c r="S1967" s="10">
        <f>(((J1967/60)/60)/24)+DATE(1970,1,1)</f>
        <v>42068.307002314818</v>
      </c>
      <c r="T1967" s="10">
        <f>(((I1967/60)/60)/24)+DATE(1970,1,1)</f>
        <v>42098.265335648146</v>
      </c>
      <c r="U1967" s="12">
        <f>ROUND((T1967-S1967), 0)</f>
        <v>30</v>
      </c>
      <c r="V1967" s="11">
        <f>IF(E1967&gt;=D1967, 1, "")</f>
        <v>1</v>
      </c>
      <c r="W1967" s="11" t="str">
        <f>IF(E1967&lt;D1967, 1, "")</f>
        <v/>
      </c>
      <c r="X1967" s="15">
        <f>S1967</f>
        <v>42068.307002314818</v>
      </c>
    </row>
    <row r="1968" spans="1:24" ht="48" x14ac:dyDescent="0.2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5">
        <f>E1968/D1968</f>
        <v>1.8344090909090909</v>
      </c>
      <c r="P1968" s="6">
        <f>E1968/L1968</f>
        <v>159.51383399209487</v>
      </c>
      <c r="Q1968" t="str">
        <f>LEFT(N1968, SEARCH("/", N1968, 1)-1)</f>
        <v>film &amp; video</v>
      </c>
      <c r="R1968" t="str">
        <f>RIGHT(N1968, LEN(N1968) - SEARCH("/", N1968,1))</f>
        <v>television</v>
      </c>
      <c r="S1968" s="10">
        <f>(((J1968/60)/60)/24)+DATE(1970,1,1)</f>
        <v>42032.693043981482</v>
      </c>
      <c r="T1968" s="10">
        <f>(((I1968/60)/60)/24)+DATE(1970,1,1)</f>
        <v>42062.693043981482</v>
      </c>
      <c r="U1968" s="12">
        <f>ROUND((T1968-S1968), 0)</f>
        <v>30</v>
      </c>
      <c r="V1968" s="11">
        <f>IF(E1968&gt;=D1968, 1, "")</f>
        <v>1</v>
      </c>
      <c r="W1968" s="11" t="str">
        <f>IF(E1968&lt;D1968, 1, "")</f>
        <v/>
      </c>
      <c r="X1968" s="15">
        <f>S1968</f>
        <v>42032.693043981482</v>
      </c>
    </row>
    <row r="1969" spans="1:24" ht="48" x14ac:dyDescent="0.2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5">
        <f>E1969/D1969</f>
        <v>1.1004</v>
      </c>
      <c r="P1969" s="6">
        <f>E1969/L1969</f>
        <v>41.68181818181818</v>
      </c>
      <c r="Q1969" t="str">
        <f>LEFT(N1969, SEARCH("/", N1969, 1)-1)</f>
        <v>film &amp; video</v>
      </c>
      <c r="R1969" t="str">
        <f>RIGHT(N1969, LEN(N1969) - SEARCH("/", N1969,1))</f>
        <v>television</v>
      </c>
      <c r="S1969" s="10">
        <f>(((J1969/60)/60)/24)+DATE(1970,1,1)</f>
        <v>41375.057222222218</v>
      </c>
      <c r="T1969" s="10">
        <f>(((I1969/60)/60)/24)+DATE(1970,1,1)</f>
        <v>41405.057222222218</v>
      </c>
      <c r="U1969" s="12">
        <f>ROUND((T1969-S1969), 0)</f>
        <v>30</v>
      </c>
      <c r="V1969" s="11">
        <f>IF(E1969&gt;=D1969, 1, "")</f>
        <v>1</v>
      </c>
      <c r="W1969" s="11" t="str">
        <f>IF(E1969&lt;D1969, 1, "")</f>
        <v/>
      </c>
      <c r="X1969" s="15">
        <f>S1969</f>
        <v>41375.057222222218</v>
      </c>
    </row>
    <row r="1970" spans="1:24" ht="48" x14ac:dyDescent="0.2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5">
        <f>E1970/D1970</f>
        <v>1.3098000000000001</v>
      </c>
      <c r="P1970" s="6">
        <f>E1970/L1970</f>
        <v>150.89861751152074</v>
      </c>
      <c r="Q1970" t="str">
        <f>LEFT(N1970, SEARCH("/", N1970, 1)-1)</f>
        <v>film &amp; video</v>
      </c>
      <c r="R1970" t="str">
        <f>RIGHT(N1970, LEN(N1970) - SEARCH("/", N1970,1))</f>
        <v>television</v>
      </c>
      <c r="S1970" s="10">
        <f>(((J1970/60)/60)/24)+DATE(1970,1,1)</f>
        <v>41754.047083333331</v>
      </c>
      <c r="T1970" s="10">
        <f>(((I1970/60)/60)/24)+DATE(1970,1,1)</f>
        <v>41784.957638888889</v>
      </c>
      <c r="U1970" s="12">
        <f>ROUND((T1970-S1970), 0)</f>
        <v>31</v>
      </c>
      <c r="V1970" s="11">
        <f>IF(E1970&gt;=D1970, 1, "")</f>
        <v>1</v>
      </c>
      <c r="W1970" s="11" t="str">
        <f>IF(E1970&lt;D1970, 1, "")</f>
        <v/>
      </c>
      <c r="X1970" s="15">
        <f>S1970</f>
        <v>41754.047083333331</v>
      </c>
    </row>
    <row r="1971" spans="1:24" ht="48" x14ac:dyDescent="0.2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5">
        <f>E1971/D1971</f>
        <v>1.0135000000000001</v>
      </c>
      <c r="P1971" s="6">
        <f>E1971/L1971</f>
        <v>126.6875</v>
      </c>
      <c r="Q1971" t="str">
        <f>LEFT(N1971, SEARCH("/", N1971, 1)-1)</f>
        <v>film &amp; video</v>
      </c>
      <c r="R1971" t="str">
        <f>RIGHT(N1971, LEN(N1971) - SEARCH("/", N1971,1))</f>
        <v>television</v>
      </c>
      <c r="S1971" s="10">
        <f>(((J1971/60)/60)/24)+DATE(1970,1,1)</f>
        <v>41789.21398148148</v>
      </c>
      <c r="T1971" s="10">
        <f>(((I1971/60)/60)/24)+DATE(1970,1,1)</f>
        <v>41809.166666666664</v>
      </c>
      <c r="U1971" s="12">
        <f>ROUND((T1971-S1971), 0)</f>
        <v>20</v>
      </c>
      <c r="V1971" s="11">
        <f>IF(E1971&gt;=D1971, 1, "")</f>
        <v>1</v>
      </c>
      <c r="W1971" s="11" t="str">
        <f>IF(E1971&lt;D1971, 1, "")</f>
        <v/>
      </c>
      <c r="X1971" s="15">
        <f>S1971</f>
        <v>41789.21398148148</v>
      </c>
    </row>
    <row r="1972" spans="1:24" ht="48" x14ac:dyDescent="0.2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5">
        <f>E1972/D1972</f>
        <v>1</v>
      </c>
      <c r="P1972" s="6">
        <f>E1972/L1972</f>
        <v>105.26315789473684</v>
      </c>
      <c r="Q1972" t="str">
        <f>LEFT(N1972, SEARCH("/", N1972, 1)-1)</f>
        <v>film &amp; video</v>
      </c>
      <c r="R1972" t="str">
        <f>RIGHT(N1972, LEN(N1972) - SEARCH("/", N1972,1))</f>
        <v>television</v>
      </c>
      <c r="S1972" s="10">
        <f>(((J1972/60)/60)/24)+DATE(1970,1,1)</f>
        <v>41887.568912037037</v>
      </c>
      <c r="T1972" s="10">
        <f>(((I1972/60)/60)/24)+DATE(1970,1,1)</f>
        <v>41917.568912037037</v>
      </c>
      <c r="U1972" s="12">
        <f>ROUND((T1972-S1972), 0)</f>
        <v>30</v>
      </c>
      <c r="V1972" s="11">
        <f>IF(E1972&gt;=D1972, 1, "")</f>
        <v>1</v>
      </c>
      <c r="W1972" s="11" t="str">
        <f>IF(E1972&lt;D1972, 1, "")</f>
        <v/>
      </c>
      <c r="X1972" s="15">
        <f>S1972</f>
        <v>41887.568912037037</v>
      </c>
    </row>
    <row r="1973" spans="1:24" ht="48" x14ac:dyDescent="0.2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5">
        <f>E1973/D1973</f>
        <v>1.4185714285714286</v>
      </c>
      <c r="P1973" s="6">
        <f>E1973/L1973</f>
        <v>117.51479289940828</v>
      </c>
      <c r="Q1973" t="str">
        <f>LEFT(N1973, SEARCH("/", N1973, 1)-1)</f>
        <v>film &amp; video</v>
      </c>
      <c r="R1973" t="str">
        <f>RIGHT(N1973, LEN(N1973) - SEARCH("/", N1973,1))</f>
        <v>television</v>
      </c>
      <c r="S1973" s="10">
        <f>(((J1973/60)/60)/24)+DATE(1970,1,1)</f>
        <v>41971.639189814814</v>
      </c>
      <c r="T1973" s="10">
        <f>(((I1973/60)/60)/24)+DATE(1970,1,1)</f>
        <v>42001.639189814814</v>
      </c>
      <c r="U1973" s="12">
        <f>ROUND((T1973-S1973), 0)</f>
        <v>30</v>
      </c>
      <c r="V1973" s="11">
        <f>IF(E1973&gt;=D1973, 1, "")</f>
        <v>1</v>
      </c>
      <c r="W1973" s="11" t="str">
        <f>IF(E1973&lt;D1973, 1, "")</f>
        <v/>
      </c>
      <c r="X1973" s="15">
        <f>S1973</f>
        <v>41971.639189814814</v>
      </c>
    </row>
    <row r="1974" spans="1:24" ht="48" x14ac:dyDescent="0.2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5">
        <f>E1974/D1974</f>
        <v>3.0865999999999998</v>
      </c>
      <c r="P1974" s="6">
        <f>E1974/L1974</f>
        <v>117.36121673003802</v>
      </c>
      <c r="Q1974" t="str">
        <f>LEFT(N1974, SEARCH("/", N1974, 1)-1)</f>
        <v>film &amp; video</v>
      </c>
      <c r="R1974" t="str">
        <f>RIGHT(N1974, LEN(N1974) - SEARCH("/", N1974,1))</f>
        <v>television</v>
      </c>
      <c r="S1974" s="10">
        <f>(((J1974/60)/60)/24)+DATE(1970,1,1)</f>
        <v>41802.790347222224</v>
      </c>
      <c r="T1974" s="10">
        <f>(((I1974/60)/60)/24)+DATE(1970,1,1)</f>
        <v>41833</v>
      </c>
      <c r="U1974" s="12">
        <f>ROUND((T1974-S1974), 0)</f>
        <v>30</v>
      </c>
      <c r="V1974" s="11">
        <f>IF(E1974&gt;=D1974, 1, "")</f>
        <v>1</v>
      </c>
      <c r="W1974" s="11" t="str">
        <f>IF(E1974&lt;D1974, 1, "")</f>
        <v/>
      </c>
      <c r="X1974" s="15">
        <f>S1974</f>
        <v>41802.790347222224</v>
      </c>
    </row>
    <row r="1975" spans="1:24" ht="48" x14ac:dyDescent="0.2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5">
        <f>E1975/D1975</f>
        <v>1</v>
      </c>
      <c r="P1975" s="6">
        <f>E1975/L1975</f>
        <v>133.33333333333334</v>
      </c>
      <c r="Q1975" t="str">
        <f>LEFT(N1975, SEARCH("/", N1975, 1)-1)</f>
        <v>film &amp; video</v>
      </c>
      <c r="R1975" t="str">
        <f>RIGHT(N1975, LEN(N1975) - SEARCH("/", N1975,1))</f>
        <v>television</v>
      </c>
      <c r="S1975" s="10">
        <f>(((J1975/60)/60)/24)+DATE(1970,1,1)</f>
        <v>41874.098807870374</v>
      </c>
      <c r="T1975" s="10">
        <f>(((I1975/60)/60)/24)+DATE(1970,1,1)</f>
        <v>41919.098807870374</v>
      </c>
      <c r="U1975" s="12">
        <f>ROUND((T1975-S1975), 0)</f>
        <v>45</v>
      </c>
      <c r="V1975" s="11">
        <f>IF(E1975&gt;=D1975, 1, "")</f>
        <v>1</v>
      </c>
      <c r="W1975" s="11" t="str">
        <f>IF(E1975&lt;D1975, 1, "")</f>
        <v/>
      </c>
      <c r="X1975" s="15">
        <f>S1975</f>
        <v>41874.098807870374</v>
      </c>
    </row>
    <row r="1976" spans="1:24" ht="48" x14ac:dyDescent="0.2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5">
        <f>E1976/D1976</f>
        <v>1.2</v>
      </c>
      <c r="P1976" s="6">
        <f>E1976/L1976</f>
        <v>98.360655737704917</v>
      </c>
      <c r="Q1976" t="str">
        <f>LEFT(N1976, SEARCH("/", N1976, 1)-1)</f>
        <v>film &amp; video</v>
      </c>
      <c r="R1976" t="str">
        <f>RIGHT(N1976, LEN(N1976) - SEARCH("/", N1976,1))</f>
        <v>television</v>
      </c>
      <c r="S1976" s="10">
        <f>(((J1976/60)/60)/24)+DATE(1970,1,1)</f>
        <v>42457.623923611114</v>
      </c>
      <c r="T1976" s="10">
        <f>(((I1976/60)/60)/24)+DATE(1970,1,1)</f>
        <v>42487.623923611114</v>
      </c>
      <c r="U1976" s="12">
        <f>ROUND((T1976-S1976), 0)</f>
        <v>30</v>
      </c>
      <c r="V1976" s="11">
        <f>IF(E1976&gt;=D1976, 1, "")</f>
        <v>1</v>
      </c>
      <c r="W1976" s="11" t="str">
        <f>IF(E1976&lt;D1976, 1, "")</f>
        <v/>
      </c>
      <c r="X1976" s="15">
        <f>S1976</f>
        <v>42457.623923611114</v>
      </c>
    </row>
    <row r="1977" spans="1:24" ht="48" x14ac:dyDescent="0.2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5">
        <f>E1977/D1977</f>
        <v>1.0416666666666667</v>
      </c>
      <c r="P1977" s="6">
        <f>E1977/L1977</f>
        <v>194.44444444444446</v>
      </c>
      <c r="Q1977" t="str">
        <f>LEFT(N1977, SEARCH("/", N1977, 1)-1)</f>
        <v>film &amp; video</v>
      </c>
      <c r="R1977" t="str">
        <f>RIGHT(N1977, LEN(N1977) - SEARCH("/", N1977,1))</f>
        <v>television</v>
      </c>
      <c r="S1977" s="10">
        <f>(((J1977/60)/60)/24)+DATE(1970,1,1)</f>
        <v>42323.964976851858</v>
      </c>
      <c r="T1977" s="10">
        <f>(((I1977/60)/60)/24)+DATE(1970,1,1)</f>
        <v>42353.964976851858</v>
      </c>
      <c r="U1977" s="12">
        <f>ROUND((T1977-S1977), 0)</f>
        <v>30</v>
      </c>
      <c r="V1977" s="11">
        <f>IF(E1977&gt;=D1977, 1, "")</f>
        <v>1</v>
      </c>
      <c r="W1977" s="11" t="str">
        <f>IF(E1977&lt;D1977, 1, "")</f>
        <v/>
      </c>
      <c r="X1977" s="15">
        <f>S1977</f>
        <v>42323.964976851858</v>
      </c>
    </row>
    <row r="1978" spans="1:24" ht="48" x14ac:dyDescent="0.2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5">
        <f>E1978/D1978</f>
        <v>1.0761100000000001</v>
      </c>
      <c r="P1978" s="6">
        <f>E1978/L1978</f>
        <v>76.865000000000009</v>
      </c>
      <c r="Q1978" t="str">
        <f>LEFT(N1978, SEARCH("/", N1978, 1)-1)</f>
        <v>film &amp; video</v>
      </c>
      <c r="R1978" t="str">
        <f>RIGHT(N1978, LEN(N1978) - SEARCH("/", N1978,1))</f>
        <v>television</v>
      </c>
      <c r="S1978" s="10">
        <f>(((J1978/60)/60)/24)+DATE(1970,1,1)</f>
        <v>41932.819525462961</v>
      </c>
      <c r="T1978" s="10">
        <f>(((I1978/60)/60)/24)+DATE(1970,1,1)</f>
        <v>41992.861192129625</v>
      </c>
      <c r="U1978" s="12">
        <f>ROUND((T1978-S1978), 0)</f>
        <v>60</v>
      </c>
      <c r="V1978" s="11">
        <f>IF(E1978&gt;=D1978, 1, "")</f>
        <v>1</v>
      </c>
      <c r="W1978" s="11" t="str">
        <f>IF(E1978&lt;D1978, 1, "")</f>
        <v/>
      </c>
      <c r="X1978" s="15">
        <f>S1978</f>
        <v>41932.819525462961</v>
      </c>
    </row>
    <row r="1979" spans="1:24" ht="48" x14ac:dyDescent="0.2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5">
        <f>E1979/D1979</f>
        <v>1.0794999999999999</v>
      </c>
      <c r="P1979" s="6">
        <f>E1979/L1979</f>
        <v>56.815789473684212</v>
      </c>
      <c r="Q1979" t="str">
        <f>LEFT(N1979, SEARCH("/", N1979, 1)-1)</f>
        <v>film &amp; video</v>
      </c>
      <c r="R1979" t="str">
        <f>RIGHT(N1979, LEN(N1979) - SEARCH("/", N1979,1))</f>
        <v>television</v>
      </c>
      <c r="S1979" s="10">
        <f>(((J1979/60)/60)/24)+DATE(1970,1,1)</f>
        <v>42033.516898148147</v>
      </c>
      <c r="T1979" s="10">
        <f>(((I1979/60)/60)/24)+DATE(1970,1,1)</f>
        <v>42064.5</v>
      </c>
      <c r="U1979" s="12">
        <f>ROUND((T1979-S1979), 0)</f>
        <v>31</v>
      </c>
      <c r="V1979" s="11">
        <f>IF(E1979&gt;=D1979, 1, "")</f>
        <v>1</v>
      </c>
      <c r="W1979" s="11" t="str">
        <f>IF(E1979&lt;D1979, 1, "")</f>
        <v/>
      </c>
      <c r="X1979" s="15">
        <f>S1979</f>
        <v>42033.516898148147</v>
      </c>
    </row>
    <row r="1980" spans="1:24" ht="16" x14ac:dyDescent="0.2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5">
        <f>E1980/D1980</f>
        <v>1</v>
      </c>
      <c r="P1980" s="6">
        <f>E1980/L1980</f>
        <v>137.93103448275863</v>
      </c>
      <c r="Q1980" t="str">
        <f>LEFT(N1980, SEARCH("/", N1980, 1)-1)</f>
        <v>film &amp; video</v>
      </c>
      <c r="R1980" t="str">
        <f>RIGHT(N1980, LEN(N1980) - SEARCH("/", N1980,1))</f>
        <v>television</v>
      </c>
      <c r="S1980" s="10">
        <f>(((J1980/60)/60)/24)+DATE(1970,1,1)</f>
        <v>42271.176446759258</v>
      </c>
      <c r="T1980" s="10">
        <f>(((I1980/60)/60)/24)+DATE(1970,1,1)</f>
        <v>42301.176446759258</v>
      </c>
      <c r="U1980" s="12">
        <f>ROUND((T1980-S1980), 0)</f>
        <v>30</v>
      </c>
      <c r="V1980" s="11">
        <f>IF(E1980&gt;=D1980, 1, "")</f>
        <v>1</v>
      </c>
      <c r="W1980" s="11" t="str">
        <f>IF(E1980&lt;D1980, 1, "")</f>
        <v/>
      </c>
      <c r="X1980" s="15">
        <f>S1980</f>
        <v>42271.176446759258</v>
      </c>
    </row>
    <row r="1981" spans="1:24" ht="48" x14ac:dyDescent="0.2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5">
        <f>E1981/D1981</f>
        <v>1</v>
      </c>
      <c r="P1981" s="6">
        <f>E1981/L1981</f>
        <v>27.272727272727273</v>
      </c>
      <c r="Q1981" t="str">
        <f>LEFT(N1981, SEARCH("/", N1981, 1)-1)</f>
        <v>film &amp; video</v>
      </c>
      <c r="R1981" t="str">
        <f>RIGHT(N1981, LEN(N1981) - SEARCH("/", N1981,1))</f>
        <v>television</v>
      </c>
      <c r="S1981" s="10">
        <f>(((J1981/60)/60)/24)+DATE(1970,1,1)</f>
        <v>41995.752986111111</v>
      </c>
      <c r="T1981" s="10">
        <f>(((I1981/60)/60)/24)+DATE(1970,1,1)</f>
        <v>42034.708333333328</v>
      </c>
      <c r="U1981" s="12">
        <f>ROUND((T1981-S1981), 0)</f>
        <v>39</v>
      </c>
      <c r="V1981" s="11">
        <f>IF(E1981&gt;=D1981, 1, "")</f>
        <v>1</v>
      </c>
      <c r="W1981" s="11" t="str">
        <f>IF(E1981&lt;D1981, 1, "")</f>
        <v/>
      </c>
      <c r="X1981" s="15">
        <f>S1981</f>
        <v>41995.752986111111</v>
      </c>
    </row>
    <row r="1982" spans="1:24" ht="48" x14ac:dyDescent="0.2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5">
        <f>E1982/D1982</f>
        <v>1.2801818181818181</v>
      </c>
      <c r="P1982" s="6">
        <f>E1982/L1982</f>
        <v>118.33613445378151</v>
      </c>
      <c r="Q1982" t="str">
        <f>LEFT(N1982, SEARCH("/", N1982, 1)-1)</f>
        <v>film &amp; video</v>
      </c>
      <c r="R1982" t="str">
        <f>RIGHT(N1982, LEN(N1982) - SEARCH("/", N1982,1))</f>
        <v>television</v>
      </c>
      <c r="S1982" s="10">
        <f>(((J1982/60)/60)/24)+DATE(1970,1,1)</f>
        <v>42196.928668981483</v>
      </c>
      <c r="T1982" s="10">
        <f>(((I1982/60)/60)/24)+DATE(1970,1,1)</f>
        <v>42226.928668981483</v>
      </c>
      <c r="U1982" s="12">
        <f>ROUND((T1982-S1982), 0)</f>
        <v>30</v>
      </c>
      <c r="V1982" s="11">
        <f>IF(E1982&gt;=D1982, 1, "")</f>
        <v>1</v>
      </c>
      <c r="W1982" s="11" t="str">
        <f>IF(E1982&lt;D1982, 1, "")</f>
        <v/>
      </c>
      <c r="X1982" s="15">
        <f>S1982</f>
        <v>42196.928668981483</v>
      </c>
    </row>
    <row r="1983" spans="1:24" ht="48" x14ac:dyDescent="0.2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5">
        <f>E1983/D1983</f>
        <v>1.1620999999999999</v>
      </c>
      <c r="P1983" s="6">
        <f>E1983/L1983</f>
        <v>223.48076923076923</v>
      </c>
      <c r="Q1983" t="str">
        <f>LEFT(N1983, SEARCH("/", N1983, 1)-1)</f>
        <v>film &amp; video</v>
      </c>
      <c r="R1983" t="str">
        <f>RIGHT(N1983, LEN(N1983) - SEARCH("/", N1983,1))</f>
        <v>television</v>
      </c>
      <c r="S1983" s="10">
        <f>(((J1983/60)/60)/24)+DATE(1970,1,1)</f>
        <v>41807.701921296299</v>
      </c>
      <c r="T1983" s="10">
        <f>(((I1983/60)/60)/24)+DATE(1970,1,1)</f>
        <v>41837.701921296299</v>
      </c>
      <c r="U1983" s="12">
        <f>ROUND((T1983-S1983), 0)</f>
        <v>30</v>
      </c>
      <c r="V1983" s="11">
        <f>IF(E1983&gt;=D1983, 1, "")</f>
        <v>1</v>
      </c>
      <c r="W1983" s="11" t="str">
        <f>IF(E1983&lt;D1983, 1, "")</f>
        <v/>
      </c>
      <c r="X1983" s="15">
        <f>S1983</f>
        <v>41807.701921296299</v>
      </c>
    </row>
    <row r="1984" spans="1:24" ht="32" x14ac:dyDescent="0.2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5">
        <f>E1984/D1984</f>
        <v>1.0963333333333334</v>
      </c>
      <c r="P1984" s="6">
        <f>E1984/L1984</f>
        <v>28.111111111111111</v>
      </c>
      <c r="Q1984" t="str">
        <f>LEFT(N1984, SEARCH("/", N1984, 1)-1)</f>
        <v>film &amp; video</v>
      </c>
      <c r="R1984" t="str">
        <f>RIGHT(N1984, LEN(N1984) - SEARCH("/", N1984,1))</f>
        <v>television</v>
      </c>
      <c r="S1984" s="10">
        <f>(((J1984/60)/60)/24)+DATE(1970,1,1)</f>
        <v>41719.549131944441</v>
      </c>
      <c r="T1984" s="10">
        <f>(((I1984/60)/60)/24)+DATE(1970,1,1)</f>
        <v>41733.916666666664</v>
      </c>
      <c r="U1984" s="12">
        <f>ROUND((T1984-S1984), 0)</f>
        <v>14</v>
      </c>
      <c r="V1984" s="11">
        <f>IF(E1984&gt;=D1984, 1, "")</f>
        <v>1</v>
      </c>
      <c r="W1984" s="11" t="str">
        <f>IF(E1984&lt;D1984, 1, "")</f>
        <v/>
      </c>
      <c r="X1984" s="15">
        <f>S1984</f>
        <v>41719.549131944441</v>
      </c>
    </row>
    <row r="1985" spans="1:24" ht="48" x14ac:dyDescent="0.2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5">
        <f>E1985/D1985</f>
        <v>1.01</v>
      </c>
      <c r="P1985" s="6">
        <f>E1985/L1985</f>
        <v>194.23076923076923</v>
      </c>
      <c r="Q1985" t="str">
        <f>LEFT(N1985, SEARCH("/", N1985, 1)-1)</f>
        <v>film &amp; video</v>
      </c>
      <c r="R1985" t="str">
        <f>RIGHT(N1985, LEN(N1985) - SEARCH("/", N1985,1))</f>
        <v>television</v>
      </c>
      <c r="S1985" s="10">
        <f>(((J1985/60)/60)/24)+DATE(1970,1,1)</f>
        <v>42333.713206018518</v>
      </c>
      <c r="T1985" s="10">
        <f>(((I1985/60)/60)/24)+DATE(1970,1,1)</f>
        <v>42363.713206018518</v>
      </c>
      <c r="U1985" s="12">
        <f>ROUND((T1985-S1985), 0)</f>
        <v>30</v>
      </c>
      <c r="V1985" s="11">
        <f>IF(E1985&gt;=D1985, 1, "")</f>
        <v>1</v>
      </c>
      <c r="W1985" s="11" t="str">
        <f>IF(E1985&lt;D1985, 1, "")</f>
        <v/>
      </c>
      <c r="X1985" s="15">
        <f>S1985</f>
        <v>42333.713206018518</v>
      </c>
    </row>
    <row r="1986" spans="1:24" ht="48" x14ac:dyDescent="0.2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5">
        <f>E1986/D1986</f>
        <v>1.2895348837209302</v>
      </c>
      <c r="P1986" s="6">
        <f>E1986/L1986</f>
        <v>128.95348837209303</v>
      </c>
      <c r="Q1986" t="str">
        <f>LEFT(N1986, SEARCH("/", N1986, 1)-1)</f>
        <v>film &amp; video</v>
      </c>
      <c r="R1986" t="str">
        <f>RIGHT(N1986, LEN(N1986) - SEARCH("/", N1986,1))</f>
        <v>television</v>
      </c>
      <c r="S1986" s="10">
        <f>(((J1986/60)/60)/24)+DATE(1970,1,1)</f>
        <v>42496.968935185185</v>
      </c>
      <c r="T1986" s="10">
        <f>(((I1986/60)/60)/24)+DATE(1970,1,1)</f>
        <v>42517.968935185185</v>
      </c>
      <c r="U1986" s="12">
        <f>ROUND((T1986-S1986), 0)</f>
        <v>21</v>
      </c>
      <c r="V1986" s="11">
        <f>IF(E1986&gt;=D1986, 1, "")</f>
        <v>1</v>
      </c>
      <c r="W1986" s="11" t="str">
        <f>IF(E1986&lt;D1986, 1, "")</f>
        <v/>
      </c>
      <c r="X1986" s="15">
        <f>S1986</f>
        <v>42496.968935185185</v>
      </c>
    </row>
    <row r="1987" spans="1:24" ht="32" x14ac:dyDescent="0.2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5">
        <f>E1987/D1987</f>
        <v>1.0726249999999999</v>
      </c>
      <c r="P1987" s="6">
        <f>E1987/L1987</f>
        <v>49.316091954022987</v>
      </c>
      <c r="Q1987" t="str">
        <f>LEFT(N1987, SEARCH("/", N1987, 1)-1)</f>
        <v>film &amp; video</v>
      </c>
      <c r="R1987" t="str">
        <f>RIGHT(N1987, LEN(N1987) - SEARCH("/", N1987,1))</f>
        <v>television</v>
      </c>
      <c r="S1987" s="10">
        <f>(((J1987/60)/60)/24)+DATE(1970,1,1)</f>
        <v>42149.548888888887</v>
      </c>
      <c r="T1987" s="10">
        <f>(((I1987/60)/60)/24)+DATE(1970,1,1)</f>
        <v>42163.666666666672</v>
      </c>
      <c r="U1987" s="12">
        <f>ROUND((T1987-S1987), 0)</f>
        <v>14</v>
      </c>
      <c r="V1987" s="11">
        <f>IF(E1987&gt;=D1987, 1, "")</f>
        <v>1</v>
      </c>
      <c r="W1987" s="11" t="str">
        <f>IF(E1987&lt;D1987, 1, "")</f>
        <v/>
      </c>
      <c r="X1987" s="15">
        <f>S1987</f>
        <v>42149.548888888887</v>
      </c>
    </row>
    <row r="1988" spans="1:24" ht="48" x14ac:dyDescent="0.2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5">
        <f>E1988/D1988</f>
        <v>1.0189999999999999</v>
      </c>
      <c r="P1988" s="6">
        <f>E1988/L1988</f>
        <v>221.52173913043478</v>
      </c>
      <c r="Q1988" t="str">
        <f>LEFT(N1988, SEARCH("/", N1988, 1)-1)</f>
        <v>film &amp; video</v>
      </c>
      <c r="R1988" t="str">
        <f>RIGHT(N1988, LEN(N1988) - SEARCH("/", N1988,1))</f>
        <v>television</v>
      </c>
      <c r="S1988" s="10">
        <f>(((J1988/60)/60)/24)+DATE(1970,1,1)</f>
        <v>42089.83289351852</v>
      </c>
      <c r="T1988" s="10">
        <f>(((I1988/60)/60)/24)+DATE(1970,1,1)</f>
        <v>42119.83289351852</v>
      </c>
      <c r="U1988" s="12">
        <f>ROUND((T1988-S1988), 0)</f>
        <v>30</v>
      </c>
      <c r="V1988" s="11">
        <f>IF(E1988&gt;=D1988, 1, "")</f>
        <v>1</v>
      </c>
      <c r="W1988" s="11" t="str">
        <f>IF(E1988&lt;D1988, 1, "")</f>
        <v/>
      </c>
      <c r="X1988" s="15">
        <f>S1988</f>
        <v>42089.83289351852</v>
      </c>
    </row>
    <row r="1989" spans="1:24" ht="32" x14ac:dyDescent="0.2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5">
        <f>E1989/D1989</f>
        <v>1.0290999999999999</v>
      </c>
      <c r="P1989" s="6">
        <f>E1989/L1989</f>
        <v>137.21333333333334</v>
      </c>
      <c r="Q1989" t="str">
        <f>LEFT(N1989, SEARCH("/", N1989, 1)-1)</f>
        <v>film &amp; video</v>
      </c>
      <c r="R1989" t="str">
        <f>RIGHT(N1989, LEN(N1989) - SEARCH("/", N1989,1))</f>
        <v>television</v>
      </c>
      <c r="S1989" s="10">
        <f>(((J1989/60)/60)/24)+DATE(1970,1,1)</f>
        <v>41932.745046296295</v>
      </c>
      <c r="T1989" s="10">
        <f>(((I1989/60)/60)/24)+DATE(1970,1,1)</f>
        <v>41962.786712962959</v>
      </c>
      <c r="U1989" s="12">
        <f>ROUND((T1989-S1989), 0)</f>
        <v>30</v>
      </c>
      <c r="V1989" s="11">
        <f>IF(E1989&gt;=D1989, 1, "")</f>
        <v>1</v>
      </c>
      <c r="W1989" s="11" t="str">
        <f>IF(E1989&lt;D1989, 1, "")</f>
        <v/>
      </c>
      <c r="X1989" s="15">
        <f>S1989</f>
        <v>41932.745046296295</v>
      </c>
    </row>
    <row r="1990" spans="1:24" ht="48" x14ac:dyDescent="0.2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5">
        <f>E1990/D1990</f>
        <v>1.0012570000000001</v>
      </c>
      <c r="P1990" s="6">
        <f>E1990/L1990</f>
        <v>606.82242424242418</v>
      </c>
      <c r="Q1990" t="str">
        <f>LEFT(N1990, SEARCH("/", N1990, 1)-1)</f>
        <v>film &amp; video</v>
      </c>
      <c r="R1990" t="str">
        <f>RIGHT(N1990, LEN(N1990) - SEARCH("/", N1990,1))</f>
        <v>television</v>
      </c>
      <c r="S1990" s="10">
        <f>(((J1990/60)/60)/24)+DATE(1970,1,1)</f>
        <v>42230.23583333334</v>
      </c>
      <c r="T1990" s="10">
        <f>(((I1990/60)/60)/24)+DATE(1970,1,1)</f>
        <v>42261.875</v>
      </c>
      <c r="U1990" s="12">
        <f>ROUND((T1990-S1990), 0)</f>
        <v>32</v>
      </c>
      <c r="V1990" s="11">
        <f>IF(E1990&gt;=D1990, 1, "")</f>
        <v>1</v>
      </c>
      <c r="W1990" s="11" t="str">
        <f>IF(E1990&lt;D1990, 1, "")</f>
        <v/>
      </c>
      <c r="X1990" s="15">
        <f>S1990</f>
        <v>42230.23583333334</v>
      </c>
    </row>
    <row r="1991" spans="1:24" ht="48" x14ac:dyDescent="0.2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5">
        <f>E1991/D1991</f>
        <v>1.0329622222222221</v>
      </c>
      <c r="P1991" s="6">
        <f>E1991/L1991</f>
        <v>43.040092592592593</v>
      </c>
      <c r="Q1991" t="str">
        <f>LEFT(N1991, SEARCH("/", N1991, 1)-1)</f>
        <v>film &amp; video</v>
      </c>
      <c r="R1991" t="str">
        <f>RIGHT(N1991, LEN(N1991) - SEARCH("/", N1991,1))</f>
        <v>shorts</v>
      </c>
      <c r="S1991" s="10">
        <f>(((J1991/60)/60)/24)+DATE(1970,1,1)</f>
        <v>41701.901817129627</v>
      </c>
      <c r="T1991" s="10">
        <f>(((I1991/60)/60)/24)+DATE(1970,1,1)</f>
        <v>41721</v>
      </c>
      <c r="U1991" s="12">
        <f>ROUND((T1991-S1991), 0)</f>
        <v>19</v>
      </c>
      <c r="V1991" s="11">
        <f>IF(E1991&gt;=D1991, 1, "")</f>
        <v>1</v>
      </c>
      <c r="W1991" s="11" t="str">
        <f>IF(E1991&lt;D1991, 1, "")</f>
        <v/>
      </c>
      <c r="X1991" s="15">
        <f>S1991</f>
        <v>41701.901817129627</v>
      </c>
    </row>
    <row r="1992" spans="1:24" ht="48" x14ac:dyDescent="0.2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5">
        <f>E1992/D1992</f>
        <v>1.4830000000000001</v>
      </c>
      <c r="P1992" s="6">
        <f>E1992/L1992</f>
        <v>322.39130434782606</v>
      </c>
      <c r="Q1992" t="str">
        <f>LEFT(N1992, SEARCH("/", N1992, 1)-1)</f>
        <v>film &amp; video</v>
      </c>
      <c r="R1992" t="str">
        <f>RIGHT(N1992, LEN(N1992) - SEARCH("/", N1992,1))</f>
        <v>shorts</v>
      </c>
      <c r="S1992" s="10">
        <f>(((J1992/60)/60)/24)+DATE(1970,1,1)</f>
        <v>41409.814317129632</v>
      </c>
      <c r="T1992" s="10">
        <f>(((I1992/60)/60)/24)+DATE(1970,1,1)</f>
        <v>41431.814317129632</v>
      </c>
      <c r="U1992" s="12">
        <f>ROUND((T1992-S1992), 0)</f>
        <v>22</v>
      </c>
      <c r="V1992" s="11">
        <f>IF(E1992&gt;=D1992, 1, "")</f>
        <v>1</v>
      </c>
      <c r="W1992" s="11" t="str">
        <f>IF(E1992&lt;D1992, 1, "")</f>
        <v/>
      </c>
      <c r="X1992" s="15">
        <f>S1992</f>
        <v>41409.814317129632</v>
      </c>
    </row>
    <row r="1993" spans="1:24" ht="48" x14ac:dyDescent="0.2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5">
        <f>E1993/D1993</f>
        <v>1.5473333333333332</v>
      </c>
      <c r="P1993" s="6">
        <f>E1993/L1993</f>
        <v>96.708333333333329</v>
      </c>
      <c r="Q1993" t="str">
        <f>LEFT(N1993, SEARCH("/", N1993, 1)-1)</f>
        <v>film &amp; video</v>
      </c>
      <c r="R1993" t="str">
        <f>RIGHT(N1993, LEN(N1993) - SEARCH("/", N1993,1))</f>
        <v>shorts</v>
      </c>
      <c r="S1993" s="10">
        <f>(((J1993/60)/60)/24)+DATE(1970,1,1)</f>
        <v>41311.799513888887</v>
      </c>
      <c r="T1993" s="10">
        <f>(((I1993/60)/60)/24)+DATE(1970,1,1)</f>
        <v>41336.799513888887</v>
      </c>
      <c r="U1993" s="12">
        <f>ROUND((T1993-S1993), 0)</f>
        <v>25</v>
      </c>
      <c r="V1993" s="11">
        <f>IF(E1993&gt;=D1993, 1, "")</f>
        <v>1</v>
      </c>
      <c r="W1993" s="11" t="str">
        <f>IF(E1993&lt;D1993, 1, "")</f>
        <v/>
      </c>
      <c r="X1993" s="15">
        <f>S1993</f>
        <v>41311.799513888887</v>
      </c>
    </row>
    <row r="1994" spans="1:24" ht="48" x14ac:dyDescent="0.2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5">
        <f>E1994/D1994</f>
        <v>1.1351849999999999</v>
      </c>
      <c r="P1994" s="6">
        <f>E1994/L1994</f>
        <v>35.474531249999998</v>
      </c>
      <c r="Q1994" t="str">
        <f>LEFT(N1994, SEARCH("/", N1994, 1)-1)</f>
        <v>film &amp; video</v>
      </c>
      <c r="R1994" t="str">
        <f>RIGHT(N1994, LEN(N1994) - SEARCH("/", N1994,1))</f>
        <v>shorts</v>
      </c>
      <c r="S1994" s="10">
        <f>(((J1994/60)/60)/24)+DATE(1970,1,1)</f>
        <v>41612.912187499998</v>
      </c>
      <c r="T1994" s="10">
        <f>(((I1994/60)/60)/24)+DATE(1970,1,1)</f>
        <v>41636.207638888889</v>
      </c>
      <c r="U1994" s="12">
        <f>ROUND((T1994-S1994), 0)</f>
        <v>23</v>
      </c>
      <c r="V1994" s="11">
        <f>IF(E1994&gt;=D1994, 1, "")</f>
        <v>1</v>
      </c>
      <c r="W1994" s="11" t="str">
        <f>IF(E1994&lt;D1994, 1, "")</f>
        <v/>
      </c>
      <c r="X1994" s="15">
        <f>S1994</f>
        <v>41612.912187499998</v>
      </c>
    </row>
    <row r="1995" spans="1:24" ht="48" x14ac:dyDescent="0.2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5">
        <f>E1995/D1995</f>
        <v>1.7333333333333334</v>
      </c>
      <c r="P1995" s="6">
        <f>E1995/L1995</f>
        <v>86.666666666666671</v>
      </c>
      <c r="Q1995" t="str">
        <f>LEFT(N1995, SEARCH("/", N1995, 1)-1)</f>
        <v>film &amp; video</v>
      </c>
      <c r="R1995" t="str">
        <f>RIGHT(N1995, LEN(N1995) - SEARCH("/", N1995,1))</f>
        <v>shorts</v>
      </c>
      <c r="S1995" s="10">
        <f>(((J1995/60)/60)/24)+DATE(1970,1,1)</f>
        <v>41433.01829861111</v>
      </c>
      <c r="T1995" s="10">
        <f>(((I1995/60)/60)/24)+DATE(1970,1,1)</f>
        <v>41463.01829861111</v>
      </c>
      <c r="U1995" s="12">
        <f>ROUND((T1995-S1995), 0)</f>
        <v>30</v>
      </c>
      <c r="V1995" s="11">
        <f>IF(E1995&gt;=D1995, 1, "")</f>
        <v>1</v>
      </c>
      <c r="W1995" s="11" t="str">
        <f>IF(E1995&lt;D1995, 1, "")</f>
        <v/>
      </c>
      <c r="X1995" s="15">
        <f>S1995</f>
        <v>41433.01829861111</v>
      </c>
    </row>
    <row r="1996" spans="1:24" ht="32" x14ac:dyDescent="0.2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5">
        <f>E1996/D1996</f>
        <v>1.0752857142857142</v>
      </c>
      <c r="P1996" s="6">
        <f>E1996/L1996</f>
        <v>132.05263157894737</v>
      </c>
      <c r="Q1996" t="str">
        <f>LEFT(N1996, SEARCH("/", N1996, 1)-1)</f>
        <v>film &amp; video</v>
      </c>
      <c r="R1996" t="str">
        <f>RIGHT(N1996, LEN(N1996) - SEARCH("/", N1996,1))</f>
        <v>shorts</v>
      </c>
      <c r="S1996" s="10">
        <f>(((J1996/60)/60)/24)+DATE(1970,1,1)</f>
        <v>41835.821226851855</v>
      </c>
      <c r="T1996" s="10">
        <f>(((I1996/60)/60)/24)+DATE(1970,1,1)</f>
        <v>41862.249305555553</v>
      </c>
      <c r="U1996" s="12">
        <f>ROUND((T1996-S1996), 0)</f>
        <v>26</v>
      </c>
      <c r="V1996" s="11">
        <f>IF(E1996&gt;=D1996, 1, "")</f>
        <v>1</v>
      </c>
      <c r="W1996" s="11" t="str">
        <f>IF(E1996&lt;D1996, 1, "")</f>
        <v/>
      </c>
      <c r="X1996" s="15">
        <f>S1996</f>
        <v>41835.821226851855</v>
      </c>
    </row>
    <row r="1997" spans="1:24" ht="32" x14ac:dyDescent="0.2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5">
        <f>E1997/D1997</f>
        <v>1.1859999999999999</v>
      </c>
      <c r="P1997" s="6">
        <f>E1997/L1997</f>
        <v>91.230769230769226</v>
      </c>
      <c r="Q1997" t="str">
        <f>LEFT(N1997, SEARCH("/", N1997, 1)-1)</f>
        <v>film &amp; video</v>
      </c>
      <c r="R1997" t="str">
        <f>RIGHT(N1997, LEN(N1997) - SEARCH("/", N1997,1))</f>
        <v>shorts</v>
      </c>
      <c r="S1997" s="10">
        <f>(((J1997/60)/60)/24)+DATE(1970,1,1)</f>
        <v>42539.849768518514</v>
      </c>
      <c r="T1997" s="10">
        <f>(((I1997/60)/60)/24)+DATE(1970,1,1)</f>
        <v>42569.849768518514</v>
      </c>
      <c r="U1997" s="12">
        <f>ROUND((T1997-S1997), 0)</f>
        <v>30</v>
      </c>
      <c r="V1997" s="11">
        <f>IF(E1997&gt;=D1997, 1, "")</f>
        <v>1</v>
      </c>
      <c r="W1997" s="11" t="str">
        <f>IF(E1997&lt;D1997, 1, "")</f>
        <v/>
      </c>
      <c r="X1997" s="15">
        <f>S1997</f>
        <v>42539.849768518514</v>
      </c>
    </row>
    <row r="1998" spans="1:24" ht="48" x14ac:dyDescent="0.2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5">
        <f>E1998/D1998</f>
        <v>1.1625000000000001</v>
      </c>
      <c r="P1998" s="6">
        <f>E1998/L1998</f>
        <v>116.25</v>
      </c>
      <c r="Q1998" t="str">
        <f>LEFT(N1998, SEARCH("/", N1998, 1)-1)</f>
        <v>film &amp; video</v>
      </c>
      <c r="R1998" t="str">
        <f>RIGHT(N1998, LEN(N1998) - SEARCH("/", N1998,1))</f>
        <v>shorts</v>
      </c>
      <c r="S1998" s="10">
        <f>(((J1998/60)/60)/24)+DATE(1970,1,1)</f>
        <v>41075.583379629628</v>
      </c>
      <c r="T1998" s="10">
        <f>(((I1998/60)/60)/24)+DATE(1970,1,1)</f>
        <v>41105.583379629628</v>
      </c>
      <c r="U1998" s="12">
        <f>ROUND((T1998-S1998), 0)</f>
        <v>30</v>
      </c>
      <c r="V1998" s="11">
        <f>IF(E1998&gt;=D1998, 1, "")</f>
        <v>1</v>
      </c>
      <c r="W1998" s="11" t="str">
        <f>IF(E1998&lt;D1998, 1, "")</f>
        <v/>
      </c>
      <c r="X1998" s="15">
        <f>S1998</f>
        <v>41075.583379629628</v>
      </c>
    </row>
    <row r="1999" spans="1:24" ht="64" x14ac:dyDescent="0.2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5">
        <f>E1999/D1999</f>
        <v>1.2716666666666667</v>
      </c>
      <c r="P1999" s="6">
        <f>E1999/L1999</f>
        <v>21.194444444444443</v>
      </c>
      <c r="Q1999" t="str">
        <f>LEFT(N1999, SEARCH("/", N1999, 1)-1)</f>
        <v>film &amp; video</v>
      </c>
      <c r="R1999" t="str">
        <f>RIGHT(N1999, LEN(N1999) - SEARCH("/", N1999,1))</f>
        <v>shorts</v>
      </c>
      <c r="S1999" s="10">
        <f>(((J1999/60)/60)/24)+DATE(1970,1,1)</f>
        <v>41663.569340277776</v>
      </c>
      <c r="T1999" s="10">
        <f>(((I1999/60)/60)/24)+DATE(1970,1,1)</f>
        <v>41693.569340277776</v>
      </c>
      <c r="U1999" s="12">
        <f>ROUND((T1999-S1999), 0)</f>
        <v>30</v>
      </c>
      <c r="V1999" s="11">
        <f>IF(E1999&gt;=D1999, 1, "")</f>
        <v>1</v>
      </c>
      <c r="W1999" s="11" t="str">
        <f>IF(E1999&lt;D1999, 1, "")</f>
        <v/>
      </c>
      <c r="X1999" s="15">
        <f>S1999</f>
        <v>41663.569340277776</v>
      </c>
    </row>
    <row r="2000" spans="1:24" ht="48" x14ac:dyDescent="0.2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5">
        <f>E2000/D2000</f>
        <v>1.109423</v>
      </c>
      <c r="P2000" s="6">
        <f>E2000/L2000</f>
        <v>62.327134831460668</v>
      </c>
      <c r="Q2000" t="str">
        <f>LEFT(N2000, SEARCH("/", N2000, 1)-1)</f>
        <v>film &amp; video</v>
      </c>
      <c r="R2000" t="str">
        <f>RIGHT(N2000, LEN(N2000) - SEARCH("/", N2000,1))</f>
        <v>shorts</v>
      </c>
      <c r="S2000" s="10">
        <f>(((J2000/60)/60)/24)+DATE(1970,1,1)</f>
        <v>40786.187789351854</v>
      </c>
      <c r="T2000" s="10">
        <f>(((I2000/60)/60)/24)+DATE(1970,1,1)</f>
        <v>40818.290972222225</v>
      </c>
      <c r="U2000" s="12">
        <f>ROUND((T2000-S2000), 0)</f>
        <v>32</v>
      </c>
      <c r="V2000" s="11">
        <f>IF(E2000&gt;=D2000, 1, "")</f>
        <v>1</v>
      </c>
      <c r="W2000" s="11" t="str">
        <f>IF(E2000&lt;D2000, 1, "")</f>
        <v/>
      </c>
      <c r="X2000" s="15">
        <f>S2000</f>
        <v>40786.187789351854</v>
      </c>
    </row>
    <row r="2001" spans="1:24" ht="48" x14ac:dyDescent="0.2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5">
        <f>E2001/D2001</f>
        <v>1.272</v>
      </c>
      <c r="P2001" s="6">
        <f>E2001/L2001</f>
        <v>37.411764705882355</v>
      </c>
      <c r="Q2001" t="str">
        <f>LEFT(N2001, SEARCH("/", N2001, 1)-1)</f>
        <v>film &amp; video</v>
      </c>
      <c r="R2001" t="str">
        <f>RIGHT(N2001, LEN(N2001) - SEARCH("/", N2001,1))</f>
        <v>shorts</v>
      </c>
      <c r="S2001" s="10">
        <f>(((J2001/60)/60)/24)+DATE(1970,1,1)</f>
        <v>40730.896354166667</v>
      </c>
      <c r="T2001" s="10">
        <f>(((I2001/60)/60)/24)+DATE(1970,1,1)</f>
        <v>40790.896354166667</v>
      </c>
      <c r="U2001" s="12">
        <f>ROUND((T2001-S2001), 0)</f>
        <v>60</v>
      </c>
      <c r="V2001" s="11">
        <f>IF(E2001&gt;=D2001, 1, "")</f>
        <v>1</v>
      </c>
      <c r="W2001" s="11" t="str">
        <f>IF(E2001&lt;D2001, 1, "")</f>
        <v/>
      </c>
      <c r="X2001" s="15">
        <f>S2001</f>
        <v>40730.896354166667</v>
      </c>
    </row>
    <row r="2002" spans="1:24" ht="48" x14ac:dyDescent="0.2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5">
        <f>E2002/D2002</f>
        <v>1.2394444444444443</v>
      </c>
      <c r="P2002" s="6">
        <f>E2002/L2002</f>
        <v>69.71875</v>
      </c>
      <c r="Q2002" t="str">
        <f>LEFT(N2002, SEARCH("/", N2002, 1)-1)</f>
        <v>film &amp; video</v>
      </c>
      <c r="R2002" t="str">
        <f>RIGHT(N2002, LEN(N2002) - SEARCH("/", N2002,1))</f>
        <v>shorts</v>
      </c>
      <c r="S2002" s="10">
        <f>(((J2002/60)/60)/24)+DATE(1970,1,1)</f>
        <v>40997.271493055552</v>
      </c>
      <c r="T2002" s="10">
        <f>(((I2002/60)/60)/24)+DATE(1970,1,1)</f>
        <v>41057.271493055552</v>
      </c>
      <c r="U2002" s="12">
        <f>ROUND((T2002-S2002), 0)</f>
        <v>60</v>
      </c>
      <c r="V2002" s="11">
        <f>IF(E2002&gt;=D2002, 1, "")</f>
        <v>1</v>
      </c>
      <c r="W2002" s="11" t="str">
        <f>IF(E2002&lt;D2002, 1, "")</f>
        <v/>
      </c>
      <c r="X2002" s="15">
        <f>S2002</f>
        <v>40997.271493055552</v>
      </c>
    </row>
    <row r="2003" spans="1:24" ht="48" x14ac:dyDescent="0.2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5">
        <f>E2003/D2003</f>
        <v>1.084090909090909</v>
      </c>
      <c r="P2003" s="6">
        <f>E2003/L2003</f>
        <v>58.170731707317074</v>
      </c>
      <c r="Q2003" t="str">
        <f>LEFT(N2003, SEARCH("/", N2003, 1)-1)</f>
        <v>film &amp; video</v>
      </c>
      <c r="R2003" t="str">
        <f>RIGHT(N2003, LEN(N2003) - SEARCH("/", N2003,1))</f>
        <v>shorts</v>
      </c>
      <c r="S2003" s="10">
        <f>(((J2003/60)/60)/24)+DATE(1970,1,1)</f>
        <v>41208.010196759256</v>
      </c>
      <c r="T2003" s="10">
        <f>(((I2003/60)/60)/24)+DATE(1970,1,1)</f>
        <v>41228</v>
      </c>
      <c r="U2003" s="12">
        <f>ROUND((T2003-S2003), 0)</f>
        <v>20</v>
      </c>
      <c r="V2003" s="11">
        <f>IF(E2003&gt;=D2003, 1, "")</f>
        <v>1</v>
      </c>
      <c r="W2003" s="11" t="str">
        <f>IF(E2003&lt;D2003, 1, "")</f>
        <v/>
      </c>
      <c r="X2003" s="15">
        <f>S2003</f>
        <v>41208.010196759256</v>
      </c>
    </row>
    <row r="2004" spans="1:24" ht="48" x14ac:dyDescent="0.2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5">
        <f>E2004/D2004</f>
        <v>1</v>
      </c>
      <c r="P2004" s="6">
        <f>E2004/L2004</f>
        <v>50</v>
      </c>
      <c r="Q2004" t="str">
        <f>LEFT(N2004, SEARCH("/", N2004, 1)-1)</f>
        <v>film &amp; video</v>
      </c>
      <c r="R2004" t="str">
        <f>RIGHT(N2004, LEN(N2004) - SEARCH("/", N2004,1))</f>
        <v>shorts</v>
      </c>
      <c r="S2004" s="10">
        <f>(((J2004/60)/60)/24)+DATE(1970,1,1)</f>
        <v>40587.75675925926</v>
      </c>
      <c r="T2004" s="10">
        <f>(((I2004/60)/60)/24)+DATE(1970,1,1)</f>
        <v>40666.165972222225</v>
      </c>
      <c r="U2004" s="12">
        <f>ROUND((T2004-S2004), 0)</f>
        <v>78</v>
      </c>
      <c r="V2004" s="11">
        <f>IF(E2004&gt;=D2004, 1, "")</f>
        <v>1</v>
      </c>
      <c r="W2004" s="11" t="str">
        <f>IF(E2004&lt;D2004, 1, "")</f>
        <v/>
      </c>
      <c r="X2004" s="15">
        <f>S2004</f>
        <v>40587.75675925926</v>
      </c>
    </row>
    <row r="2005" spans="1:24" ht="48" x14ac:dyDescent="0.2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5">
        <f>E2005/D2005</f>
        <v>1.1293199999999999</v>
      </c>
      <c r="P2005" s="6">
        <f>E2005/L2005</f>
        <v>19.471034482758618</v>
      </c>
      <c r="Q2005" t="str">
        <f>LEFT(N2005, SEARCH("/", N2005, 1)-1)</f>
        <v>film &amp; video</v>
      </c>
      <c r="R2005" t="str">
        <f>RIGHT(N2005, LEN(N2005) - SEARCH("/", N2005,1))</f>
        <v>shorts</v>
      </c>
      <c r="S2005" s="10">
        <f>(((J2005/60)/60)/24)+DATE(1970,1,1)</f>
        <v>42360.487210648149</v>
      </c>
      <c r="T2005" s="10">
        <f>(((I2005/60)/60)/24)+DATE(1970,1,1)</f>
        <v>42390.487210648149</v>
      </c>
      <c r="U2005" s="12">
        <f>ROUND((T2005-S2005), 0)</f>
        <v>30</v>
      </c>
      <c r="V2005" s="11">
        <f>IF(E2005&gt;=D2005, 1, "")</f>
        <v>1</v>
      </c>
      <c r="W2005" s="11" t="str">
        <f>IF(E2005&lt;D2005, 1, "")</f>
        <v/>
      </c>
      <c r="X2005" s="15">
        <f>S2005</f>
        <v>42360.487210648149</v>
      </c>
    </row>
    <row r="2006" spans="1:24" ht="48" x14ac:dyDescent="0.2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5">
        <f>E2006/D2006</f>
        <v>1.1542857142857144</v>
      </c>
      <c r="P2006" s="6">
        <f>E2006/L2006</f>
        <v>85.957446808510639</v>
      </c>
      <c r="Q2006" t="str">
        <f>LEFT(N2006, SEARCH("/", N2006, 1)-1)</f>
        <v>film &amp; video</v>
      </c>
      <c r="R2006" t="str">
        <f>RIGHT(N2006, LEN(N2006) - SEARCH("/", N2006,1))</f>
        <v>shorts</v>
      </c>
      <c r="S2006" s="10">
        <f>(((J2006/60)/60)/24)+DATE(1970,1,1)</f>
        <v>41357.209166666667</v>
      </c>
      <c r="T2006" s="10">
        <f>(((I2006/60)/60)/24)+DATE(1970,1,1)</f>
        <v>41387.209166666667</v>
      </c>
      <c r="U2006" s="12">
        <f>ROUND((T2006-S2006), 0)</f>
        <v>30</v>
      </c>
      <c r="V2006" s="11">
        <f>IF(E2006&gt;=D2006, 1, "")</f>
        <v>1</v>
      </c>
      <c r="W2006" s="11" t="str">
        <f>IF(E2006&lt;D2006, 1, "")</f>
        <v/>
      </c>
      <c r="X2006" s="15">
        <f>S2006</f>
        <v>41357.209166666667</v>
      </c>
    </row>
    <row r="2007" spans="1:24" ht="48" x14ac:dyDescent="0.2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5">
        <f>E2007/D2007</f>
        <v>1.5333333333333334</v>
      </c>
      <c r="P2007" s="6">
        <f>E2007/L2007</f>
        <v>30.666666666666668</v>
      </c>
      <c r="Q2007" t="str">
        <f>LEFT(N2007, SEARCH("/", N2007, 1)-1)</f>
        <v>film &amp; video</v>
      </c>
      <c r="R2007" t="str">
        <f>RIGHT(N2007, LEN(N2007) - SEARCH("/", N2007,1))</f>
        <v>shorts</v>
      </c>
      <c r="S2007" s="10">
        <f>(((J2007/60)/60)/24)+DATE(1970,1,1)</f>
        <v>40844.691643518519</v>
      </c>
      <c r="T2007" s="10">
        <f>(((I2007/60)/60)/24)+DATE(1970,1,1)</f>
        <v>40904.733310185184</v>
      </c>
      <c r="U2007" s="12">
        <f>ROUND((T2007-S2007), 0)</f>
        <v>60</v>
      </c>
      <c r="V2007" s="11">
        <f>IF(E2007&gt;=D2007, 1, "")</f>
        <v>1</v>
      </c>
      <c r="W2007" s="11" t="str">
        <f>IF(E2007&lt;D2007, 1, "")</f>
        <v/>
      </c>
      <c r="X2007" s="15">
        <f>S2007</f>
        <v>40844.691643518519</v>
      </c>
    </row>
    <row r="2008" spans="1:24" ht="48" x14ac:dyDescent="0.2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5">
        <f>E2008/D2008</f>
        <v>3.9249999999999998</v>
      </c>
      <c r="P2008" s="6">
        <f>E2008/L2008</f>
        <v>60.384615384615387</v>
      </c>
      <c r="Q2008" t="str">
        <f>LEFT(N2008, SEARCH("/", N2008, 1)-1)</f>
        <v>film &amp; video</v>
      </c>
      <c r="R2008" t="str">
        <f>RIGHT(N2008, LEN(N2008) - SEARCH("/", N2008,1))</f>
        <v>shorts</v>
      </c>
      <c r="S2008" s="10">
        <f>(((J2008/60)/60)/24)+DATE(1970,1,1)</f>
        <v>40997.144872685189</v>
      </c>
      <c r="T2008" s="10">
        <f>(((I2008/60)/60)/24)+DATE(1970,1,1)</f>
        <v>41050.124305555553</v>
      </c>
      <c r="U2008" s="12">
        <f>ROUND((T2008-S2008), 0)</f>
        <v>53</v>
      </c>
      <c r="V2008" s="11">
        <f>IF(E2008&gt;=D2008, 1, "")</f>
        <v>1</v>
      </c>
      <c r="W2008" s="11" t="str">
        <f>IF(E2008&lt;D2008, 1, "")</f>
        <v/>
      </c>
      <c r="X2008" s="15">
        <f>S2008</f>
        <v>40997.144872685189</v>
      </c>
    </row>
    <row r="2009" spans="1:24" ht="96" x14ac:dyDescent="0.2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5">
        <f>E2009/D2009</f>
        <v>27.02</v>
      </c>
      <c r="P2009" s="6">
        <f>E2009/L2009</f>
        <v>38.6</v>
      </c>
      <c r="Q2009" t="str">
        <f>LEFT(N2009, SEARCH("/", N2009, 1)-1)</f>
        <v>film &amp; video</v>
      </c>
      <c r="R2009" t="str">
        <f>RIGHT(N2009, LEN(N2009) - SEARCH("/", N2009,1))</f>
        <v>shorts</v>
      </c>
      <c r="S2009" s="10">
        <f>(((J2009/60)/60)/24)+DATE(1970,1,1)</f>
        <v>42604.730567129634</v>
      </c>
      <c r="T2009" s="10">
        <f>(((I2009/60)/60)/24)+DATE(1970,1,1)</f>
        <v>42614.730567129634</v>
      </c>
      <c r="U2009" s="12">
        <f>ROUND((T2009-S2009), 0)</f>
        <v>10</v>
      </c>
      <c r="V2009" s="11">
        <f>IF(E2009&gt;=D2009, 1, "")</f>
        <v>1</v>
      </c>
      <c r="W2009" s="11" t="str">
        <f>IF(E2009&lt;D2009, 1, "")</f>
        <v/>
      </c>
      <c r="X2009" s="15">
        <f>S2009</f>
        <v>42604.730567129634</v>
      </c>
    </row>
    <row r="2010" spans="1:24" ht="48" x14ac:dyDescent="0.2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5">
        <f>E2010/D2010</f>
        <v>1.27</v>
      </c>
      <c r="P2010" s="6">
        <f>E2010/L2010</f>
        <v>40.268292682926827</v>
      </c>
      <c r="Q2010" t="str">
        <f>LEFT(N2010, SEARCH("/", N2010, 1)-1)</f>
        <v>film &amp; video</v>
      </c>
      <c r="R2010" t="str">
        <f>RIGHT(N2010, LEN(N2010) - SEARCH("/", N2010,1))</f>
        <v>shorts</v>
      </c>
      <c r="S2010" s="10">
        <f>(((J2010/60)/60)/24)+DATE(1970,1,1)</f>
        <v>41724.776539351849</v>
      </c>
      <c r="T2010" s="10">
        <f>(((I2010/60)/60)/24)+DATE(1970,1,1)</f>
        <v>41754.776539351849</v>
      </c>
      <c r="U2010" s="12">
        <f>ROUND((T2010-S2010), 0)</f>
        <v>30</v>
      </c>
      <c r="V2010" s="11">
        <f>IF(E2010&gt;=D2010, 1, "")</f>
        <v>1</v>
      </c>
      <c r="W2010" s="11" t="str">
        <f>IF(E2010&lt;D2010, 1, "")</f>
        <v/>
      </c>
      <c r="X2010" s="15">
        <f>S2010</f>
        <v>41724.776539351849</v>
      </c>
    </row>
    <row r="2011" spans="1:24" ht="48" x14ac:dyDescent="0.2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5">
        <f>E2011/D2011</f>
        <v>1.0725</v>
      </c>
      <c r="P2011" s="6">
        <f>E2011/L2011</f>
        <v>273.82978723404256</v>
      </c>
      <c r="Q2011" t="str">
        <f>LEFT(N2011, SEARCH("/", N2011, 1)-1)</f>
        <v>film &amp; video</v>
      </c>
      <c r="R2011" t="str">
        <f>RIGHT(N2011, LEN(N2011) - SEARCH("/", N2011,1))</f>
        <v>shorts</v>
      </c>
      <c r="S2011" s="10">
        <f>(((J2011/60)/60)/24)+DATE(1970,1,1)</f>
        <v>41583.083981481483</v>
      </c>
      <c r="T2011" s="10">
        <f>(((I2011/60)/60)/24)+DATE(1970,1,1)</f>
        <v>41618.083981481483</v>
      </c>
      <c r="U2011" s="12">
        <f>ROUND((T2011-S2011), 0)</f>
        <v>35</v>
      </c>
      <c r="V2011" s="11">
        <f>IF(E2011&gt;=D2011, 1, "")</f>
        <v>1</v>
      </c>
      <c r="W2011" s="11" t="str">
        <f>IF(E2011&lt;D2011, 1, "")</f>
        <v/>
      </c>
      <c r="X2011" s="15">
        <f>S2011</f>
        <v>41583.083981481483</v>
      </c>
    </row>
    <row r="2012" spans="1:24" ht="48" x14ac:dyDescent="0.2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>E2012/D2012</f>
        <v>1.98</v>
      </c>
      <c r="P2012" s="6">
        <f>E2012/L2012</f>
        <v>53.035714285714285</v>
      </c>
      <c r="Q2012" t="str">
        <f>LEFT(N2012, SEARCH("/", N2012, 1)-1)</f>
        <v>film &amp; video</v>
      </c>
      <c r="R2012" t="str">
        <f>RIGHT(N2012, LEN(N2012) - SEARCH("/", N2012,1))</f>
        <v>shorts</v>
      </c>
      <c r="S2012" s="10">
        <f>(((J2012/60)/60)/24)+DATE(1970,1,1)</f>
        <v>41100.158877314818</v>
      </c>
      <c r="T2012" s="10">
        <f>(((I2012/60)/60)/24)+DATE(1970,1,1)</f>
        <v>41104.126388888886</v>
      </c>
      <c r="U2012" s="12">
        <f>ROUND((T2012-S2012), 0)</f>
        <v>4</v>
      </c>
      <c r="V2012" s="11">
        <f>IF(E2012&gt;=D2012, 1, "")</f>
        <v>1</v>
      </c>
      <c r="W2012" s="11" t="str">
        <f>IF(E2012&lt;D2012, 1, "")</f>
        <v/>
      </c>
      <c r="X2012" s="15">
        <f>S2012</f>
        <v>41100.158877314818</v>
      </c>
    </row>
    <row r="2013" spans="1:24" ht="48" x14ac:dyDescent="0.2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5">
        <f>E2013/D2013</f>
        <v>1.0001249999999999</v>
      </c>
      <c r="P2013" s="6">
        <f>E2013/L2013</f>
        <v>40.005000000000003</v>
      </c>
      <c r="Q2013" t="str">
        <f>LEFT(N2013, SEARCH("/", N2013, 1)-1)</f>
        <v>film &amp; video</v>
      </c>
      <c r="R2013" t="str">
        <f>RIGHT(N2013, LEN(N2013) - SEARCH("/", N2013,1))</f>
        <v>shorts</v>
      </c>
      <c r="S2013" s="10">
        <f>(((J2013/60)/60)/24)+DATE(1970,1,1)</f>
        <v>40795.820150462961</v>
      </c>
      <c r="T2013" s="10">
        <f>(((I2013/60)/60)/24)+DATE(1970,1,1)</f>
        <v>40825.820150462961</v>
      </c>
      <c r="U2013" s="12">
        <f>ROUND((T2013-S2013), 0)</f>
        <v>30</v>
      </c>
      <c r="V2013" s="11">
        <f>IF(E2013&gt;=D2013, 1, "")</f>
        <v>1</v>
      </c>
      <c r="W2013" s="11" t="str">
        <f>IF(E2013&lt;D2013, 1, "")</f>
        <v/>
      </c>
      <c r="X2013" s="15">
        <f>S2013</f>
        <v>40795.820150462961</v>
      </c>
    </row>
    <row r="2014" spans="1:24" ht="48" x14ac:dyDescent="0.2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5">
        <f>E2014/D2014</f>
        <v>1.0249999999999999</v>
      </c>
      <c r="P2014" s="6">
        <f>E2014/L2014</f>
        <v>15.76923076923077</v>
      </c>
      <c r="Q2014" t="str">
        <f>LEFT(N2014, SEARCH("/", N2014, 1)-1)</f>
        <v>film &amp; video</v>
      </c>
      <c r="R2014" t="str">
        <f>RIGHT(N2014, LEN(N2014) - SEARCH("/", N2014,1))</f>
        <v>shorts</v>
      </c>
      <c r="S2014" s="10">
        <f>(((J2014/60)/60)/24)+DATE(1970,1,1)</f>
        <v>42042.615613425922</v>
      </c>
      <c r="T2014" s="10">
        <f>(((I2014/60)/60)/24)+DATE(1970,1,1)</f>
        <v>42057.479166666672</v>
      </c>
      <c r="U2014" s="12">
        <f>ROUND((T2014-S2014), 0)</f>
        <v>15</v>
      </c>
      <c r="V2014" s="11">
        <f>IF(E2014&gt;=D2014, 1, "")</f>
        <v>1</v>
      </c>
      <c r="W2014" s="11" t="str">
        <f>IF(E2014&lt;D2014, 1, "")</f>
        <v/>
      </c>
      <c r="X2014" s="15">
        <f>S2014</f>
        <v>42042.615613425922</v>
      </c>
    </row>
    <row r="2015" spans="1:24" ht="48" x14ac:dyDescent="0.2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5">
        <f>E2015/D2015</f>
        <v>1</v>
      </c>
      <c r="P2015" s="6">
        <f>E2015/L2015</f>
        <v>71.428571428571431</v>
      </c>
      <c r="Q2015" t="str">
        <f>LEFT(N2015, SEARCH("/", N2015, 1)-1)</f>
        <v>film &amp; video</v>
      </c>
      <c r="R2015" t="str">
        <f>RIGHT(N2015, LEN(N2015) - SEARCH("/", N2015,1))</f>
        <v>shorts</v>
      </c>
      <c r="S2015" s="10">
        <f>(((J2015/60)/60)/24)+DATE(1970,1,1)</f>
        <v>40648.757939814815</v>
      </c>
      <c r="T2015" s="10">
        <f>(((I2015/60)/60)/24)+DATE(1970,1,1)</f>
        <v>40678.757939814815</v>
      </c>
      <c r="U2015" s="12">
        <f>ROUND((T2015-S2015), 0)</f>
        <v>30</v>
      </c>
      <c r="V2015" s="11">
        <f>IF(E2015&gt;=D2015, 1, "")</f>
        <v>1</v>
      </c>
      <c r="W2015" s="11" t="str">
        <f>IF(E2015&lt;D2015, 1, "")</f>
        <v/>
      </c>
      <c r="X2015" s="15">
        <f>S2015</f>
        <v>40648.757939814815</v>
      </c>
    </row>
    <row r="2016" spans="1:24" ht="48" x14ac:dyDescent="0.2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5">
        <f>E2016/D2016</f>
        <v>1.2549999999999999</v>
      </c>
      <c r="P2016" s="6">
        <f>E2016/L2016</f>
        <v>71.714285714285708</v>
      </c>
      <c r="Q2016" t="str">
        <f>LEFT(N2016, SEARCH("/", N2016, 1)-1)</f>
        <v>film &amp; video</v>
      </c>
      <c r="R2016" t="str">
        <f>RIGHT(N2016, LEN(N2016) - SEARCH("/", N2016,1))</f>
        <v>shorts</v>
      </c>
      <c r="S2016" s="10">
        <f>(((J2016/60)/60)/24)+DATE(1970,1,1)</f>
        <v>40779.125428240739</v>
      </c>
      <c r="T2016" s="10">
        <f>(((I2016/60)/60)/24)+DATE(1970,1,1)</f>
        <v>40809.125428240739</v>
      </c>
      <c r="U2016" s="12">
        <f>ROUND((T2016-S2016), 0)</f>
        <v>30</v>
      </c>
      <c r="V2016" s="11">
        <f>IF(E2016&gt;=D2016, 1, "")</f>
        <v>1</v>
      </c>
      <c r="W2016" s="11" t="str">
        <f>IF(E2016&lt;D2016, 1, "")</f>
        <v/>
      </c>
      <c r="X2016" s="15">
        <f>S2016</f>
        <v>40779.125428240739</v>
      </c>
    </row>
    <row r="2017" spans="1:24" ht="48" x14ac:dyDescent="0.2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5">
        <f>E2017/D2017</f>
        <v>1.0646666666666667</v>
      </c>
      <c r="P2017" s="6">
        <f>E2017/L2017</f>
        <v>375.76470588235293</v>
      </c>
      <c r="Q2017" t="str">
        <f>LEFT(N2017, SEARCH("/", N2017, 1)-1)</f>
        <v>film &amp; video</v>
      </c>
      <c r="R2017" t="str">
        <f>RIGHT(N2017, LEN(N2017) - SEARCH("/", N2017,1))</f>
        <v>shorts</v>
      </c>
      <c r="S2017" s="10">
        <f>(((J2017/60)/60)/24)+DATE(1970,1,1)</f>
        <v>42291.556076388893</v>
      </c>
      <c r="T2017" s="10">
        <f>(((I2017/60)/60)/24)+DATE(1970,1,1)</f>
        <v>42365.59774305555</v>
      </c>
      <c r="U2017" s="12">
        <f>ROUND((T2017-S2017), 0)</f>
        <v>74</v>
      </c>
      <c r="V2017" s="11">
        <f>IF(E2017&gt;=D2017, 1, "")</f>
        <v>1</v>
      </c>
      <c r="W2017" s="11" t="str">
        <f>IF(E2017&lt;D2017, 1, "")</f>
        <v/>
      </c>
      <c r="X2017" s="15">
        <f>S2017</f>
        <v>42291.556076388893</v>
      </c>
    </row>
    <row r="2018" spans="1:24" ht="48" x14ac:dyDescent="0.2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5">
        <f>E2018/D2018</f>
        <v>1.046</v>
      </c>
      <c r="P2018" s="6">
        <f>E2018/L2018</f>
        <v>104.6</v>
      </c>
      <c r="Q2018" t="str">
        <f>LEFT(N2018, SEARCH("/", N2018, 1)-1)</f>
        <v>film &amp; video</v>
      </c>
      <c r="R2018" t="str">
        <f>RIGHT(N2018, LEN(N2018) - SEARCH("/", N2018,1))</f>
        <v>shorts</v>
      </c>
      <c r="S2018" s="10">
        <f>(((J2018/60)/60)/24)+DATE(1970,1,1)</f>
        <v>40322.53938657407</v>
      </c>
      <c r="T2018" s="10">
        <f>(((I2018/60)/60)/24)+DATE(1970,1,1)</f>
        <v>40332.070138888892</v>
      </c>
      <c r="U2018" s="12">
        <f>ROUND((T2018-S2018), 0)</f>
        <v>10</v>
      </c>
      <c r="V2018" s="11">
        <f>IF(E2018&gt;=D2018, 1, "")</f>
        <v>1</v>
      </c>
      <c r="W2018" s="11" t="str">
        <f>IF(E2018&lt;D2018, 1, "")</f>
        <v/>
      </c>
      <c r="X2018" s="15">
        <f>S2018</f>
        <v>40322.53938657407</v>
      </c>
    </row>
    <row r="2019" spans="1:24" ht="48" x14ac:dyDescent="0.2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5">
        <f>E2019/D2019</f>
        <v>1.0285714285714285</v>
      </c>
      <c r="P2019" s="6">
        <f>E2019/L2019</f>
        <v>60</v>
      </c>
      <c r="Q2019" t="str">
        <f>LEFT(N2019, SEARCH("/", N2019, 1)-1)</f>
        <v>film &amp; video</v>
      </c>
      <c r="R2019" t="str">
        <f>RIGHT(N2019, LEN(N2019) - SEARCH("/", N2019,1))</f>
        <v>shorts</v>
      </c>
      <c r="S2019" s="10">
        <f>(((J2019/60)/60)/24)+DATE(1970,1,1)</f>
        <v>41786.65892361111</v>
      </c>
      <c r="T2019" s="10">
        <f>(((I2019/60)/60)/24)+DATE(1970,1,1)</f>
        <v>41812.65892361111</v>
      </c>
      <c r="U2019" s="12">
        <f>ROUND((T2019-S2019), 0)</f>
        <v>26</v>
      </c>
      <c r="V2019" s="11">
        <f>IF(E2019&gt;=D2019, 1, "")</f>
        <v>1</v>
      </c>
      <c r="W2019" s="11" t="str">
        <f>IF(E2019&lt;D2019, 1, "")</f>
        <v/>
      </c>
      <c r="X2019" s="15">
        <f>S2019</f>
        <v>41786.65892361111</v>
      </c>
    </row>
    <row r="2020" spans="1:24" ht="48" x14ac:dyDescent="0.2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5">
        <f>E2020/D2020</f>
        <v>1.1506666666666667</v>
      </c>
      <c r="P2020" s="6">
        <f>E2020/L2020</f>
        <v>123.28571428571429</v>
      </c>
      <c r="Q2020" t="str">
        <f>LEFT(N2020, SEARCH("/", N2020, 1)-1)</f>
        <v>film &amp; video</v>
      </c>
      <c r="R2020" t="str">
        <f>RIGHT(N2020, LEN(N2020) - SEARCH("/", N2020,1))</f>
        <v>shorts</v>
      </c>
      <c r="S2020" s="10">
        <f>(((J2020/60)/60)/24)+DATE(1970,1,1)</f>
        <v>41402.752222222225</v>
      </c>
      <c r="T2020" s="10">
        <f>(((I2020/60)/60)/24)+DATE(1970,1,1)</f>
        <v>41427.752222222225</v>
      </c>
      <c r="U2020" s="12">
        <f>ROUND((T2020-S2020), 0)</f>
        <v>25</v>
      </c>
      <c r="V2020" s="11">
        <f>IF(E2020&gt;=D2020, 1, "")</f>
        <v>1</v>
      </c>
      <c r="W2020" s="11" t="str">
        <f>IF(E2020&lt;D2020, 1, "")</f>
        <v/>
      </c>
      <c r="X2020" s="15">
        <f>S2020</f>
        <v>41402.752222222225</v>
      </c>
    </row>
    <row r="2021" spans="1:24" ht="32" x14ac:dyDescent="0.2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5">
        <f>E2021/D2021</f>
        <v>1.004</v>
      </c>
      <c r="P2021" s="6">
        <f>E2021/L2021</f>
        <v>31.375</v>
      </c>
      <c r="Q2021" t="str">
        <f>LEFT(N2021, SEARCH("/", N2021, 1)-1)</f>
        <v>film &amp; video</v>
      </c>
      <c r="R2021" t="str">
        <f>RIGHT(N2021, LEN(N2021) - SEARCH("/", N2021,1))</f>
        <v>shorts</v>
      </c>
      <c r="S2021" s="10">
        <f>(((J2021/60)/60)/24)+DATE(1970,1,1)</f>
        <v>40706.297442129631</v>
      </c>
      <c r="T2021" s="10">
        <f>(((I2021/60)/60)/24)+DATE(1970,1,1)</f>
        <v>40736.297442129631</v>
      </c>
      <c r="U2021" s="12">
        <f>ROUND((T2021-S2021), 0)</f>
        <v>30</v>
      </c>
      <c r="V2021" s="11">
        <f>IF(E2021&gt;=D2021, 1, "")</f>
        <v>1</v>
      </c>
      <c r="W2021" s="11" t="str">
        <f>IF(E2021&lt;D2021, 1, "")</f>
        <v/>
      </c>
      <c r="X2021" s="15">
        <f>S2021</f>
        <v>40706.297442129631</v>
      </c>
    </row>
    <row r="2022" spans="1:24" ht="48" x14ac:dyDescent="0.2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5">
        <f>E2022/D2022</f>
        <v>1.2</v>
      </c>
      <c r="P2022" s="6">
        <f>E2022/L2022</f>
        <v>78.260869565217391</v>
      </c>
      <c r="Q2022" t="str">
        <f>LEFT(N2022, SEARCH("/", N2022, 1)-1)</f>
        <v>film &amp; video</v>
      </c>
      <c r="R2022" t="str">
        <f>RIGHT(N2022, LEN(N2022) - SEARCH("/", N2022,1))</f>
        <v>shorts</v>
      </c>
      <c r="S2022" s="10">
        <f>(((J2022/60)/60)/24)+DATE(1970,1,1)</f>
        <v>40619.402361111112</v>
      </c>
      <c r="T2022" s="10">
        <f>(((I2022/60)/60)/24)+DATE(1970,1,1)</f>
        <v>40680.402361111112</v>
      </c>
      <c r="U2022" s="12">
        <f>ROUND((T2022-S2022), 0)</f>
        <v>61</v>
      </c>
      <c r="V2022" s="11">
        <f>IF(E2022&gt;=D2022, 1, "")</f>
        <v>1</v>
      </c>
      <c r="W2022" s="11" t="str">
        <f>IF(E2022&lt;D2022, 1, "")</f>
        <v/>
      </c>
      <c r="X2022" s="15">
        <f>S2022</f>
        <v>40619.402361111112</v>
      </c>
    </row>
    <row r="2023" spans="1:24" ht="48" x14ac:dyDescent="0.2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5">
        <f>E2023/D2023</f>
        <v>1.052</v>
      </c>
      <c r="P2023" s="6">
        <f>E2023/L2023</f>
        <v>122.32558139534883</v>
      </c>
      <c r="Q2023" t="str">
        <f>LEFT(N2023, SEARCH("/", N2023, 1)-1)</f>
        <v>film &amp; video</v>
      </c>
      <c r="R2023" t="str">
        <f>RIGHT(N2023, LEN(N2023) - SEARCH("/", N2023,1))</f>
        <v>shorts</v>
      </c>
      <c r="S2023" s="10">
        <f>(((J2023/60)/60)/24)+DATE(1970,1,1)</f>
        <v>42721.198877314819</v>
      </c>
      <c r="T2023" s="10">
        <f>(((I2023/60)/60)/24)+DATE(1970,1,1)</f>
        <v>42767.333333333328</v>
      </c>
      <c r="U2023" s="12">
        <f>ROUND((T2023-S2023), 0)</f>
        <v>46</v>
      </c>
      <c r="V2023" s="11">
        <f>IF(E2023&gt;=D2023, 1, "")</f>
        <v>1</v>
      </c>
      <c r="W2023" s="11" t="str">
        <f>IF(E2023&lt;D2023, 1, "")</f>
        <v/>
      </c>
      <c r="X2023" s="15">
        <f>S2023</f>
        <v>42721.198877314819</v>
      </c>
    </row>
    <row r="2024" spans="1:24" ht="48" x14ac:dyDescent="0.2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5">
        <f>E2024/D2024</f>
        <v>1.1060000000000001</v>
      </c>
      <c r="P2024" s="6">
        <f>E2024/L2024</f>
        <v>73.733333333333334</v>
      </c>
      <c r="Q2024" t="str">
        <f>LEFT(N2024, SEARCH("/", N2024, 1)-1)</f>
        <v>film &amp; video</v>
      </c>
      <c r="R2024" t="str">
        <f>RIGHT(N2024, LEN(N2024) - SEARCH("/", N2024,1))</f>
        <v>shorts</v>
      </c>
      <c r="S2024" s="10">
        <f>(((J2024/60)/60)/24)+DATE(1970,1,1)</f>
        <v>41065.858067129629</v>
      </c>
      <c r="T2024" s="10">
        <f>(((I2024/60)/60)/24)+DATE(1970,1,1)</f>
        <v>41093.875</v>
      </c>
      <c r="U2024" s="12">
        <f>ROUND((T2024-S2024), 0)</f>
        <v>28</v>
      </c>
      <c r="V2024" s="11">
        <f>IF(E2024&gt;=D2024, 1, "")</f>
        <v>1</v>
      </c>
      <c r="W2024" s="11" t="str">
        <f>IF(E2024&lt;D2024, 1, "")</f>
        <v/>
      </c>
      <c r="X2024" s="15">
        <f>S2024</f>
        <v>41065.858067129629</v>
      </c>
    </row>
    <row r="2025" spans="1:24" ht="48" x14ac:dyDescent="0.2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5">
        <f>E2025/D2025</f>
        <v>1.04</v>
      </c>
      <c r="P2025" s="6">
        <f>E2025/L2025</f>
        <v>21.666666666666668</v>
      </c>
      <c r="Q2025" t="str">
        <f>LEFT(N2025, SEARCH("/", N2025, 1)-1)</f>
        <v>film &amp; video</v>
      </c>
      <c r="R2025" t="str">
        <f>RIGHT(N2025, LEN(N2025) - SEARCH("/", N2025,1))</f>
        <v>shorts</v>
      </c>
      <c r="S2025" s="10">
        <f>(((J2025/60)/60)/24)+DATE(1970,1,1)</f>
        <v>41716.717847222222</v>
      </c>
      <c r="T2025" s="10">
        <f>(((I2025/60)/60)/24)+DATE(1970,1,1)</f>
        <v>41736.717847222222</v>
      </c>
      <c r="U2025" s="12">
        <f>ROUND((T2025-S2025), 0)</f>
        <v>20</v>
      </c>
      <c r="V2025" s="11">
        <f>IF(E2025&gt;=D2025, 1, "")</f>
        <v>1</v>
      </c>
      <c r="W2025" s="11" t="str">
        <f>IF(E2025&lt;D2025, 1, "")</f>
        <v/>
      </c>
      <c r="X2025" s="15">
        <f>S2025</f>
        <v>41716.717847222222</v>
      </c>
    </row>
    <row r="2026" spans="1:24" ht="48" x14ac:dyDescent="0.2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5">
        <f>E2026/D2026</f>
        <v>1.3142857142857143</v>
      </c>
      <c r="P2026" s="6">
        <f>E2026/L2026</f>
        <v>21.904761904761905</v>
      </c>
      <c r="Q2026" t="str">
        <f>LEFT(N2026, SEARCH("/", N2026, 1)-1)</f>
        <v>film &amp; video</v>
      </c>
      <c r="R2026" t="str">
        <f>RIGHT(N2026, LEN(N2026) - SEARCH("/", N2026,1))</f>
        <v>shorts</v>
      </c>
      <c r="S2026" s="10">
        <f>(((J2026/60)/60)/24)+DATE(1970,1,1)</f>
        <v>40935.005104166667</v>
      </c>
      <c r="T2026" s="10">
        <f>(((I2026/60)/60)/24)+DATE(1970,1,1)</f>
        <v>40965.005104166667</v>
      </c>
      <c r="U2026" s="12">
        <f>ROUND((T2026-S2026), 0)</f>
        <v>30</v>
      </c>
      <c r="V2026" s="11">
        <f>IF(E2026&gt;=D2026, 1, "")</f>
        <v>1</v>
      </c>
      <c r="W2026" s="11" t="str">
        <f>IF(E2026&lt;D2026, 1, "")</f>
        <v/>
      </c>
      <c r="X2026" s="15">
        <f>S2026</f>
        <v>40935.005104166667</v>
      </c>
    </row>
    <row r="2027" spans="1:24" ht="48" x14ac:dyDescent="0.2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5">
        <f>E2027/D2027</f>
        <v>1.1466666666666667</v>
      </c>
      <c r="P2027" s="6">
        <f>E2027/L2027</f>
        <v>50.588235294117645</v>
      </c>
      <c r="Q2027" t="str">
        <f>LEFT(N2027, SEARCH("/", N2027, 1)-1)</f>
        <v>film &amp; video</v>
      </c>
      <c r="R2027" t="str">
        <f>RIGHT(N2027, LEN(N2027) - SEARCH("/", N2027,1))</f>
        <v>shorts</v>
      </c>
      <c r="S2027" s="10">
        <f>(((J2027/60)/60)/24)+DATE(1970,1,1)</f>
        <v>40324.662511574075</v>
      </c>
      <c r="T2027" s="10">
        <f>(((I2027/60)/60)/24)+DATE(1970,1,1)</f>
        <v>40391.125</v>
      </c>
      <c r="U2027" s="12">
        <f>ROUND((T2027-S2027), 0)</f>
        <v>66</v>
      </c>
      <c r="V2027" s="11">
        <f>IF(E2027&gt;=D2027, 1, "")</f>
        <v>1</v>
      </c>
      <c r="W2027" s="11" t="str">
        <f>IF(E2027&lt;D2027, 1, "")</f>
        <v/>
      </c>
      <c r="X2027" s="15">
        <f>S2027</f>
        <v>40324.662511574075</v>
      </c>
    </row>
    <row r="2028" spans="1:24" ht="48" x14ac:dyDescent="0.2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5">
        <f>E2028/D2028</f>
        <v>1.0625</v>
      </c>
      <c r="P2028" s="6">
        <f>E2028/L2028</f>
        <v>53.125</v>
      </c>
      <c r="Q2028" t="str">
        <f>LEFT(N2028, SEARCH("/", N2028, 1)-1)</f>
        <v>film &amp; video</v>
      </c>
      <c r="R2028" t="str">
        <f>RIGHT(N2028, LEN(N2028) - SEARCH("/", N2028,1))</f>
        <v>shorts</v>
      </c>
      <c r="S2028" s="10">
        <f>(((J2028/60)/60)/24)+DATE(1970,1,1)</f>
        <v>40706.135208333333</v>
      </c>
      <c r="T2028" s="10">
        <f>(((I2028/60)/60)/24)+DATE(1970,1,1)</f>
        <v>40736.135208333333</v>
      </c>
      <c r="U2028" s="12">
        <f>ROUND((T2028-S2028), 0)</f>
        <v>30</v>
      </c>
      <c r="V2028" s="11">
        <f>IF(E2028&gt;=D2028, 1, "")</f>
        <v>1</v>
      </c>
      <c r="W2028" s="11" t="str">
        <f>IF(E2028&lt;D2028, 1, "")</f>
        <v/>
      </c>
      <c r="X2028" s="15">
        <f>S2028</f>
        <v>40706.135208333333</v>
      </c>
    </row>
    <row r="2029" spans="1:24" ht="48" x14ac:dyDescent="0.2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5">
        <f>E2029/D2029</f>
        <v>1.0625</v>
      </c>
      <c r="P2029" s="6">
        <f>E2029/L2029</f>
        <v>56.666666666666664</v>
      </c>
      <c r="Q2029" t="str">
        <f>LEFT(N2029, SEARCH("/", N2029, 1)-1)</f>
        <v>film &amp; video</v>
      </c>
      <c r="R2029" t="str">
        <f>RIGHT(N2029, LEN(N2029) - SEARCH("/", N2029,1))</f>
        <v>shorts</v>
      </c>
      <c r="S2029" s="10">
        <f>(((J2029/60)/60)/24)+DATE(1970,1,1)</f>
        <v>41214.79483796296</v>
      </c>
      <c r="T2029" s="10">
        <f>(((I2029/60)/60)/24)+DATE(1970,1,1)</f>
        <v>41250.979166666664</v>
      </c>
      <c r="U2029" s="12">
        <f>ROUND((T2029-S2029), 0)</f>
        <v>36</v>
      </c>
      <c r="V2029" s="11">
        <f>IF(E2029&gt;=D2029, 1, "")</f>
        <v>1</v>
      </c>
      <c r="W2029" s="11" t="str">
        <f>IF(E2029&lt;D2029, 1, "")</f>
        <v/>
      </c>
      <c r="X2029" s="15">
        <f>S2029</f>
        <v>41214.79483796296</v>
      </c>
    </row>
    <row r="2030" spans="1:24" ht="32" x14ac:dyDescent="0.2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5">
        <f>E2030/D2030</f>
        <v>1.0601933333333333</v>
      </c>
      <c r="P2030" s="6">
        <f>E2030/L2030</f>
        <v>40.776666666666664</v>
      </c>
      <c r="Q2030" t="str">
        <f>LEFT(N2030, SEARCH("/", N2030, 1)-1)</f>
        <v>film &amp; video</v>
      </c>
      <c r="R2030" t="str">
        <f>RIGHT(N2030, LEN(N2030) - SEARCH("/", N2030,1))</f>
        <v>shorts</v>
      </c>
      <c r="S2030" s="10">
        <f>(((J2030/60)/60)/24)+DATE(1970,1,1)</f>
        <v>41631.902766203704</v>
      </c>
      <c r="T2030" s="10">
        <f>(((I2030/60)/60)/24)+DATE(1970,1,1)</f>
        <v>41661.902766203704</v>
      </c>
      <c r="U2030" s="12">
        <f>ROUND((T2030-S2030), 0)</f>
        <v>30</v>
      </c>
      <c r="V2030" s="11">
        <f>IF(E2030&gt;=D2030, 1, "")</f>
        <v>1</v>
      </c>
      <c r="W2030" s="11" t="str">
        <f>IF(E2030&lt;D2030, 1, "")</f>
        <v/>
      </c>
      <c r="X2030" s="15">
        <f>S2030</f>
        <v>41631.902766203704</v>
      </c>
    </row>
    <row r="2031" spans="1:24" ht="48" x14ac:dyDescent="0.2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5">
        <f>E2031/D2031</f>
        <v>1</v>
      </c>
      <c r="P2031" s="6">
        <f>E2031/L2031</f>
        <v>192.30769230769232</v>
      </c>
      <c r="Q2031" t="str">
        <f>LEFT(N2031, SEARCH("/", N2031, 1)-1)</f>
        <v>film &amp; video</v>
      </c>
      <c r="R2031" t="str">
        <f>RIGHT(N2031, LEN(N2031) - SEARCH("/", N2031,1))</f>
        <v>shorts</v>
      </c>
      <c r="S2031" s="10">
        <f>(((J2031/60)/60)/24)+DATE(1970,1,1)</f>
        <v>41197.753310185188</v>
      </c>
      <c r="T2031" s="10">
        <f>(((I2031/60)/60)/24)+DATE(1970,1,1)</f>
        <v>41217.794976851852</v>
      </c>
      <c r="U2031" s="12">
        <f>ROUND((T2031-S2031), 0)</f>
        <v>20</v>
      </c>
      <c r="V2031" s="11">
        <f>IF(E2031&gt;=D2031, 1, "")</f>
        <v>1</v>
      </c>
      <c r="W2031" s="11" t="str">
        <f>IF(E2031&lt;D2031, 1, "")</f>
        <v/>
      </c>
      <c r="X2031" s="15">
        <f>S2031</f>
        <v>41197.753310185188</v>
      </c>
    </row>
    <row r="2032" spans="1:24" ht="48" x14ac:dyDescent="0.2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5">
        <f>E2032/D2032</f>
        <v>1</v>
      </c>
      <c r="P2032" s="6">
        <f>E2032/L2032</f>
        <v>100</v>
      </c>
      <c r="Q2032" t="str">
        <f>LEFT(N2032, SEARCH("/", N2032, 1)-1)</f>
        <v>film &amp; video</v>
      </c>
      <c r="R2032" t="str">
        <f>RIGHT(N2032, LEN(N2032) - SEARCH("/", N2032,1))</f>
        <v>shorts</v>
      </c>
      <c r="S2032" s="10">
        <f>(((J2032/60)/60)/24)+DATE(1970,1,1)</f>
        <v>41274.776736111111</v>
      </c>
      <c r="T2032" s="10">
        <f>(((I2032/60)/60)/24)+DATE(1970,1,1)</f>
        <v>41298.776736111111</v>
      </c>
      <c r="U2032" s="12">
        <f>ROUND((T2032-S2032), 0)</f>
        <v>24</v>
      </c>
      <c r="V2032" s="11">
        <f>IF(E2032&gt;=D2032, 1, "")</f>
        <v>1</v>
      </c>
      <c r="W2032" s="11" t="str">
        <f>IF(E2032&lt;D2032, 1, "")</f>
        <v/>
      </c>
      <c r="X2032" s="15">
        <f>S2032</f>
        <v>41274.776736111111</v>
      </c>
    </row>
    <row r="2033" spans="1:24" ht="48" x14ac:dyDescent="0.2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5">
        <f>E2033/D2033</f>
        <v>1.2775000000000001</v>
      </c>
      <c r="P2033" s="6">
        <f>E2033/L2033</f>
        <v>117.92307692307692</v>
      </c>
      <c r="Q2033" t="str">
        <f>LEFT(N2033, SEARCH("/", N2033, 1)-1)</f>
        <v>film &amp; video</v>
      </c>
      <c r="R2033" t="str">
        <f>RIGHT(N2033, LEN(N2033) - SEARCH("/", N2033,1))</f>
        <v>shorts</v>
      </c>
      <c r="S2033" s="10">
        <f>(((J2033/60)/60)/24)+DATE(1970,1,1)</f>
        <v>40505.131168981483</v>
      </c>
      <c r="T2033" s="10">
        <f>(((I2033/60)/60)/24)+DATE(1970,1,1)</f>
        <v>40535.131168981483</v>
      </c>
      <c r="U2033" s="12">
        <f>ROUND((T2033-S2033), 0)</f>
        <v>30</v>
      </c>
      <c r="V2033" s="11">
        <f>IF(E2033&gt;=D2033, 1, "")</f>
        <v>1</v>
      </c>
      <c r="W2033" s="11" t="str">
        <f>IF(E2033&lt;D2033, 1, "")</f>
        <v/>
      </c>
      <c r="X2033" s="15">
        <f>S2033</f>
        <v>40505.131168981483</v>
      </c>
    </row>
    <row r="2034" spans="1:24" ht="32" x14ac:dyDescent="0.2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5">
        <f>E2034/D2034</f>
        <v>1.0515384615384615</v>
      </c>
      <c r="P2034" s="6">
        <f>E2034/L2034</f>
        <v>27.897959183673468</v>
      </c>
      <c r="Q2034" t="str">
        <f>LEFT(N2034, SEARCH("/", N2034, 1)-1)</f>
        <v>film &amp; video</v>
      </c>
      <c r="R2034" t="str">
        <f>RIGHT(N2034, LEN(N2034) - SEARCH("/", N2034,1))</f>
        <v>shorts</v>
      </c>
      <c r="S2034" s="10">
        <f>(((J2034/60)/60)/24)+DATE(1970,1,1)</f>
        <v>41682.805902777778</v>
      </c>
      <c r="T2034" s="10">
        <f>(((I2034/60)/60)/24)+DATE(1970,1,1)</f>
        <v>41705.805902777778</v>
      </c>
      <c r="U2034" s="12">
        <f>ROUND((T2034-S2034), 0)</f>
        <v>23</v>
      </c>
      <c r="V2034" s="11">
        <f>IF(E2034&gt;=D2034, 1, "")</f>
        <v>1</v>
      </c>
      <c r="W2034" s="11" t="str">
        <f>IF(E2034&lt;D2034, 1, "")</f>
        <v/>
      </c>
      <c r="X2034" s="15">
        <f>S2034</f>
        <v>41682.805902777778</v>
      </c>
    </row>
    <row r="2035" spans="1:24" ht="32" x14ac:dyDescent="0.2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5">
        <f>E2035/D2035</f>
        <v>1.2</v>
      </c>
      <c r="P2035" s="6">
        <f>E2035/L2035</f>
        <v>60</v>
      </c>
      <c r="Q2035" t="str">
        <f>LEFT(N2035, SEARCH("/", N2035, 1)-1)</f>
        <v>film &amp; video</v>
      </c>
      <c r="R2035" t="str">
        <f>RIGHT(N2035, LEN(N2035) - SEARCH("/", N2035,1))</f>
        <v>shorts</v>
      </c>
      <c r="S2035" s="10">
        <f>(((J2035/60)/60)/24)+DATE(1970,1,1)</f>
        <v>40612.695208333331</v>
      </c>
      <c r="T2035" s="10">
        <f>(((I2035/60)/60)/24)+DATE(1970,1,1)</f>
        <v>40636.041666666664</v>
      </c>
      <c r="U2035" s="12">
        <f>ROUND((T2035-S2035), 0)</f>
        <v>23</v>
      </c>
      <c r="V2035" s="11">
        <f>IF(E2035&gt;=D2035, 1, "")</f>
        <v>1</v>
      </c>
      <c r="W2035" s="11" t="str">
        <f>IF(E2035&lt;D2035, 1, "")</f>
        <v/>
      </c>
      <c r="X2035" s="15">
        <f>S2035</f>
        <v>40612.695208333331</v>
      </c>
    </row>
    <row r="2036" spans="1:24" ht="48" x14ac:dyDescent="0.2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5">
        <f>E2036/D2036</f>
        <v>1.074090909090909</v>
      </c>
      <c r="P2036" s="6">
        <f>E2036/L2036</f>
        <v>39.383333333333333</v>
      </c>
      <c r="Q2036" t="str">
        <f>LEFT(N2036, SEARCH("/", N2036, 1)-1)</f>
        <v>film &amp; video</v>
      </c>
      <c r="R2036" t="str">
        <f>RIGHT(N2036, LEN(N2036) - SEARCH("/", N2036,1))</f>
        <v>shorts</v>
      </c>
      <c r="S2036" s="10">
        <f>(((J2036/60)/60)/24)+DATE(1970,1,1)</f>
        <v>42485.724768518514</v>
      </c>
      <c r="T2036" s="10">
        <f>(((I2036/60)/60)/24)+DATE(1970,1,1)</f>
        <v>42504</v>
      </c>
      <c r="U2036" s="12">
        <f>ROUND((T2036-S2036), 0)</f>
        <v>18</v>
      </c>
      <c r="V2036" s="11">
        <f>IF(E2036&gt;=D2036, 1, "")</f>
        <v>1</v>
      </c>
      <c r="W2036" s="11" t="str">
        <f>IF(E2036&lt;D2036, 1, "")</f>
        <v/>
      </c>
      <c r="X2036" s="15">
        <f>S2036</f>
        <v>42485.724768518514</v>
      </c>
    </row>
    <row r="2037" spans="1:24" ht="16" x14ac:dyDescent="0.2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5">
        <f>E2037/D2037</f>
        <v>1.0049999999999999</v>
      </c>
      <c r="P2037" s="6">
        <f>E2037/L2037</f>
        <v>186.11111111111111</v>
      </c>
      <c r="Q2037" t="str">
        <f>LEFT(N2037, SEARCH("/", N2037, 1)-1)</f>
        <v>film &amp; video</v>
      </c>
      <c r="R2037" t="str">
        <f>RIGHT(N2037, LEN(N2037) - SEARCH("/", N2037,1))</f>
        <v>shorts</v>
      </c>
      <c r="S2037" s="10">
        <f>(((J2037/60)/60)/24)+DATE(1970,1,1)</f>
        <v>40987.776631944449</v>
      </c>
      <c r="T2037" s="10">
        <f>(((I2037/60)/60)/24)+DATE(1970,1,1)</f>
        <v>41001.776631944449</v>
      </c>
      <c r="U2037" s="12">
        <f>ROUND((T2037-S2037), 0)</f>
        <v>14</v>
      </c>
      <c r="V2037" s="11">
        <f>IF(E2037&gt;=D2037, 1, "")</f>
        <v>1</v>
      </c>
      <c r="W2037" s="11" t="str">
        <f>IF(E2037&lt;D2037, 1, "")</f>
        <v/>
      </c>
      <c r="X2037" s="15">
        <f>S2037</f>
        <v>40987.776631944449</v>
      </c>
    </row>
    <row r="2038" spans="1:24" ht="48" x14ac:dyDescent="0.2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5">
        <f>E2038/D2038</f>
        <v>1.0246666666666666</v>
      </c>
      <c r="P2038" s="6">
        <f>E2038/L2038</f>
        <v>111.37681159420291</v>
      </c>
      <c r="Q2038" t="str">
        <f>LEFT(N2038, SEARCH("/", N2038, 1)-1)</f>
        <v>film &amp; video</v>
      </c>
      <c r="R2038" t="str">
        <f>RIGHT(N2038, LEN(N2038) - SEARCH("/", N2038,1))</f>
        <v>shorts</v>
      </c>
      <c r="S2038" s="10">
        <f>(((J2038/60)/60)/24)+DATE(1970,1,1)</f>
        <v>40635.982488425929</v>
      </c>
      <c r="T2038" s="10">
        <f>(((I2038/60)/60)/24)+DATE(1970,1,1)</f>
        <v>40657.982488425929</v>
      </c>
      <c r="U2038" s="12">
        <f>ROUND((T2038-S2038), 0)</f>
        <v>22</v>
      </c>
      <c r="V2038" s="11">
        <f>IF(E2038&gt;=D2038, 1, "")</f>
        <v>1</v>
      </c>
      <c r="W2038" s="11" t="str">
        <f>IF(E2038&lt;D2038, 1, "")</f>
        <v/>
      </c>
      <c r="X2038" s="15">
        <f>S2038</f>
        <v>40635.982488425929</v>
      </c>
    </row>
    <row r="2039" spans="1:24" ht="48" x14ac:dyDescent="0.2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5">
        <f>E2039/D2039</f>
        <v>2.4666666666666668</v>
      </c>
      <c r="P2039" s="6">
        <f>E2039/L2039</f>
        <v>78.723404255319153</v>
      </c>
      <c r="Q2039" t="str">
        <f>LEFT(N2039, SEARCH("/", N2039, 1)-1)</f>
        <v>film &amp; video</v>
      </c>
      <c r="R2039" t="str">
        <f>RIGHT(N2039, LEN(N2039) - SEARCH("/", N2039,1))</f>
        <v>shorts</v>
      </c>
      <c r="S2039" s="10">
        <f>(((J2039/60)/60)/24)+DATE(1970,1,1)</f>
        <v>41365.613078703704</v>
      </c>
      <c r="T2039" s="10">
        <f>(((I2039/60)/60)/24)+DATE(1970,1,1)</f>
        <v>41425.613078703704</v>
      </c>
      <c r="U2039" s="12">
        <f>ROUND((T2039-S2039), 0)</f>
        <v>60</v>
      </c>
      <c r="V2039" s="11">
        <f>IF(E2039&gt;=D2039, 1, "")</f>
        <v>1</v>
      </c>
      <c r="W2039" s="11" t="str">
        <f>IF(E2039&lt;D2039, 1, "")</f>
        <v/>
      </c>
      <c r="X2039" s="15">
        <f>S2039</f>
        <v>41365.613078703704</v>
      </c>
    </row>
    <row r="2040" spans="1:24" ht="48" x14ac:dyDescent="0.2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5">
        <f>E2040/D2040</f>
        <v>2.1949999999999998</v>
      </c>
      <c r="P2040" s="6">
        <f>E2040/L2040</f>
        <v>46.702127659574465</v>
      </c>
      <c r="Q2040" t="str">
        <f>LEFT(N2040, SEARCH("/", N2040, 1)-1)</f>
        <v>film &amp; video</v>
      </c>
      <c r="R2040" t="str">
        <f>RIGHT(N2040, LEN(N2040) - SEARCH("/", N2040,1))</f>
        <v>shorts</v>
      </c>
      <c r="S2040" s="10">
        <f>(((J2040/60)/60)/24)+DATE(1970,1,1)</f>
        <v>40570.025810185187</v>
      </c>
      <c r="T2040" s="10">
        <f>(((I2040/60)/60)/24)+DATE(1970,1,1)</f>
        <v>40600.025810185187</v>
      </c>
      <c r="U2040" s="12">
        <f>ROUND((T2040-S2040), 0)</f>
        <v>30</v>
      </c>
      <c r="V2040" s="11">
        <f>IF(E2040&gt;=D2040, 1, "")</f>
        <v>1</v>
      </c>
      <c r="W2040" s="11" t="str">
        <f>IF(E2040&lt;D2040, 1, "")</f>
        <v/>
      </c>
      <c r="X2040" s="15">
        <f>S2040</f>
        <v>40570.025810185187</v>
      </c>
    </row>
    <row r="2041" spans="1:24" ht="48" x14ac:dyDescent="0.2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5">
        <f>E2041/D2041</f>
        <v>1.3076923076923077</v>
      </c>
      <c r="P2041" s="6">
        <f>E2041/L2041</f>
        <v>65.384615384615387</v>
      </c>
      <c r="Q2041" t="str">
        <f>LEFT(N2041, SEARCH("/", N2041, 1)-1)</f>
        <v>film &amp; video</v>
      </c>
      <c r="R2041" t="str">
        <f>RIGHT(N2041, LEN(N2041) - SEARCH("/", N2041,1))</f>
        <v>shorts</v>
      </c>
      <c r="S2041" s="10">
        <f>(((J2041/60)/60)/24)+DATE(1970,1,1)</f>
        <v>41557.949687500004</v>
      </c>
      <c r="T2041" s="10">
        <f>(((I2041/60)/60)/24)+DATE(1970,1,1)</f>
        <v>41592.249305555553</v>
      </c>
      <c r="U2041" s="12">
        <f>ROUND((T2041-S2041), 0)</f>
        <v>34</v>
      </c>
      <c r="V2041" s="11">
        <f>IF(E2041&gt;=D2041, 1, "")</f>
        <v>1</v>
      </c>
      <c r="W2041" s="11" t="str">
        <f>IF(E2041&lt;D2041, 1, "")</f>
        <v/>
      </c>
      <c r="X2041" s="15">
        <f>S2041</f>
        <v>41557.949687500004</v>
      </c>
    </row>
    <row r="2042" spans="1:24" ht="48" x14ac:dyDescent="0.2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5">
        <f>E2042/D2042</f>
        <v>1.5457142857142858</v>
      </c>
      <c r="P2042" s="6">
        <f>E2042/L2042</f>
        <v>102.0754716981132</v>
      </c>
      <c r="Q2042" t="str">
        <f>LEFT(N2042, SEARCH("/", N2042, 1)-1)</f>
        <v>film &amp; video</v>
      </c>
      <c r="R2042" t="str">
        <f>RIGHT(N2042, LEN(N2042) - SEARCH("/", N2042,1))</f>
        <v>shorts</v>
      </c>
      <c r="S2042" s="10">
        <f>(((J2042/60)/60)/24)+DATE(1970,1,1)</f>
        <v>42125.333182870367</v>
      </c>
      <c r="T2042" s="10">
        <f>(((I2042/60)/60)/24)+DATE(1970,1,1)</f>
        <v>42155.333182870367</v>
      </c>
      <c r="U2042" s="12">
        <f>ROUND((T2042-S2042), 0)</f>
        <v>30</v>
      </c>
      <c r="V2042" s="11">
        <f>IF(E2042&gt;=D2042, 1, "")</f>
        <v>1</v>
      </c>
      <c r="W2042" s="11" t="str">
        <f>IF(E2042&lt;D2042, 1, "")</f>
        <v/>
      </c>
      <c r="X2042" s="15">
        <f>S2042</f>
        <v>42125.333182870367</v>
      </c>
    </row>
    <row r="2043" spans="1:24" ht="48" x14ac:dyDescent="0.2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5">
        <f>E2043/D2043</f>
        <v>1.04</v>
      </c>
      <c r="P2043" s="6">
        <f>E2043/L2043</f>
        <v>64.197530864197532</v>
      </c>
      <c r="Q2043" t="str">
        <f>LEFT(N2043, SEARCH("/", N2043, 1)-1)</f>
        <v>film &amp; video</v>
      </c>
      <c r="R2043" t="str">
        <f>RIGHT(N2043, LEN(N2043) - SEARCH("/", N2043,1))</f>
        <v>shorts</v>
      </c>
      <c r="S2043" s="10">
        <f>(((J2043/60)/60)/24)+DATE(1970,1,1)</f>
        <v>41718.043032407404</v>
      </c>
      <c r="T2043" s="10">
        <f>(((I2043/60)/60)/24)+DATE(1970,1,1)</f>
        <v>41742.083333333336</v>
      </c>
      <c r="U2043" s="12">
        <f>ROUND((T2043-S2043), 0)</f>
        <v>24</v>
      </c>
      <c r="V2043" s="11">
        <f>IF(E2043&gt;=D2043, 1, "")</f>
        <v>1</v>
      </c>
      <c r="W2043" s="11" t="str">
        <f>IF(E2043&lt;D2043, 1, "")</f>
        <v/>
      </c>
      <c r="X2043" s="15">
        <f>S2043</f>
        <v>41718.043032407404</v>
      </c>
    </row>
    <row r="2044" spans="1:24" ht="32" x14ac:dyDescent="0.2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5">
        <f>E2044/D2044</f>
        <v>1.41</v>
      </c>
      <c r="P2044" s="6">
        <f>E2044/L2044</f>
        <v>90.384615384615387</v>
      </c>
      <c r="Q2044" t="str">
        <f>LEFT(N2044, SEARCH("/", N2044, 1)-1)</f>
        <v>film &amp; video</v>
      </c>
      <c r="R2044" t="str">
        <f>RIGHT(N2044, LEN(N2044) - SEARCH("/", N2044,1))</f>
        <v>shorts</v>
      </c>
      <c r="S2044" s="10">
        <f>(((J2044/60)/60)/24)+DATE(1970,1,1)</f>
        <v>40753.758425925924</v>
      </c>
      <c r="T2044" s="10">
        <f>(((I2044/60)/60)/24)+DATE(1970,1,1)</f>
        <v>40761.625</v>
      </c>
      <c r="U2044" s="12">
        <f>ROUND((T2044-S2044), 0)</f>
        <v>8</v>
      </c>
      <c r="V2044" s="11">
        <f>IF(E2044&gt;=D2044, 1, "")</f>
        <v>1</v>
      </c>
      <c r="W2044" s="11" t="str">
        <f>IF(E2044&lt;D2044, 1, "")</f>
        <v/>
      </c>
      <c r="X2044" s="15">
        <f>S2044</f>
        <v>40753.758425925924</v>
      </c>
    </row>
    <row r="2045" spans="1:24" ht="48" x14ac:dyDescent="0.2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5">
        <f>E2045/D2045</f>
        <v>1.0333333333333334</v>
      </c>
      <c r="P2045" s="6">
        <f>E2045/L2045</f>
        <v>88.571428571428569</v>
      </c>
      <c r="Q2045" t="str">
        <f>LEFT(N2045, SEARCH("/", N2045, 1)-1)</f>
        <v>film &amp; video</v>
      </c>
      <c r="R2045" t="str">
        <f>RIGHT(N2045, LEN(N2045) - SEARCH("/", N2045,1))</f>
        <v>shorts</v>
      </c>
      <c r="S2045" s="10">
        <f>(((J2045/60)/60)/24)+DATE(1970,1,1)</f>
        <v>40861.27416666667</v>
      </c>
      <c r="T2045" s="10">
        <f>(((I2045/60)/60)/24)+DATE(1970,1,1)</f>
        <v>40921.27416666667</v>
      </c>
      <c r="U2045" s="12">
        <f>ROUND((T2045-S2045), 0)</f>
        <v>60</v>
      </c>
      <c r="V2045" s="11">
        <f>IF(E2045&gt;=D2045, 1, "")</f>
        <v>1</v>
      </c>
      <c r="W2045" s="11" t="str">
        <f>IF(E2045&lt;D2045, 1, "")</f>
        <v/>
      </c>
      <c r="X2045" s="15">
        <f>S2045</f>
        <v>40861.27416666667</v>
      </c>
    </row>
    <row r="2046" spans="1:24" ht="16" x14ac:dyDescent="0.2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5">
        <f>E2046/D2046</f>
        <v>1.4044444444444444</v>
      </c>
      <c r="P2046" s="6">
        <f>E2046/L2046</f>
        <v>28.727272727272727</v>
      </c>
      <c r="Q2046" t="str">
        <f>LEFT(N2046, SEARCH("/", N2046, 1)-1)</f>
        <v>film &amp; video</v>
      </c>
      <c r="R2046" t="str">
        <f>RIGHT(N2046, LEN(N2046) - SEARCH("/", N2046,1))</f>
        <v>shorts</v>
      </c>
      <c r="S2046" s="10">
        <f>(((J2046/60)/60)/24)+DATE(1970,1,1)</f>
        <v>40918.738935185182</v>
      </c>
      <c r="T2046" s="10">
        <f>(((I2046/60)/60)/24)+DATE(1970,1,1)</f>
        <v>40943.738935185182</v>
      </c>
      <c r="U2046" s="12">
        <f>ROUND((T2046-S2046), 0)</f>
        <v>25</v>
      </c>
      <c r="V2046" s="11">
        <f>IF(E2046&gt;=D2046, 1, "")</f>
        <v>1</v>
      </c>
      <c r="W2046" s="11" t="str">
        <f>IF(E2046&lt;D2046, 1, "")</f>
        <v/>
      </c>
      <c r="X2046" s="15">
        <f>S2046</f>
        <v>40918.738935185182</v>
      </c>
    </row>
    <row r="2047" spans="1:24" ht="48" x14ac:dyDescent="0.2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5">
        <f>E2047/D2047</f>
        <v>1.1365714285714286</v>
      </c>
      <c r="P2047" s="6">
        <f>E2047/L2047</f>
        <v>69.78947368421052</v>
      </c>
      <c r="Q2047" t="str">
        <f>LEFT(N2047, SEARCH("/", N2047, 1)-1)</f>
        <v>film &amp; video</v>
      </c>
      <c r="R2047" t="str">
        <f>RIGHT(N2047, LEN(N2047) - SEARCH("/", N2047,1))</f>
        <v>shorts</v>
      </c>
      <c r="S2047" s="10">
        <f>(((J2047/60)/60)/24)+DATE(1970,1,1)</f>
        <v>40595.497164351851</v>
      </c>
      <c r="T2047" s="10">
        <f>(((I2047/60)/60)/24)+DATE(1970,1,1)</f>
        <v>40641.455497685187</v>
      </c>
      <c r="U2047" s="12">
        <f>ROUND((T2047-S2047), 0)</f>
        <v>46</v>
      </c>
      <c r="V2047" s="11">
        <f>IF(E2047&gt;=D2047, 1, "")</f>
        <v>1</v>
      </c>
      <c r="W2047" s="11" t="str">
        <f>IF(E2047&lt;D2047, 1, "")</f>
        <v/>
      </c>
      <c r="X2047" s="15">
        <f>S2047</f>
        <v>40595.497164351851</v>
      </c>
    </row>
    <row r="2048" spans="1:24" ht="48" x14ac:dyDescent="0.2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5">
        <f>E2048/D2048</f>
        <v>1.0049377777777779</v>
      </c>
      <c r="P2048" s="6">
        <f>E2048/L2048</f>
        <v>167.48962962962963</v>
      </c>
      <c r="Q2048" t="str">
        <f>LEFT(N2048, SEARCH("/", N2048, 1)-1)</f>
        <v>film &amp; video</v>
      </c>
      <c r="R2048" t="str">
        <f>RIGHT(N2048, LEN(N2048) - SEARCH("/", N2048,1))</f>
        <v>shorts</v>
      </c>
      <c r="S2048" s="10">
        <f>(((J2048/60)/60)/24)+DATE(1970,1,1)</f>
        <v>40248.834999999999</v>
      </c>
      <c r="T2048" s="10">
        <f>(((I2048/60)/60)/24)+DATE(1970,1,1)</f>
        <v>40338.791666666664</v>
      </c>
      <c r="U2048" s="12">
        <f>ROUND((T2048-S2048), 0)</f>
        <v>90</v>
      </c>
      <c r="V2048" s="11">
        <f>IF(E2048&gt;=D2048, 1, "")</f>
        <v>1</v>
      </c>
      <c r="W2048" s="11" t="str">
        <f>IF(E2048&lt;D2048, 1, "")</f>
        <v/>
      </c>
      <c r="X2048" s="15">
        <f>S2048</f>
        <v>40248.834999999999</v>
      </c>
    </row>
    <row r="2049" spans="1:24" ht="32" x14ac:dyDescent="0.2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5">
        <f>E2049/D2049</f>
        <v>1.1303159999999999</v>
      </c>
      <c r="P2049" s="6">
        <f>E2049/L2049</f>
        <v>144.91230769230768</v>
      </c>
      <c r="Q2049" t="str">
        <f>LEFT(N2049, SEARCH("/", N2049, 1)-1)</f>
        <v>film &amp; video</v>
      </c>
      <c r="R2049" t="str">
        <f>RIGHT(N2049, LEN(N2049) - SEARCH("/", N2049,1))</f>
        <v>shorts</v>
      </c>
      <c r="S2049" s="10">
        <f>(((J2049/60)/60)/24)+DATE(1970,1,1)</f>
        <v>40723.053657407407</v>
      </c>
      <c r="T2049" s="10">
        <f>(((I2049/60)/60)/24)+DATE(1970,1,1)</f>
        <v>40753.053657407407</v>
      </c>
      <c r="U2049" s="12">
        <f>ROUND((T2049-S2049), 0)</f>
        <v>30</v>
      </c>
      <c r="V2049" s="11">
        <f>IF(E2049&gt;=D2049, 1, "")</f>
        <v>1</v>
      </c>
      <c r="W2049" s="11" t="str">
        <f>IF(E2049&lt;D2049, 1, "")</f>
        <v/>
      </c>
      <c r="X2049" s="15">
        <f>S2049</f>
        <v>40723.053657407407</v>
      </c>
    </row>
    <row r="2050" spans="1:24" ht="48" x14ac:dyDescent="0.2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5">
        <f>E2050/D2050</f>
        <v>1.0455692307692308</v>
      </c>
      <c r="P2050" s="6">
        <f>E2050/L2050</f>
        <v>91.840540540540545</v>
      </c>
      <c r="Q2050" t="str">
        <f>LEFT(N2050, SEARCH("/", N2050, 1)-1)</f>
        <v>film &amp; video</v>
      </c>
      <c r="R2050" t="str">
        <f>RIGHT(N2050, LEN(N2050) - SEARCH("/", N2050,1))</f>
        <v>shorts</v>
      </c>
      <c r="S2050" s="10">
        <f>(((J2050/60)/60)/24)+DATE(1970,1,1)</f>
        <v>40739.069282407407</v>
      </c>
      <c r="T2050" s="10">
        <f>(((I2050/60)/60)/24)+DATE(1970,1,1)</f>
        <v>40768.958333333336</v>
      </c>
      <c r="U2050" s="12">
        <f>ROUND((T2050-S2050), 0)</f>
        <v>30</v>
      </c>
      <c r="V2050" s="11">
        <f>IF(E2050&gt;=D2050, 1, "")</f>
        <v>1</v>
      </c>
      <c r="W2050" s="11" t="str">
        <f>IF(E2050&lt;D2050, 1, "")</f>
        <v/>
      </c>
      <c r="X2050" s="15">
        <f>S2050</f>
        <v>40739.069282407407</v>
      </c>
    </row>
    <row r="2051" spans="1:24" ht="48" x14ac:dyDescent="0.2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5">
        <f>E2051/D2051</f>
        <v>1.0763413333333334</v>
      </c>
      <c r="P2051" s="6">
        <f>E2051/L2051</f>
        <v>117.84759124087591</v>
      </c>
      <c r="Q2051" t="str">
        <f>LEFT(N2051, SEARCH("/", N2051, 1)-1)</f>
        <v>film &amp; video</v>
      </c>
      <c r="R2051" t="str">
        <f>RIGHT(N2051, LEN(N2051) - SEARCH("/", N2051,1))</f>
        <v>documentary</v>
      </c>
      <c r="S2051" s="10">
        <f>(((J2051/60)/60)/24)+DATE(1970,1,1)</f>
        <v>41354.708460648151</v>
      </c>
      <c r="T2051" s="10">
        <f>(((I2051/60)/60)/24)+DATE(1970,1,1)</f>
        <v>41399.708460648151</v>
      </c>
      <c r="U2051" s="12">
        <f>ROUND((T2051-S2051), 0)</f>
        <v>45</v>
      </c>
      <c r="V2051" s="11">
        <f>IF(E2051&gt;=D2051, 1, "")</f>
        <v>1</v>
      </c>
      <c r="W2051" s="11" t="str">
        <f>IF(E2051&lt;D2051, 1, "")</f>
        <v/>
      </c>
      <c r="X2051" s="15">
        <f>S2051</f>
        <v>41354.708460648151</v>
      </c>
    </row>
    <row r="2052" spans="1:24" ht="48" x14ac:dyDescent="0.2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5">
        <f>E2052/D2052</f>
        <v>1.1263736263736264</v>
      </c>
      <c r="P2052" s="6">
        <f>E2052/L2052</f>
        <v>109.04255319148936</v>
      </c>
      <c r="Q2052" t="str">
        <f>LEFT(N2052, SEARCH("/", N2052, 1)-1)</f>
        <v>film &amp; video</v>
      </c>
      <c r="R2052" t="str">
        <f>RIGHT(N2052, LEN(N2052) - SEARCH("/", N2052,1))</f>
        <v>documentary</v>
      </c>
      <c r="S2052" s="10">
        <f>(((J2052/60)/60)/24)+DATE(1970,1,1)</f>
        <v>41949.697962962964</v>
      </c>
      <c r="T2052" s="10">
        <f>(((I2052/60)/60)/24)+DATE(1970,1,1)</f>
        <v>41994.697962962964</v>
      </c>
      <c r="U2052" s="12">
        <f>ROUND((T2052-S2052), 0)</f>
        <v>45</v>
      </c>
      <c r="V2052" s="11">
        <f>IF(E2052&gt;=D2052, 1, "")</f>
        <v>1</v>
      </c>
      <c r="W2052" s="11" t="str">
        <f>IF(E2052&lt;D2052, 1, "")</f>
        <v/>
      </c>
      <c r="X2052" s="15">
        <f>S2052</f>
        <v>41949.697962962964</v>
      </c>
    </row>
    <row r="2053" spans="1:24" ht="48" x14ac:dyDescent="0.2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5">
        <f>E2053/D2053</f>
        <v>1.1346153846153846</v>
      </c>
      <c r="P2053" s="6">
        <f>E2053/L2053</f>
        <v>73.019801980198025</v>
      </c>
      <c r="Q2053" t="str">
        <f>LEFT(N2053, SEARCH("/", N2053, 1)-1)</f>
        <v>film &amp; video</v>
      </c>
      <c r="R2053" t="str">
        <f>RIGHT(N2053, LEN(N2053) - SEARCH("/", N2053,1))</f>
        <v>documentary</v>
      </c>
      <c r="S2053" s="10">
        <f>(((J2053/60)/60)/24)+DATE(1970,1,1)</f>
        <v>40862.492939814816</v>
      </c>
      <c r="T2053" s="10">
        <f>(((I2053/60)/60)/24)+DATE(1970,1,1)</f>
        <v>40897.492939814816</v>
      </c>
      <c r="U2053" s="12">
        <f>ROUND((T2053-S2053), 0)</f>
        <v>35</v>
      </c>
      <c r="V2053" s="11">
        <f>IF(E2053&gt;=D2053, 1, "")</f>
        <v>1</v>
      </c>
      <c r="W2053" s="11" t="str">
        <f>IF(E2053&lt;D2053, 1, "")</f>
        <v/>
      </c>
      <c r="X2053" s="15">
        <f>S2053</f>
        <v>40862.492939814816</v>
      </c>
    </row>
    <row r="2054" spans="1:24" ht="48" x14ac:dyDescent="0.2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5">
        <f>E2054/D2054</f>
        <v>1.0259199999999999</v>
      </c>
      <c r="P2054" s="6">
        <f>E2054/L2054</f>
        <v>78.195121951219505</v>
      </c>
      <c r="Q2054" t="str">
        <f>LEFT(N2054, SEARCH("/", N2054, 1)-1)</f>
        <v>film &amp; video</v>
      </c>
      <c r="R2054" t="str">
        <f>RIGHT(N2054, LEN(N2054) - SEARCH("/", N2054,1))</f>
        <v>documentary</v>
      </c>
      <c r="S2054" s="10">
        <f>(((J2054/60)/60)/24)+DATE(1970,1,1)</f>
        <v>41662.047500000001</v>
      </c>
      <c r="T2054" s="10">
        <f>(((I2054/60)/60)/24)+DATE(1970,1,1)</f>
        <v>41692.047500000001</v>
      </c>
      <c r="U2054" s="12">
        <f>ROUND((T2054-S2054), 0)</f>
        <v>30</v>
      </c>
      <c r="V2054" s="11">
        <f>IF(E2054&gt;=D2054, 1, "")</f>
        <v>1</v>
      </c>
      <c r="W2054" s="11" t="str">
        <f>IF(E2054&lt;D2054, 1, "")</f>
        <v/>
      </c>
      <c r="X2054" s="15">
        <f>S2054</f>
        <v>41662.047500000001</v>
      </c>
    </row>
    <row r="2055" spans="1:24" ht="48" x14ac:dyDescent="0.2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5">
        <f>E2055/D2055</f>
        <v>1.1375714285714287</v>
      </c>
      <c r="P2055" s="6">
        <f>E2055/L2055</f>
        <v>47.398809523809526</v>
      </c>
      <c r="Q2055" t="str">
        <f>LEFT(N2055, SEARCH("/", N2055, 1)-1)</f>
        <v>film &amp; video</v>
      </c>
      <c r="R2055" t="str">
        <f>RIGHT(N2055, LEN(N2055) - SEARCH("/", N2055,1))</f>
        <v>documentary</v>
      </c>
      <c r="S2055" s="10">
        <f>(((J2055/60)/60)/24)+DATE(1970,1,1)</f>
        <v>40213.323599537034</v>
      </c>
      <c r="T2055" s="10">
        <f>(((I2055/60)/60)/24)+DATE(1970,1,1)</f>
        <v>40253.29583333333</v>
      </c>
      <c r="U2055" s="12">
        <f>ROUND((T2055-S2055), 0)</f>
        <v>40</v>
      </c>
      <c r="V2055" s="11">
        <f>IF(E2055&gt;=D2055, 1, "")</f>
        <v>1</v>
      </c>
      <c r="W2055" s="11" t="str">
        <f>IF(E2055&lt;D2055, 1, "")</f>
        <v/>
      </c>
      <c r="X2055" s="15">
        <f>S2055</f>
        <v>40213.323599537034</v>
      </c>
    </row>
    <row r="2056" spans="1:24" ht="48" x14ac:dyDescent="0.2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5">
        <f>E2056/D2056</f>
        <v>1.0371999999999999</v>
      </c>
      <c r="P2056" s="6">
        <f>E2056/L2056</f>
        <v>54.020833333333336</v>
      </c>
      <c r="Q2056" t="str">
        <f>LEFT(N2056, SEARCH("/", N2056, 1)-1)</f>
        <v>film &amp; video</v>
      </c>
      <c r="R2056" t="str">
        <f>RIGHT(N2056, LEN(N2056) - SEARCH("/", N2056,1))</f>
        <v>documentary</v>
      </c>
      <c r="S2056" s="10">
        <f>(((J2056/60)/60)/24)+DATE(1970,1,1)</f>
        <v>41107.053067129629</v>
      </c>
      <c r="T2056" s="10">
        <f>(((I2056/60)/60)/24)+DATE(1970,1,1)</f>
        <v>41137.053067129629</v>
      </c>
      <c r="U2056" s="12">
        <f>ROUND((T2056-S2056), 0)</f>
        <v>30</v>
      </c>
      <c r="V2056" s="11">
        <f>IF(E2056&gt;=D2056, 1, "")</f>
        <v>1</v>
      </c>
      <c r="W2056" s="11" t="str">
        <f>IF(E2056&lt;D2056, 1, "")</f>
        <v/>
      </c>
      <c r="X2056" s="15">
        <f>S2056</f>
        <v>41107.053067129629</v>
      </c>
    </row>
    <row r="2057" spans="1:24" ht="48" x14ac:dyDescent="0.2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5">
        <f>E2057/D2057</f>
        <v>3.0546000000000002</v>
      </c>
      <c r="P2057" s="6">
        <f>E2057/L2057</f>
        <v>68.488789237668158</v>
      </c>
      <c r="Q2057" t="str">
        <f>LEFT(N2057, SEARCH("/", N2057, 1)-1)</f>
        <v>film &amp; video</v>
      </c>
      <c r="R2057" t="str">
        <f>RIGHT(N2057, LEN(N2057) - SEARCH("/", N2057,1))</f>
        <v>documentary</v>
      </c>
      <c r="S2057" s="10">
        <f>(((J2057/60)/60)/24)+DATE(1970,1,1)</f>
        <v>40480.363483796296</v>
      </c>
      <c r="T2057" s="10">
        <f>(((I2057/60)/60)/24)+DATE(1970,1,1)</f>
        <v>40530.405150462961</v>
      </c>
      <c r="U2057" s="12">
        <f>ROUND((T2057-S2057), 0)</f>
        <v>50</v>
      </c>
      <c r="V2057" s="11">
        <f>IF(E2057&gt;=D2057, 1, "")</f>
        <v>1</v>
      </c>
      <c r="W2057" s="11" t="str">
        <f>IF(E2057&lt;D2057, 1, "")</f>
        <v/>
      </c>
      <c r="X2057" s="15">
        <f>S2057</f>
        <v>40480.363483796296</v>
      </c>
    </row>
    <row r="2058" spans="1:24" ht="64" x14ac:dyDescent="0.2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5">
        <f>E2058/D2058</f>
        <v>1.341</v>
      </c>
      <c r="P2058" s="6">
        <f>E2058/L2058</f>
        <v>108.14516129032258</v>
      </c>
      <c r="Q2058" t="str">
        <f>LEFT(N2058, SEARCH("/", N2058, 1)-1)</f>
        <v>film &amp; video</v>
      </c>
      <c r="R2058" t="str">
        <f>RIGHT(N2058, LEN(N2058) - SEARCH("/", N2058,1))</f>
        <v>documentary</v>
      </c>
      <c r="S2058" s="10">
        <f>(((J2058/60)/60)/24)+DATE(1970,1,1)</f>
        <v>40430.604328703703</v>
      </c>
      <c r="T2058" s="10">
        <f>(((I2058/60)/60)/24)+DATE(1970,1,1)</f>
        <v>40467.152083333334</v>
      </c>
      <c r="U2058" s="12">
        <f>ROUND((T2058-S2058), 0)</f>
        <v>37</v>
      </c>
      <c r="V2058" s="11">
        <f>IF(E2058&gt;=D2058, 1, "")</f>
        <v>1</v>
      </c>
      <c r="W2058" s="11" t="str">
        <f>IF(E2058&lt;D2058, 1, "")</f>
        <v/>
      </c>
      <c r="X2058" s="15">
        <f>S2058</f>
        <v>40430.604328703703</v>
      </c>
    </row>
    <row r="2059" spans="1:24" ht="48" x14ac:dyDescent="0.2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5">
        <f>E2059/D2059</f>
        <v>1.0133294117647058</v>
      </c>
      <c r="P2059" s="6">
        <f>E2059/L2059</f>
        <v>589.95205479452056</v>
      </c>
      <c r="Q2059" t="str">
        <f>LEFT(N2059, SEARCH("/", N2059, 1)-1)</f>
        <v>film &amp; video</v>
      </c>
      <c r="R2059" t="str">
        <f>RIGHT(N2059, LEN(N2059) - SEARCH("/", N2059,1))</f>
        <v>documentary</v>
      </c>
      <c r="S2059" s="10">
        <f>(((J2059/60)/60)/24)+DATE(1970,1,1)</f>
        <v>40870.774409722224</v>
      </c>
      <c r="T2059" s="10">
        <f>(((I2059/60)/60)/24)+DATE(1970,1,1)</f>
        <v>40915.774409722224</v>
      </c>
      <c r="U2059" s="12">
        <f>ROUND((T2059-S2059), 0)</f>
        <v>45</v>
      </c>
      <c r="V2059" s="11">
        <f>IF(E2059&gt;=D2059, 1, "")</f>
        <v>1</v>
      </c>
      <c r="W2059" s="11" t="str">
        <f>IF(E2059&lt;D2059, 1, "")</f>
        <v/>
      </c>
      <c r="X2059" s="15">
        <f>S2059</f>
        <v>40870.774409722224</v>
      </c>
    </row>
    <row r="2060" spans="1:24" ht="48" x14ac:dyDescent="0.2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5">
        <f>E2060/D2060</f>
        <v>1.1292</v>
      </c>
      <c r="P2060" s="6">
        <f>E2060/L2060</f>
        <v>48.051063829787232</v>
      </c>
      <c r="Q2060" t="str">
        <f>LEFT(N2060, SEARCH("/", N2060, 1)-1)</f>
        <v>film &amp; video</v>
      </c>
      <c r="R2060" t="str">
        <f>RIGHT(N2060, LEN(N2060) - SEARCH("/", N2060,1))</f>
        <v>documentary</v>
      </c>
      <c r="S2060" s="10">
        <f>(((J2060/60)/60)/24)+DATE(1970,1,1)</f>
        <v>40332.923842592594</v>
      </c>
      <c r="T2060" s="10">
        <f>(((I2060/60)/60)/24)+DATE(1970,1,1)</f>
        <v>40412.736111111109</v>
      </c>
      <c r="U2060" s="12">
        <f>ROUND((T2060-S2060), 0)</f>
        <v>80</v>
      </c>
      <c r="V2060" s="11">
        <f>IF(E2060&gt;=D2060, 1, "")</f>
        <v>1</v>
      </c>
      <c r="W2060" s="11" t="str">
        <f>IF(E2060&lt;D2060, 1, "")</f>
        <v/>
      </c>
      <c r="X2060" s="15">
        <f>S2060</f>
        <v>40332.923842592594</v>
      </c>
    </row>
    <row r="2061" spans="1:24" ht="48" x14ac:dyDescent="0.2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5">
        <f>E2061/D2061</f>
        <v>1.0558333333333334</v>
      </c>
      <c r="P2061" s="6">
        <f>E2061/L2061</f>
        <v>72.482837528604122</v>
      </c>
      <c r="Q2061" t="str">
        <f>LEFT(N2061, SEARCH("/", N2061, 1)-1)</f>
        <v>film &amp; video</v>
      </c>
      <c r="R2061" t="str">
        <f>RIGHT(N2061, LEN(N2061) - SEARCH("/", N2061,1))</f>
        <v>documentary</v>
      </c>
      <c r="S2061" s="10">
        <f>(((J2061/60)/60)/24)+DATE(1970,1,1)</f>
        <v>41401.565868055557</v>
      </c>
      <c r="T2061" s="10">
        <f>(((I2061/60)/60)/24)+DATE(1970,1,1)</f>
        <v>41431.565868055557</v>
      </c>
      <c r="U2061" s="12">
        <f>ROUND((T2061-S2061), 0)</f>
        <v>30</v>
      </c>
      <c r="V2061" s="11">
        <f>IF(E2061&gt;=D2061, 1, "")</f>
        <v>1</v>
      </c>
      <c r="W2061" s="11" t="str">
        <f>IF(E2061&lt;D2061, 1, "")</f>
        <v/>
      </c>
      <c r="X2061" s="15">
        <f>S2061</f>
        <v>41401.565868055557</v>
      </c>
    </row>
    <row r="2062" spans="1:24" ht="48" x14ac:dyDescent="0.2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5">
        <f>E2062/D2062</f>
        <v>1.2557142857142858</v>
      </c>
      <c r="P2062" s="6">
        <f>E2062/L2062</f>
        <v>57.077922077922075</v>
      </c>
      <c r="Q2062" t="str">
        <f>LEFT(N2062, SEARCH("/", N2062, 1)-1)</f>
        <v>film &amp; video</v>
      </c>
      <c r="R2062" t="str">
        <f>RIGHT(N2062, LEN(N2062) - SEARCH("/", N2062,1))</f>
        <v>documentary</v>
      </c>
      <c r="S2062" s="10">
        <f>(((J2062/60)/60)/24)+DATE(1970,1,1)</f>
        <v>41013.787569444445</v>
      </c>
      <c r="T2062" s="10">
        <f>(((I2062/60)/60)/24)+DATE(1970,1,1)</f>
        <v>41045.791666666664</v>
      </c>
      <c r="U2062" s="12">
        <f>ROUND((T2062-S2062), 0)</f>
        <v>32</v>
      </c>
      <c r="V2062" s="11">
        <f>IF(E2062&gt;=D2062, 1, "")</f>
        <v>1</v>
      </c>
      <c r="W2062" s="11" t="str">
        <f>IF(E2062&lt;D2062, 1, "")</f>
        <v/>
      </c>
      <c r="X2062" s="15">
        <f>S2062</f>
        <v>41013.787569444445</v>
      </c>
    </row>
    <row r="2063" spans="1:24" ht="48" x14ac:dyDescent="0.2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5">
        <f>E2063/D2063</f>
        <v>1.8455999999999999</v>
      </c>
      <c r="P2063" s="6">
        <f>E2063/L2063</f>
        <v>85.444444444444443</v>
      </c>
      <c r="Q2063" t="str">
        <f>LEFT(N2063, SEARCH("/", N2063, 1)-1)</f>
        <v>film &amp; video</v>
      </c>
      <c r="R2063" t="str">
        <f>RIGHT(N2063, LEN(N2063) - SEARCH("/", N2063,1))</f>
        <v>documentary</v>
      </c>
      <c r="S2063" s="10">
        <f>(((J2063/60)/60)/24)+DATE(1970,1,1)</f>
        <v>40266.662708333337</v>
      </c>
      <c r="T2063" s="10">
        <f>(((I2063/60)/60)/24)+DATE(1970,1,1)</f>
        <v>40330.165972222225</v>
      </c>
      <c r="U2063" s="12">
        <f>ROUND((T2063-S2063), 0)</f>
        <v>64</v>
      </c>
      <c r="V2063" s="11">
        <f>IF(E2063&gt;=D2063, 1, "")</f>
        <v>1</v>
      </c>
      <c r="W2063" s="11" t="str">
        <f>IF(E2063&lt;D2063, 1, "")</f>
        <v/>
      </c>
      <c r="X2063" s="15">
        <f>S2063</f>
        <v>40266.662708333337</v>
      </c>
    </row>
    <row r="2064" spans="1:24" ht="48" x14ac:dyDescent="0.2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5">
        <f>E2064/D2064</f>
        <v>1.0073333333333334</v>
      </c>
      <c r="P2064" s="6">
        <f>E2064/L2064</f>
        <v>215.85714285714286</v>
      </c>
      <c r="Q2064" t="str">
        <f>LEFT(N2064, SEARCH("/", N2064, 1)-1)</f>
        <v>film &amp; video</v>
      </c>
      <c r="R2064" t="str">
        <f>RIGHT(N2064, LEN(N2064) - SEARCH("/", N2064,1))</f>
        <v>documentary</v>
      </c>
      <c r="S2064" s="10">
        <f>(((J2064/60)/60)/24)+DATE(1970,1,1)</f>
        <v>40924.650868055556</v>
      </c>
      <c r="T2064" s="10">
        <f>(((I2064/60)/60)/24)+DATE(1970,1,1)</f>
        <v>40954.650868055556</v>
      </c>
      <c r="U2064" s="12">
        <f>ROUND((T2064-S2064), 0)</f>
        <v>30</v>
      </c>
      <c r="V2064" s="11">
        <f>IF(E2064&gt;=D2064, 1, "")</f>
        <v>1</v>
      </c>
      <c r="W2064" s="11" t="str">
        <f>IF(E2064&lt;D2064, 1, "")</f>
        <v/>
      </c>
      <c r="X2064" s="15">
        <f>S2064</f>
        <v>40924.650868055556</v>
      </c>
    </row>
    <row r="2065" spans="1:24" ht="48" x14ac:dyDescent="0.2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5">
        <f>E2065/D2065</f>
        <v>1.1694724999999999</v>
      </c>
      <c r="P2065" s="6">
        <f>E2065/L2065</f>
        <v>89.38643312101911</v>
      </c>
      <c r="Q2065" t="str">
        <f>LEFT(N2065, SEARCH("/", N2065, 1)-1)</f>
        <v>film &amp; video</v>
      </c>
      <c r="R2065" t="str">
        <f>RIGHT(N2065, LEN(N2065) - SEARCH("/", N2065,1))</f>
        <v>documentary</v>
      </c>
      <c r="S2065" s="10">
        <f>(((J2065/60)/60)/24)+DATE(1970,1,1)</f>
        <v>42263.952662037031</v>
      </c>
      <c r="T2065" s="10">
        <f>(((I2065/60)/60)/24)+DATE(1970,1,1)</f>
        <v>42294.083333333328</v>
      </c>
      <c r="U2065" s="12">
        <f>ROUND((T2065-S2065), 0)</f>
        <v>30</v>
      </c>
      <c r="V2065" s="11">
        <f>IF(E2065&gt;=D2065, 1, "")</f>
        <v>1</v>
      </c>
      <c r="W2065" s="11" t="str">
        <f>IF(E2065&lt;D2065, 1, "")</f>
        <v/>
      </c>
      <c r="X2065" s="15">
        <f>S2065</f>
        <v>42263.952662037031</v>
      </c>
    </row>
    <row r="2066" spans="1:24" ht="32" x14ac:dyDescent="0.2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5">
        <f>E2066/D2066</f>
        <v>1.0673325</v>
      </c>
      <c r="P2066" s="6">
        <f>E2066/L2066</f>
        <v>45.418404255319146</v>
      </c>
      <c r="Q2066" t="str">
        <f>LEFT(N2066, SEARCH("/", N2066, 1)-1)</f>
        <v>film &amp; video</v>
      </c>
      <c r="R2066" t="str">
        <f>RIGHT(N2066, LEN(N2066) - SEARCH("/", N2066,1))</f>
        <v>documentary</v>
      </c>
      <c r="S2066" s="10">
        <f>(((J2066/60)/60)/24)+DATE(1970,1,1)</f>
        <v>40588.526412037041</v>
      </c>
      <c r="T2066" s="10">
        <f>(((I2066/60)/60)/24)+DATE(1970,1,1)</f>
        <v>40618.48474537037</v>
      </c>
      <c r="U2066" s="12">
        <f>ROUND((T2066-S2066), 0)</f>
        <v>30</v>
      </c>
      <c r="V2066" s="11">
        <f>IF(E2066&gt;=D2066, 1, "")</f>
        <v>1</v>
      </c>
      <c r="W2066" s="11" t="str">
        <f>IF(E2066&lt;D2066, 1, "")</f>
        <v/>
      </c>
      <c r="X2066" s="15">
        <f>S2066</f>
        <v>40588.526412037041</v>
      </c>
    </row>
    <row r="2067" spans="1:24" ht="48" x14ac:dyDescent="0.2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5">
        <f>E2067/D2067</f>
        <v>1.391</v>
      </c>
      <c r="P2067" s="6">
        <f>E2067/L2067</f>
        <v>65.756363636363631</v>
      </c>
      <c r="Q2067" t="str">
        <f>LEFT(N2067, SEARCH("/", N2067, 1)-1)</f>
        <v>film &amp; video</v>
      </c>
      <c r="R2067" t="str">
        <f>RIGHT(N2067, LEN(N2067) - SEARCH("/", N2067,1))</f>
        <v>documentary</v>
      </c>
      <c r="S2067" s="10">
        <f>(((J2067/60)/60)/24)+DATE(1970,1,1)</f>
        <v>41319.769293981481</v>
      </c>
      <c r="T2067" s="10">
        <f>(((I2067/60)/60)/24)+DATE(1970,1,1)</f>
        <v>41349.769293981481</v>
      </c>
      <c r="U2067" s="12">
        <f>ROUND((T2067-S2067), 0)</f>
        <v>30</v>
      </c>
      <c r="V2067" s="11">
        <f>IF(E2067&gt;=D2067, 1, "")</f>
        <v>1</v>
      </c>
      <c r="W2067" s="11" t="str">
        <f>IF(E2067&lt;D2067, 1, "")</f>
        <v/>
      </c>
      <c r="X2067" s="15">
        <f>S2067</f>
        <v>41319.769293981481</v>
      </c>
    </row>
    <row r="2068" spans="1:24" ht="48" x14ac:dyDescent="0.2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5">
        <f>E2068/D2068</f>
        <v>1.0672648571428571</v>
      </c>
      <c r="P2068" s="6">
        <f>E2068/L2068</f>
        <v>66.70405357142856</v>
      </c>
      <c r="Q2068" t="str">
        <f>LEFT(N2068, SEARCH("/", N2068, 1)-1)</f>
        <v>film &amp; video</v>
      </c>
      <c r="R2068" t="str">
        <f>RIGHT(N2068, LEN(N2068) - SEARCH("/", N2068,1))</f>
        <v>documentary</v>
      </c>
      <c r="S2068" s="10">
        <f>(((J2068/60)/60)/24)+DATE(1970,1,1)</f>
        <v>42479.626875000002</v>
      </c>
      <c r="T2068" s="10">
        <f>(((I2068/60)/60)/24)+DATE(1970,1,1)</f>
        <v>42509.626875000002</v>
      </c>
      <c r="U2068" s="12">
        <f>ROUND((T2068-S2068), 0)</f>
        <v>30</v>
      </c>
      <c r="V2068" s="11">
        <f>IF(E2068&gt;=D2068, 1, "")</f>
        <v>1</v>
      </c>
      <c r="W2068" s="11" t="str">
        <f>IF(E2068&lt;D2068, 1, "")</f>
        <v/>
      </c>
      <c r="X2068" s="15">
        <f>S2068</f>
        <v>42479.626875000002</v>
      </c>
    </row>
    <row r="2069" spans="1:24" ht="48" x14ac:dyDescent="0.2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5">
        <f>E2069/D2069</f>
        <v>1.9114</v>
      </c>
      <c r="P2069" s="6">
        <f>E2069/L2069</f>
        <v>83.345930232558146</v>
      </c>
      <c r="Q2069" t="str">
        <f>LEFT(N2069, SEARCH("/", N2069, 1)-1)</f>
        <v>film &amp; video</v>
      </c>
      <c r="R2069" t="str">
        <f>RIGHT(N2069, LEN(N2069) - SEARCH("/", N2069,1))</f>
        <v>documentary</v>
      </c>
      <c r="S2069" s="10">
        <f>(((J2069/60)/60)/24)+DATE(1970,1,1)</f>
        <v>40682.051689814813</v>
      </c>
      <c r="T2069" s="10">
        <f>(((I2069/60)/60)/24)+DATE(1970,1,1)</f>
        <v>40712.051689814813</v>
      </c>
      <c r="U2069" s="12">
        <f>ROUND((T2069-S2069), 0)</f>
        <v>30</v>
      </c>
      <c r="V2069" s="11">
        <f>IF(E2069&gt;=D2069, 1, "")</f>
        <v>1</v>
      </c>
      <c r="W2069" s="11" t="str">
        <f>IF(E2069&lt;D2069, 1, "")</f>
        <v/>
      </c>
      <c r="X2069" s="15">
        <f>S2069</f>
        <v>40682.051689814813</v>
      </c>
    </row>
    <row r="2070" spans="1:24" ht="48" x14ac:dyDescent="0.2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5">
        <f>E2070/D2070</f>
        <v>1.3193789333333332</v>
      </c>
      <c r="P2070" s="6">
        <f>E2070/L2070</f>
        <v>105.04609341825902</v>
      </c>
      <c r="Q2070" t="str">
        <f>LEFT(N2070, SEARCH("/", N2070, 1)-1)</f>
        <v>film &amp; video</v>
      </c>
      <c r="R2070" t="str">
        <f>RIGHT(N2070, LEN(N2070) - SEARCH("/", N2070,1))</f>
        <v>documentary</v>
      </c>
      <c r="S2070" s="10">
        <f>(((J2070/60)/60)/24)+DATE(1970,1,1)</f>
        <v>42072.738067129627</v>
      </c>
      <c r="T2070" s="10">
        <f>(((I2070/60)/60)/24)+DATE(1970,1,1)</f>
        <v>42102.738067129627</v>
      </c>
      <c r="U2070" s="12">
        <f>ROUND((T2070-S2070), 0)</f>
        <v>30</v>
      </c>
      <c r="V2070" s="11">
        <f>IF(E2070&gt;=D2070, 1, "")</f>
        <v>1</v>
      </c>
      <c r="W2070" s="11" t="str">
        <f>IF(E2070&lt;D2070, 1, "")</f>
        <v/>
      </c>
      <c r="X2070" s="15">
        <f>S2070</f>
        <v>42072.738067129627</v>
      </c>
    </row>
    <row r="2071" spans="1:24" ht="32" x14ac:dyDescent="0.2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5">
        <f>E2071/D2071</f>
        <v>1.0640000000000001</v>
      </c>
      <c r="P2071" s="6">
        <f>E2071/L2071</f>
        <v>120.90909090909091</v>
      </c>
      <c r="Q2071" t="str">
        <f>LEFT(N2071, SEARCH("/", N2071, 1)-1)</f>
        <v>film &amp; video</v>
      </c>
      <c r="R2071" t="str">
        <f>RIGHT(N2071, LEN(N2071) - SEARCH("/", N2071,1))</f>
        <v>documentary</v>
      </c>
      <c r="S2071" s="10">
        <f>(((J2071/60)/60)/24)+DATE(1970,1,1)</f>
        <v>40330.755543981482</v>
      </c>
      <c r="T2071" s="10">
        <f>(((I2071/60)/60)/24)+DATE(1970,1,1)</f>
        <v>40376.415972222225</v>
      </c>
      <c r="U2071" s="12">
        <f>ROUND((T2071-S2071), 0)</f>
        <v>46</v>
      </c>
      <c r="V2071" s="11">
        <f>IF(E2071&gt;=D2071, 1, "")</f>
        <v>1</v>
      </c>
      <c r="W2071" s="11" t="str">
        <f>IF(E2071&lt;D2071, 1, "")</f>
        <v/>
      </c>
      <c r="X2071" s="15">
        <f>S2071</f>
        <v>40330.755543981482</v>
      </c>
    </row>
    <row r="2072" spans="1:24" ht="32" x14ac:dyDescent="0.2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5">
        <f>E2072/D2072</f>
        <v>1.0740000000000001</v>
      </c>
      <c r="P2072" s="6">
        <f>E2072/L2072</f>
        <v>97.63636363636364</v>
      </c>
      <c r="Q2072" t="str">
        <f>LEFT(N2072, SEARCH("/", N2072, 1)-1)</f>
        <v>film &amp; video</v>
      </c>
      <c r="R2072" t="str">
        <f>RIGHT(N2072, LEN(N2072) - SEARCH("/", N2072,1))</f>
        <v>documentary</v>
      </c>
      <c r="S2072" s="10">
        <f>(((J2072/60)/60)/24)+DATE(1970,1,1)</f>
        <v>41017.885462962964</v>
      </c>
      <c r="T2072" s="10">
        <f>(((I2072/60)/60)/24)+DATE(1970,1,1)</f>
        <v>41067.621527777781</v>
      </c>
      <c r="U2072" s="12">
        <f>ROUND((T2072-S2072), 0)</f>
        <v>50</v>
      </c>
      <c r="V2072" s="11">
        <f>IF(E2072&gt;=D2072, 1, "")</f>
        <v>1</v>
      </c>
      <c r="W2072" s="11" t="str">
        <f>IF(E2072&lt;D2072, 1, "")</f>
        <v/>
      </c>
      <c r="X2072" s="15">
        <f>S2072</f>
        <v>41017.885462962964</v>
      </c>
    </row>
    <row r="2073" spans="1:24" ht="32" x14ac:dyDescent="0.2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5">
        <f>E2073/D2073</f>
        <v>2.4</v>
      </c>
      <c r="P2073" s="6">
        <f>E2073/L2073</f>
        <v>41.379310344827587</v>
      </c>
      <c r="Q2073" t="str">
        <f>LEFT(N2073, SEARCH("/", N2073, 1)-1)</f>
        <v>film &amp; video</v>
      </c>
      <c r="R2073" t="str">
        <f>RIGHT(N2073, LEN(N2073) - SEARCH("/", N2073,1))</f>
        <v>documentary</v>
      </c>
      <c r="S2073" s="10">
        <f>(((J2073/60)/60)/24)+DATE(1970,1,1)</f>
        <v>40555.24800925926</v>
      </c>
      <c r="T2073" s="10">
        <f>(((I2073/60)/60)/24)+DATE(1970,1,1)</f>
        <v>40600.24800925926</v>
      </c>
      <c r="U2073" s="12">
        <f>ROUND((T2073-S2073), 0)</f>
        <v>45</v>
      </c>
      <c r="V2073" s="11">
        <f>IF(E2073&gt;=D2073, 1, "")</f>
        <v>1</v>
      </c>
      <c r="W2073" s="11" t="str">
        <f>IF(E2073&lt;D2073, 1, "")</f>
        <v/>
      </c>
      <c r="X2073" s="15">
        <f>S2073</f>
        <v>40555.24800925926</v>
      </c>
    </row>
    <row r="2074" spans="1:24" ht="64" x14ac:dyDescent="0.2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5">
        <f>E2074/D2074</f>
        <v>1.1808107999999999</v>
      </c>
      <c r="P2074" s="6">
        <f>E2074/L2074</f>
        <v>30.654485981308412</v>
      </c>
      <c r="Q2074" t="str">
        <f>LEFT(N2074, SEARCH("/", N2074, 1)-1)</f>
        <v>film &amp; video</v>
      </c>
      <c r="R2074" t="str">
        <f>RIGHT(N2074, LEN(N2074) - SEARCH("/", N2074,1))</f>
        <v>documentary</v>
      </c>
      <c r="S2074" s="10">
        <f>(((J2074/60)/60)/24)+DATE(1970,1,1)</f>
        <v>41149.954791666663</v>
      </c>
      <c r="T2074" s="10">
        <f>(((I2074/60)/60)/24)+DATE(1970,1,1)</f>
        <v>41179.954791666663</v>
      </c>
      <c r="U2074" s="12">
        <f>ROUND((T2074-S2074), 0)</f>
        <v>30</v>
      </c>
      <c r="V2074" s="11">
        <f>IF(E2074&gt;=D2074, 1, "")</f>
        <v>1</v>
      </c>
      <c r="W2074" s="11" t="str">
        <f>IF(E2074&lt;D2074, 1, "")</f>
        <v/>
      </c>
      <c r="X2074" s="15">
        <f>S2074</f>
        <v>41149.954791666663</v>
      </c>
    </row>
    <row r="2075" spans="1:24" ht="64" x14ac:dyDescent="0.2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5">
        <f>E2075/D2075</f>
        <v>1.1819999999999999</v>
      </c>
      <c r="P2075" s="6">
        <f>E2075/L2075</f>
        <v>64.945054945054949</v>
      </c>
      <c r="Q2075" t="str">
        <f>LEFT(N2075, SEARCH("/", N2075, 1)-1)</f>
        <v>film &amp; video</v>
      </c>
      <c r="R2075" t="str">
        <f>RIGHT(N2075, LEN(N2075) - SEARCH("/", N2075,1))</f>
        <v>documentary</v>
      </c>
      <c r="S2075" s="10">
        <f>(((J2075/60)/60)/24)+DATE(1970,1,1)</f>
        <v>41010.620312500003</v>
      </c>
      <c r="T2075" s="10">
        <f>(((I2075/60)/60)/24)+DATE(1970,1,1)</f>
        <v>41040.620312500003</v>
      </c>
      <c r="U2075" s="12">
        <f>ROUND((T2075-S2075), 0)</f>
        <v>30</v>
      </c>
      <c r="V2075" s="11">
        <f>IF(E2075&gt;=D2075, 1, "")</f>
        <v>1</v>
      </c>
      <c r="W2075" s="11" t="str">
        <f>IF(E2075&lt;D2075, 1, "")</f>
        <v/>
      </c>
      <c r="X2075" s="15">
        <f>S2075</f>
        <v>41010.620312500003</v>
      </c>
    </row>
    <row r="2076" spans="1:24" ht="64" x14ac:dyDescent="0.2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5">
        <f>E2076/D2076</f>
        <v>1.111</v>
      </c>
      <c r="P2076" s="6">
        <f>E2076/L2076</f>
        <v>95.775862068965523</v>
      </c>
      <c r="Q2076" t="str">
        <f>LEFT(N2076, SEARCH("/", N2076, 1)-1)</f>
        <v>film &amp; video</v>
      </c>
      <c r="R2076" t="str">
        <f>RIGHT(N2076, LEN(N2076) - SEARCH("/", N2076,1))</f>
        <v>documentary</v>
      </c>
      <c r="S2076" s="10">
        <f>(((J2076/60)/60)/24)+DATE(1970,1,1)</f>
        <v>40267.245717592588</v>
      </c>
      <c r="T2076" s="10">
        <f>(((I2076/60)/60)/24)+DATE(1970,1,1)</f>
        <v>40308.844444444447</v>
      </c>
      <c r="U2076" s="12">
        <f>ROUND((T2076-S2076), 0)</f>
        <v>42</v>
      </c>
      <c r="V2076" s="11">
        <f>IF(E2076&gt;=D2076, 1, "")</f>
        <v>1</v>
      </c>
      <c r="W2076" s="11" t="str">
        <f>IF(E2076&lt;D2076, 1, "")</f>
        <v/>
      </c>
      <c r="X2076" s="15">
        <f>S2076</f>
        <v>40267.245717592588</v>
      </c>
    </row>
    <row r="2077" spans="1:24" ht="48" x14ac:dyDescent="0.2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5">
        <f>E2077/D2077</f>
        <v>1.4550000000000001</v>
      </c>
      <c r="P2077" s="6">
        <f>E2077/L2077</f>
        <v>40.416666666666664</v>
      </c>
      <c r="Q2077" t="str">
        <f>LEFT(N2077, SEARCH("/", N2077, 1)-1)</f>
        <v>film &amp; video</v>
      </c>
      <c r="R2077" t="str">
        <f>RIGHT(N2077, LEN(N2077) - SEARCH("/", N2077,1))</f>
        <v>documentary</v>
      </c>
      <c r="S2077" s="10">
        <f>(((J2077/60)/60)/24)+DATE(1970,1,1)</f>
        <v>40205.174849537041</v>
      </c>
      <c r="T2077" s="10">
        <f>(((I2077/60)/60)/24)+DATE(1970,1,1)</f>
        <v>40291.160416666666</v>
      </c>
      <c r="U2077" s="12">
        <f>ROUND((T2077-S2077), 0)</f>
        <v>86</v>
      </c>
      <c r="V2077" s="11">
        <f>IF(E2077&gt;=D2077, 1, "")</f>
        <v>1</v>
      </c>
      <c r="W2077" s="11" t="str">
        <f>IF(E2077&lt;D2077, 1, "")</f>
        <v/>
      </c>
      <c r="X2077" s="15">
        <f>S2077</f>
        <v>40205.174849537041</v>
      </c>
    </row>
    <row r="2078" spans="1:24" ht="48" x14ac:dyDescent="0.2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5">
        <f>E2078/D2078</f>
        <v>1.3162883248730965</v>
      </c>
      <c r="P2078" s="6">
        <f>E2078/L2078</f>
        <v>78.578424242424248</v>
      </c>
      <c r="Q2078" t="str">
        <f>LEFT(N2078, SEARCH("/", N2078, 1)-1)</f>
        <v>film &amp; video</v>
      </c>
      <c r="R2078" t="str">
        <f>RIGHT(N2078, LEN(N2078) - SEARCH("/", N2078,1))</f>
        <v>documentary</v>
      </c>
      <c r="S2078" s="10">
        <f>(((J2078/60)/60)/24)+DATE(1970,1,1)</f>
        <v>41785.452534722222</v>
      </c>
      <c r="T2078" s="10">
        <f>(((I2078/60)/60)/24)+DATE(1970,1,1)</f>
        <v>41815.452534722222</v>
      </c>
      <c r="U2078" s="12">
        <f>ROUND((T2078-S2078), 0)</f>
        <v>30</v>
      </c>
      <c r="V2078" s="11">
        <f>IF(E2078&gt;=D2078, 1, "")</f>
        <v>1</v>
      </c>
      <c r="W2078" s="11" t="str">
        <f>IF(E2078&lt;D2078, 1, "")</f>
        <v/>
      </c>
      <c r="X2078" s="15">
        <f>S2078</f>
        <v>41785.452534722222</v>
      </c>
    </row>
    <row r="2079" spans="1:24" ht="48" x14ac:dyDescent="0.2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5">
        <f>E2079/D2079</f>
        <v>1.1140000000000001</v>
      </c>
      <c r="P2079" s="6">
        <f>E2079/L2079</f>
        <v>50.18018018018018</v>
      </c>
      <c r="Q2079" t="str">
        <f>LEFT(N2079, SEARCH("/", N2079, 1)-1)</f>
        <v>film &amp; video</v>
      </c>
      <c r="R2079" t="str">
        <f>RIGHT(N2079, LEN(N2079) - SEARCH("/", N2079,1))</f>
        <v>documentary</v>
      </c>
      <c r="S2079" s="10">
        <f>(((J2079/60)/60)/24)+DATE(1970,1,1)</f>
        <v>40809.15252314815</v>
      </c>
      <c r="T2079" s="10">
        <f>(((I2079/60)/60)/24)+DATE(1970,1,1)</f>
        <v>40854.194189814814</v>
      </c>
      <c r="U2079" s="12">
        <f>ROUND((T2079-S2079), 0)</f>
        <v>45</v>
      </c>
      <c r="V2079" s="11">
        <f>IF(E2079&gt;=D2079, 1, "")</f>
        <v>1</v>
      </c>
      <c r="W2079" s="11" t="str">
        <f>IF(E2079&lt;D2079, 1, "")</f>
        <v/>
      </c>
      <c r="X2079" s="15">
        <f>S2079</f>
        <v>40809.15252314815</v>
      </c>
    </row>
    <row r="2080" spans="1:24" ht="48" x14ac:dyDescent="0.2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5">
        <f>E2080/D2080</f>
        <v>1.4723377</v>
      </c>
      <c r="P2080" s="6">
        <f>E2080/L2080</f>
        <v>92.251735588972423</v>
      </c>
      <c r="Q2080" t="str">
        <f>LEFT(N2080, SEARCH("/", N2080, 1)-1)</f>
        <v>film &amp; video</v>
      </c>
      <c r="R2080" t="str">
        <f>RIGHT(N2080, LEN(N2080) - SEARCH("/", N2080,1))</f>
        <v>documentary</v>
      </c>
      <c r="S2080" s="10">
        <f>(((J2080/60)/60)/24)+DATE(1970,1,1)</f>
        <v>42758.197013888886</v>
      </c>
      <c r="T2080" s="10">
        <f>(((I2080/60)/60)/24)+DATE(1970,1,1)</f>
        <v>42788.197013888886</v>
      </c>
      <c r="U2080" s="12">
        <f>ROUND((T2080-S2080), 0)</f>
        <v>30</v>
      </c>
      <c r="V2080" s="11">
        <f>IF(E2080&gt;=D2080, 1, "")</f>
        <v>1</v>
      </c>
      <c r="W2080" s="11" t="str">
        <f>IF(E2080&lt;D2080, 1, "")</f>
        <v/>
      </c>
      <c r="X2080" s="15">
        <f>S2080</f>
        <v>42758.197013888886</v>
      </c>
    </row>
    <row r="2081" spans="1:24" ht="48" x14ac:dyDescent="0.2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5">
        <f>E2081/D2081</f>
        <v>1.5260869565217392</v>
      </c>
      <c r="P2081" s="6">
        <f>E2081/L2081</f>
        <v>57.540983606557376</v>
      </c>
      <c r="Q2081" t="str">
        <f>LEFT(N2081, SEARCH("/", N2081, 1)-1)</f>
        <v>film &amp; video</v>
      </c>
      <c r="R2081" t="str">
        <f>RIGHT(N2081, LEN(N2081) - SEARCH("/", N2081,1))</f>
        <v>documentary</v>
      </c>
      <c r="S2081" s="10">
        <f>(((J2081/60)/60)/24)+DATE(1970,1,1)</f>
        <v>40637.866550925923</v>
      </c>
      <c r="T2081" s="10">
        <f>(((I2081/60)/60)/24)+DATE(1970,1,1)</f>
        <v>40688.166666666664</v>
      </c>
      <c r="U2081" s="12">
        <f>ROUND((T2081-S2081), 0)</f>
        <v>50</v>
      </c>
      <c r="V2081" s="11">
        <f>IF(E2081&gt;=D2081, 1, "")</f>
        <v>1</v>
      </c>
      <c r="W2081" s="11" t="str">
        <f>IF(E2081&lt;D2081, 1, "")</f>
        <v/>
      </c>
      <c r="X2081" s="15">
        <f>S2081</f>
        <v>40637.866550925923</v>
      </c>
    </row>
    <row r="2082" spans="1:24" ht="48" x14ac:dyDescent="0.2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5">
        <f>E2082/D2082</f>
        <v>1.0468</v>
      </c>
      <c r="P2082" s="6">
        <f>E2082/L2082</f>
        <v>109.42160278745645</v>
      </c>
      <c r="Q2082" t="str">
        <f>LEFT(N2082, SEARCH("/", N2082, 1)-1)</f>
        <v>film &amp; video</v>
      </c>
      <c r="R2082" t="str">
        <f>RIGHT(N2082, LEN(N2082) - SEARCH("/", N2082,1))</f>
        <v>documentary</v>
      </c>
      <c r="S2082" s="10">
        <f>(((J2082/60)/60)/24)+DATE(1970,1,1)</f>
        <v>41612.10024305556</v>
      </c>
      <c r="T2082" s="10">
        <f>(((I2082/60)/60)/24)+DATE(1970,1,1)</f>
        <v>41641.333333333336</v>
      </c>
      <c r="U2082" s="12">
        <f>ROUND((T2082-S2082), 0)</f>
        <v>29</v>
      </c>
      <c r="V2082" s="11">
        <f>IF(E2082&gt;=D2082, 1, "")</f>
        <v>1</v>
      </c>
      <c r="W2082" s="11" t="str">
        <f>IF(E2082&lt;D2082, 1, "")</f>
        <v/>
      </c>
      <c r="X2082" s="15">
        <f>S2082</f>
        <v>41612.10024305556</v>
      </c>
    </row>
    <row r="2083" spans="1:24" ht="48" x14ac:dyDescent="0.2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5">
        <f>E2083/D2083</f>
        <v>1.7743366666666667</v>
      </c>
      <c r="P2083" s="6">
        <f>E2083/L2083</f>
        <v>81.892461538461546</v>
      </c>
      <c r="Q2083" t="str">
        <f>LEFT(N2083, SEARCH("/", N2083, 1)-1)</f>
        <v>film &amp; video</v>
      </c>
      <c r="R2083" t="str">
        <f>RIGHT(N2083, LEN(N2083) - SEARCH("/", N2083,1))</f>
        <v>documentary</v>
      </c>
      <c r="S2083" s="10">
        <f>(((J2083/60)/60)/24)+DATE(1970,1,1)</f>
        <v>40235.900358796294</v>
      </c>
      <c r="T2083" s="10">
        <f>(((I2083/60)/60)/24)+DATE(1970,1,1)</f>
        <v>40296.78402777778</v>
      </c>
      <c r="U2083" s="12">
        <f>ROUND((T2083-S2083), 0)</f>
        <v>61</v>
      </c>
      <c r="V2083" s="11">
        <f>IF(E2083&gt;=D2083, 1, "")</f>
        <v>1</v>
      </c>
      <c r="W2083" s="11" t="str">
        <f>IF(E2083&lt;D2083, 1, "")</f>
        <v/>
      </c>
      <c r="X2083" s="15">
        <f>S2083</f>
        <v>40235.900358796294</v>
      </c>
    </row>
    <row r="2084" spans="1:24" ht="48" x14ac:dyDescent="0.2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5">
        <f>E2084/D2084</f>
        <v>1.077758</v>
      </c>
      <c r="P2084" s="6">
        <f>E2084/L2084</f>
        <v>45.667711864406776</v>
      </c>
      <c r="Q2084" t="str">
        <f>LEFT(N2084, SEARCH("/", N2084, 1)-1)</f>
        <v>film &amp; video</v>
      </c>
      <c r="R2084" t="str">
        <f>RIGHT(N2084, LEN(N2084) - SEARCH("/", N2084,1))</f>
        <v>documentary</v>
      </c>
      <c r="S2084" s="10">
        <f>(((J2084/60)/60)/24)+DATE(1970,1,1)</f>
        <v>40697.498449074075</v>
      </c>
      <c r="T2084" s="10">
        <f>(((I2084/60)/60)/24)+DATE(1970,1,1)</f>
        <v>40727.498449074075</v>
      </c>
      <c r="U2084" s="12">
        <f>ROUND((T2084-S2084), 0)</f>
        <v>30</v>
      </c>
      <c r="V2084" s="11">
        <f>IF(E2084&gt;=D2084, 1, "")</f>
        <v>1</v>
      </c>
      <c r="W2084" s="11" t="str">
        <f>IF(E2084&lt;D2084, 1, "")</f>
        <v/>
      </c>
      <c r="X2084" s="15">
        <f>S2084</f>
        <v>40697.498449074075</v>
      </c>
    </row>
    <row r="2085" spans="1:24" ht="48" x14ac:dyDescent="0.2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5">
        <f>E2085/D2085</f>
        <v>1.56</v>
      </c>
      <c r="P2085" s="6">
        <f>E2085/L2085</f>
        <v>55.221238938053098</v>
      </c>
      <c r="Q2085" t="str">
        <f>LEFT(N2085, SEARCH("/", N2085, 1)-1)</f>
        <v>film &amp; video</v>
      </c>
      <c r="R2085" t="str">
        <f>RIGHT(N2085, LEN(N2085) - SEARCH("/", N2085,1))</f>
        <v>documentary</v>
      </c>
      <c r="S2085" s="10">
        <f>(((J2085/60)/60)/24)+DATE(1970,1,1)</f>
        <v>40969.912372685183</v>
      </c>
      <c r="T2085" s="10">
        <f>(((I2085/60)/60)/24)+DATE(1970,1,1)</f>
        <v>41004.290972222225</v>
      </c>
      <c r="U2085" s="12">
        <f>ROUND((T2085-S2085), 0)</f>
        <v>34</v>
      </c>
      <c r="V2085" s="11">
        <f>IF(E2085&gt;=D2085, 1, "")</f>
        <v>1</v>
      </c>
      <c r="W2085" s="11" t="str">
        <f>IF(E2085&lt;D2085, 1, "")</f>
        <v/>
      </c>
      <c r="X2085" s="15">
        <f>S2085</f>
        <v>40969.912372685183</v>
      </c>
    </row>
    <row r="2086" spans="1:24" ht="48" x14ac:dyDescent="0.2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5">
        <f>E2086/D2086</f>
        <v>1.08395</v>
      </c>
      <c r="P2086" s="6">
        <f>E2086/L2086</f>
        <v>65.298192771084331</v>
      </c>
      <c r="Q2086" t="str">
        <f>LEFT(N2086, SEARCH("/", N2086, 1)-1)</f>
        <v>film &amp; video</v>
      </c>
      <c r="R2086" t="str">
        <f>RIGHT(N2086, LEN(N2086) - SEARCH("/", N2086,1))</f>
        <v>documentary</v>
      </c>
      <c r="S2086" s="10">
        <f>(((J2086/60)/60)/24)+DATE(1970,1,1)</f>
        <v>41193.032013888893</v>
      </c>
      <c r="T2086" s="10">
        <f>(((I2086/60)/60)/24)+DATE(1970,1,1)</f>
        <v>41223.073680555557</v>
      </c>
      <c r="U2086" s="12">
        <f>ROUND((T2086-S2086), 0)</f>
        <v>30</v>
      </c>
      <c r="V2086" s="11">
        <f>IF(E2086&gt;=D2086, 1, "")</f>
        <v>1</v>
      </c>
      <c r="W2086" s="11" t="str">
        <f>IF(E2086&lt;D2086, 1, "")</f>
        <v/>
      </c>
      <c r="X2086" s="15">
        <f>S2086</f>
        <v>41193.032013888893</v>
      </c>
    </row>
    <row r="2087" spans="1:24" ht="48" x14ac:dyDescent="0.2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5">
        <f>E2087/D2087</f>
        <v>1.476</v>
      </c>
      <c r="P2087" s="6">
        <f>E2087/L2087</f>
        <v>95.225806451612897</v>
      </c>
      <c r="Q2087" t="str">
        <f>LEFT(N2087, SEARCH("/", N2087, 1)-1)</f>
        <v>film &amp; video</v>
      </c>
      <c r="R2087" t="str">
        <f>RIGHT(N2087, LEN(N2087) - SEARCH("/", N2087,1))</f>
        <v>documentary</v>
      </c>
      <c r="S2087" s="10">
        <f>(((J2087/60)/60)/24)+DATE(1970,1,1)</f>
        <v>40967.081874999996</v>
      </c>
      <c r="T2087" s="10">
        <f>(((I2087/60)/60)/24)+DATE(1970,1,1)</f>
        <v>41027.040208333332</v>
      </c>
      <c r="U2087" s="12">
        <f>ROUND((T2087-S2087), 0)</f>
        <v>60</v>
      </c>
      <c r="V2087" s="11">
        <f>IF(E2087&gt;=D2087, 1, "")</f>
        <v>1</v>
      </c>
      <c r="W2087" s="11" t="str">
        <f>IF(E2087&lt;D2087, 1, "")</f>
        <v/>
      </c>
      <c r="X2087" s="15">
        <f>S2087</f>
        <v>40967.081874999996</v>
      </c>
    </row>
    <row r="2088" spans="1:24" ht="48" x14ac:dyDescent="0.2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5">
        <f>E2088/D2088</f>
        <v>1.1038153846153846</v>
      </c>
      <c r="P2088" s="6">
        <f>E2088/L2088</f>
        <v>75.444794952681391</v>
      </c>
      <c r="Q2088" t="str">
        <f>LEFT(N2088, SEARCH("/", N2088, 1)-1)</f>
        <v>film &amp; video</v>
      </c>
      <c r="R2088" t="str">
        <f>RIGHT(N2088, LEN(N2088) - SEARCH("/", N2088,1))</f>
        <v>documentary</v>
      </c>
      <c r="S2088" s="10">
        <f>(((J2088/60)/60)/24)+DATE(1970,1,1)</f>
        <v>42117.891423611116</v>
      </c>
      <c r="T2088" s="10">
        <f>(((I2088/60)/60)/24)+DATE(1970,1,1)</f>
        <v>42147.891423611116</v>
      </c>
      <c r="U2088" s="12">
        <f>ROUND((T2088-S2088), 0)</f>
        <v>30</v>
      </c>
      <c r="V2088" s="11">
        <f>IF(E2088&gt;=D2088, 1, "")</f>
        <v>1</v>
      </c>
      <c r="W2088" s="11" t="str">
        <f>IF(E2088&lt;D2088, 1, "")</f>
        <v/>
      </c>
      <c r="X2088" s="15">
        <f>S2088</f>
        <v>42117.891423611116</v>
      </c>
    </row>
    <row r="2089" spans="1:24" ht="32" x14ac:dyDescent="0.2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5">
        <f>E2089/D2089</f>
        <v>1.5034814814814814</v>
      </c>
      <c r="P2089" s="6">
        <f>E2089/L2089</f>
        <v>97.816867469879512</v>
      </c>
      <c r="Q2089" t="str">
        <f>LEFT(N2089, SEARCH("/", N2089, 1)-1)</f>
        <v>film &amp; video</v>
      </c>
      <c r="R2089" t="str">
        <f>RIGHT(N2089, LEN(N2089) - SEARCH("/", N2089,1))</f>
        <v>documentary</v>
      </c>
      <c r="S2089" s="10">
        <f>(((J2089/60)/60)/24)+DATE(1970,1,1)</f>
        <v>41164.040960648148</v>
      </c>
      <c r="T2089" s="10">
        <f>(((I2089/60)/60)/24)+DATE(1970,1,1)</f>
        <v>41194.040960648148</v>
      </c>
      <c r="U2089" s="12">
        <f>ROUND((T2089-S2089), 0)</f>
        <v>30</v>
      </c>
      <c r="V2089" s="11">
        <f>IF(E2089&gt;=D2089, 1, "")</f>
        <v>1</v>
      </c>
      <c r="W2089" s="11" t="str">
        <f>IF(E2089&lt;D2089, 1, "")</f>
        <v/>
      </c>
      <c r="X2089" s="15">
        <f>S2089</f>
        <v>41164.040960648148</v>
      </c>
    </row>
    <row r="2090" spans="1:24" ht="48" x14ac:dyDescent="0.2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5">
        <f>E2090/D2090</f>
        <v>1.5731829411764706</v>
      </c>
      <c r="P2090" s="6">
        <f>E2090/L2090</f>
        <v>87.685606557377056</v>
      </c>
      <c r="Q2090" t="str">
        <f>LEFT(N2090, SEARCH("/", N2090, 1)-1)</f>
        <v>film &amp; video</v>
      </c>
      <c r="R2090" t="str">
        <f>RIGHT(N2090, LEN(N2090) - SEARCH("/", N2090,1))</f>
        <v>documentary</v>
      </c>
      <c r="S2090" s="10">
        <f>(((J2090/60)/60)/24)+DATE(1970,1,1)</f>
        <v>42759.244166666671</v>
      </c>
      <c r="T2090" s="10">
        <f>(((I2090/60)/60)/24)+DATE(1970,1,1)</f>
        <v>42793.084027777775</v>
      </c>
      <c r="U2090" s="12">
        <f>ROUND((T2090-S2090), 0)</f>
        <v>34</v>
      </c>
      <c r="V2090" s="11">
        <f>IF(E2090&gt;=D2090, 1, "")</f>
        <v>1</v>
      </c>
      <c r="W2090" s="11" t="str">
        <f>IF(E2090&lt;D2090, 1, "")</f>
        <v/>
      </c>
      <c r="X2090" s="15">
        <f>S2090</f>
        <v>42759.244166666671</v>
      </c>
    </row>
    <row r="2091" spans="1:24" ht="48" x14ac:dyDescent="0.2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5">
        <f>E2091/D2091</f>
        <v>1.5614399999999999</v>
      </c>
      <c r="P2091" s="6">
        <f>E2091/L2091</f>
        <v>54.748948106591868</v>
      </c>
      <c r="Q2091" t="str">
        <f>LEFT(N2091, SEARCH("/", N2091, 1)-1)</f>
        <v>film &amp; video</v>
      </c>
      <c r="R2091" t="str">
        <f>RIGHT(N2091, LEN(N2091) - SEARCH("/", N2091,1))</f>
        <v>documentary</v>
      </c>
      <c r="S2091" s="10">
        <f>(((J2091/60)/60)/24)+DATE(1970,1,1)</f>
        <v>41744.590682870366</v>
      </c>
      <c r="T2091" s="10">
        <f>(((I2091/60)/60)/24)+DATE(1970,1,1)</f>
        <v>41789.590682870366</v>
      </c>
      <c r="U2091" s="12">
        <f>ROUND((T2091-S2091), 0)</f>
        <v>45</v>
      </c>
      <c r="V2091" s="11">
        <f>IF(E2091&gt;=D2091, 1, "")</f>
        <v>1</v>
      </c>
      <c r="W2091" s="11" t="str">
        <f>IF(E2091&lt;D2091, 1, "")</f>
        <v/>
      </c>
      <c r="X2091" s="15">
        <f>S2091</f>
        <v>41744.590682870366</v>
      </c>
    </row>
    <row r="2092" spans="1:24" ht="48" x14ac:dyDescent="0.2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5">
        <f>E2092/D2092</f>
        <v>1.2058763636363636</v>
      </c>
      <c r="P2092" s="6">
        <f>E2092/L2092</f>
        <v>83.953417721518989</v>
      </c>
      <c r="Q2092" t="str">
        <f>LEFT(N2092, SEARCH("/", N2092, 1)-1)</f>
        <v>film &amp; video</v>
      </c>
      <c r="R2092" t="str">
        <f>RIGHT(N2092, LEN(N2092) - SEARCH("/", N2092,1))</f>
        <v>documentary</v>
      </c>
      <c r="S2092" s="10">
        <f>(((J2092/60)/60)/24)+DATE(1970,1,1)</f>
        <v>39950.163344907407</v>
      </c>
      <c r="T2092" s="10">
        <f>(((I2092/60)/60)/24)+DATE(1970,1,1)</f>
        <v>40035.80972222222</v>
      </c>
      <c r="U2092" s="12">
        <f>ROUND((T2092-S2092), 0)</f>
        <v>86</v>
      </c>
      <c r="V2092" s="11">
        <f>IF(E2092&gt;=D2092, 1, "")</f>
        <v>1</v>
      </c>
      <c r="W2092" s="11" t="str">
        <f>IF(E2092&lt;D2092, 1, "")</f>
        <v/>
      </c>
      <c r="X2092" s="15">
        <f>S2092</f>
        <v>39950.163344907407</v>
      </c>
    </row>
    <row r="2093" spans="1:24" ht="48" x14ac:dyDescent="0.2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5">
        <f>E2093/D2093</f>
        <v>1.0118888888888888</v>
      </c>
      <c r="P2093" s="6">
        <f>E2093/L2093</f>
        <v>254.38547486033519</v>
      </c>
      <c r="Q2093" t="str">
        <f>LEFT(N2093, SEARCH("/", N2093, 1)-1)</f>
        <v>film &amp; video</v>
      </c>
      <c r="R2093" t="str">
        <f>RIGHT(N2093, LEN(N2093) - SEARCH("/", N2093,1))</f>
        <v>documentary</v>
      </c>
      <c r="S2093" s="10">
        <f>(((J2093/60)/60)/24)+DATE(1970,1,1)</f>
        <v>40194.920046296298</v>
      </c>
      <c r="T2093" s="10">
        <f>(((I2093/60)/60)/24)+DATE(1970,1,1)</f>
        <v>40231.916666666664</v>
      </c>
      <c r="U2093" s="12">
        <f>ROUND((T2093-S2093), 0)</f>
        <v>37</v>
      </c>
      <c r="V2093" s="11">
        <f>IF(E2093&gt;=D2093, 1, "")</f>
        <v>1</v>
      </c>
      <c r="W2093" s="11" t="str">
        <f>IF(E2093&lt;D2093, 1, "")</f>
        <v/>
      </c>
      <c r="X2093" s="15">
        <f>S2093</f>
        <v>40194.920046296298</v>
      </c>
    </row>
    <row r="2094" spans="1:24" ht="32" x14ac:dyDescent="0.2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5">
        <f>E2094/D2094</f>
        <v>1.142725</v>
      </c>
      <c r="P2094" s="6">
        <f>E2094/L2094</f>
        <v>101.8269801980198</v>
      </c>
      <c r="Q2094" t="str">
        <f>LEFT(N2094, SEARCH("/", N2094, 1)-1)</f>
        <v>film &amp; video</v>
      </c>
      <c r="R2094" t="str">
        <f>RIGHT(N2094, LEN(N2094) - SEARCH("/", N2094,1))</f>
        <v>documentary</v>
      </c>
      <c r="S2094" s="10">
        <f>(((J2094/60)/60)/24)+DATE(1970,1,1)</f>
        <v>40675.71</v>
      </c>
      <c r="T2094" s="10">
        <f>(((I2094/60)/60)/24)+DATE(1970,1,1)</f>
        <v>40695.207638888889</v>
      </c>
      <c r="U2094" s="12">
        <f>ROUND((T2094-S2094), 0)</f>
        <v>19</v>
      </c>
      <c r="V2094" s="11">
        <f>IF(E2094&gt;=D2094, 1, "")</f>
        <v>1</v>
      </c>
      <c r="W2094" s="11" t="str">
        <f>IF(E2094&lt;D2094, 1, "")</f>
        <v/>
      </c>
      <c r="X2094" s="15">
        <f>S2094</f>
        <v>40675.71</v>
      </c>
    </row>
    <row r="2095" spans="1:24" ht="48" x14ac:dyDescent="0.2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5">
        <f>E2095/D2095</f>
        <v>1.0462615</v>
      </c>
      <c r="P2095" s="6">
        <f>E2095/L2095</f>
        <v>55.066394736842106</v>
      </c>
      <c r="Q2095" t="str">
        <f>LEFT(N2095, SEARCH("/", N2095, 1)-1)</f>
        <v>film &amp; video</v>
      </c>
      <c r="R2095" t="str">
        <f>RIGHT(N2095, LEN(N2095) - SEARCH("/", N2095,1))</f>
        <v>documentary</v>
      </c>
      <c r="S2095" s="10">
        <f>(((J2095/60)/60)/24)+DATE(1970,1,1)</f>
        <v>40904.738194444442</v>
      </c>
      <c r="T2095" s="10">
        <f>(((I2095/60)/60)/24)+DATE(1970,1,1)</f>
        <v>40929.738194444442</v>
      </c>
      <c r="U2095" s="12">
        <f>ROUND((T2095-S2095), 0)</f>
        <v>25</v>
      </c>
      <c r="V2095" s="11">
        <f>IF(E2095&gt;=D2095, 1, "")</f>
        <v>1</v>
      </c>
      <c r="W2095" s="11" t="str">
        <f>IF(E2095&lt;D2095, 1, "")</f>
        <v/>
      </c>
      <c r="X2095" s="15">
        <f>S2095</f>
        <v>40904.738194444442</v>
      </c>
    </row>
    <row r="2096" spans="1:24" ht="48" x14ac:dyDescent="0.2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5">
        <f>E2096/D2096</f>
        <v>2.2882507142857142</v>
      </c>
      <c r="P2096" s="6">
        <f>E2096/L2096</f>
        <v>56.901438721136763</v>
      </c>
      <c r="Q2096" t="str">
        <f>LEFT(N2096, SEARCH("/", N2096, 1)-1)</f>
        <v>film &amp; video</v>
      </c>
      <c r="R2096" t="str">
        <f>RIGHT(N2096, LEN(N2096) - SEARCH("/", N2096,1))</f>
        <v>documentary</v>
      </c>
      <c r="S2096" s="10">
        <f>(((J2096/60)/60)/24)+DATE(1970,1,1)</f>
        <v>41506.756111111114</v>
      </c>
      <c r="T2096" s="10">
        <f>(((I2096/60)/60)/24)+DATE(1970,1,1)</f>
        <v>41536.756111111114</v>
      </c>
      <c r="U2096" s="12">
        <f>ROUND((T2096-S2096), 0)</f>
        <v>30</v>
      </c>
      <c r="V2096" s="11">
        <f>IF(E2096&gt;=D2096, 1, "")</f>
        <v>1</v>
      </c>
      <c r="W2096" s="11" t="str">
        <f>IF(E2096&lt;D2096, 1, "")</f>
        <v/>
      </c>
      <c r="X2096" s="15">
        <f>S2096</f>
        <v>41506.756111111114</v>
      </c>
    </row>
    <row r="2097" spans="1:24" ht="48" x14ac:dyDescent="0.2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5">
        <f>E2097/D2097</f>
        <v>1.0915333333333332</v>
      </c>
      <c r="P2097" s="6">
        <f>E2097/L2097</f>
        <v>121.28148148148148</v>
      </c>
      <c r="Q2097" t="str">
        <f>LEFT(N2097, SEARCH("/", N2097, 1)-1)</f>
        <v>film &amp; video</v>
      </c>
      <c r="R2097" t="str">
        <f>RIGHT(N2097, LEN(N2097) - SEARCH("/", N2097,1))</f>
        <v>documentary</v>
      </c>
      <c r="S2097" s="10">
        <f>(((J2097/60)/60)/24)+DATE(1970,1,1)</f>
        <v>41313.816249999996</v>
      </c>
      <c r="T2097" s="10">
        <f>(((I2097/60)/60)/24)+DATE(1970,1,1)</f>
        <v>41358.774583333332</v>
      </c>
      <c r="U2097" s="12">
        <f>ROUND((T2097-S2097), 0)</f>
        <v>45</v>
      </c>
      <c r="V2097" s="11">
        <f>IF(E2097&gt;=D2097, 1, "")</f>
        <v>1</v>
      </c>
      <c r="W2097" s="11" t="str">
        <f>IF(E2097&lt;D2097, 1, "")</f>
        <v/>
      </c>
      <c r="X2097" s="15">
        <f>S2097</f>
        <v>41313.816249999996</v>
      </c>
    </row>
    <row r="2098" spans="1:24" ht="32" x14ac:dyDescent="0.2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5">
        <f>E2098/D2098</f>
        <v>1.7629999999999999</v>
      </c>
      <c r="P2098" s="6">
        <f>E2098/L2098</f>
        <v>91.189655172413794</v>
      </c>
      <c r="Q2098" t="str">
        <f>LEFT(N2098, SEARCH("/", N2098, 1)-1)</f>
        <v>film &amp; video</v>
      </c>
      <c r="R2098" t="str">
        <f>RIGHT(N2098, LEN(N2098) - SEARCH("/", N2098,1))</f>
        <v>documentary</v>
      </c>
      <c r="S2098" s="10">
        <f>(((J2098/60)/60)/24)+DATE(1970,1,1)</f>
        <v>41184.277986111112</v>
      </c>
      <c r="T2098" s="10">
        <f>(((I2098/60)/60)/24)+DATE(1970,1,1)</f>
        <v>41215.166666666664</v>
      </c>
      <c r="U2098" s="12">
        <f>ROUND((T2098-S2098), 0)</f>
        <v>31</v>
      </c>
      <c r="V2098" s="11">
        <f>IF(E2098&gt;=D2098, 1, "")</f>
        <v>1</v>
      </c>
      <c r="W2098" s="11" t="str">
        <f>IF(E2098&lt;D2098, 1, "")</f>
        <v/>
      </c>
      <c r="X2098" s="15">
        <f>S2098</f>
        <v>41184.277986111112</v>
      </c>
    </row>
    <row r="2099" spans="1:24" ht="48" x14ac:dyDescent="0.2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5">
        <f>E2099/D2099</f>
        <v>1.0321061999999999</v>
      </c>
      <c r="P2099" s="6">
        <f>E2099/L2099</f>
        <v>115.44812080536913</v>
      </c>
      <c r="Q2099" t="str">
        <f>LEFT(N2099, SEARCH("/", N2099, 1)-1)</f>
        <v>film &amp; video</v>
      </c>
      <c r="R2099" t="str">
        <f>RIGHT(N2099, LEN(N2099) - SEARCH("/", N2099,1))</f>
        <v>documentary</v>
      </c>
      <c r="S2099" s="10">
        <f>(((J2099/60)/60)/24)+DATE(1970,1,1)</f>
        <v>41051.168900462959</v>
      </c>
      <c r="T2099" s="10">
        <f>(((I2099/60)/60)/24)+DATE(1970,1,1)</f>
        <v>41086.168900462959</v>
      </c>
      <c r="U2099" s="12">
        <f>ROUND((T2099-S2099), 0)</f>
        <v>35</v>
      </c>
      <c r="V2099" s="11">
        <f>IF(E2099&gt;=D2099, 1, "")</f>
        <v>1</v>
      </c>
      <c r="W2099" s="11" t="str">
        <f>IF(E2099&lt;D2099, 1, "")</f>
        <v/>
      </c>
      <c r="X2099" s="15">
        <f>S2099</f>
        <v>41051.168900462959</v>
      </c>
    </row>
    <row r="2100" spans="1:24" ht="48" x14ac:dyDescent="0.2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5">
        <f>E2100/D2100</f>
        <v>1.0482</v>
      </c>
      <c r="P2100" s="6">
        <f>E2100/L2100</f>
        <v>67.771551724137936</v>
      </c>
      <c r="Q2100" t="str">
        <f>LEFT(N2100, SEARCH("/", N2100, 1)-1)</f>
        <v>film &amp; video</v>
      </c>
      <c r="R2100" t="str">
        <f>RIGHT(N2100, LEN(N2100) - SEARCH("/", N2100,1))</f>
        <v>documentary</v>
      </c>
      <c r="S2100" s="10">
        <f>(((J2100/60)/60)/24)+DATE(1970,1,1)</f>
        <v>41550.456412037034</v>
      </c>
      <c r="T2100" s="10">
        <f>(((I2100/60)/60)/24)+DATE(1970,1,1)</f>
        <v>41580.456412037034</v>
      </c>
      <c r="U2100" s="12">
        <f>ROUND((T2100-S2100), 0)</f>
        <v>30</v>
      </c>
      <c r="V2100" s="11">
        <f>IF(E2100&gt;=D2100, 1, "")</f>
        <v>1</v>
      </c>
      <c r="W2100" s="11" t="str">
        <f>IF(E2100&lt;D2100, 1, "")</f>
        <v/>
      </c>
      <c r="X2100" s="15">
        <f>S2100</f>
        <v>41550.456412037034</v>
      </c>
    </row>
    <row r="2101" spans="1:24" ht="32" x14ac:dyDescent="0.2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5">
        <f>E2101/D2101</f>
        <v>1.0668444444444445</v>
      </c>
      <c r="P2101" s="6">
        <f>E2101/L2101</f>
        <v>28.576190476190476</v>
      </c>
      <c r="Q2101" t="str">
        <f>LEFT(N2101, SEARCH("/", N2101, 1)-1)</f>
        <v>film &amp; video</v>
      </c>
      <c r="R2101" t="str">
        <f>RIGHT(N2101, LEN(N2101) - SEARCH("/", N2101,1))</f>
        <v>documentary</v>
      </c>
      <c r="S2101" s="10">
        <f>(((J2101/60)/60)/24)+DATE(1970,1,1)</f>
        <v>40526.36917824074</v>
      </c>
      <c r="T2101" s="10">
        <f>(((I2101/60)/60)/24)+DATE(1970,1,1)</f>
        <v>40576.332638888889</v>
      </c>
      <c r="U2101" s="12">
        <f>ROUND((T2101-S2101), 0)</f>
        <v>50</v>
      </c>
      <c r="V2101" s="11">
        <f>IF(E2101&gt;=D2101, 1, "")</f>
        <v>1</v>
      </c>
      <c r="W2101" s="11" t="str">
        <f>IF(E2101&lt;D2101, 1, "")</f>
        <v/>
      </c>
      <c r="X2101" s="15">
        <f>S2101</f>
        <v>40526.36917824074</v>
      </c>
    </row>
    <row r="2102" spans="1:24" ht="48" x14ac:dyDescent="0.2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5">
        <f>E2102/D2102</f>
        <v>1.2001999999999999</v>
      </c>
      <c r="P2102" s="6">
        <f>E2102/L2102</f>
        <v>46.8828125</v>
      </c>
      <c r="Q2102" t="str">
        <f>LEFT(N2102, SEARCH("/", N2102, 1)-1)</f>
        <v>film &amp; video</v>
      </c>
      <c r="R2102" t="str">
        <f>RIGHT(N2102, LEN(N2102) - SEARCH("/", N2102,1))</f>
        <v>documentary</v>
      </c>
      <c r="S2102" s="10">
        <f>(((J2102/60)/60)/24)+DATE(1970,1,1)</f>
        <v>41376.769050925926</v>
      </c>
      <c r="T2102" s="10">
        <f>(((I2102/60)/60)/24)+DATE(1970,1,1)</f>
        <v>41395.000694444447</v>
      </c>
      <c r="U2102" s="12">
        <f>ROUND((T2102-S2102), 0)</f>
        <v>18</v>
      </c>
      <c r="V2102" s="11">
        <f>IF(E2102&gt;=D2102, 1, "")</f>
        <v>1</v>
      </c>
      <c r="W2102" s="11" t="str">
        <f>IF(E2102&lt;D2102, 1, "")</f>
        <v/>
      </c>
      <c r="X2102" s="15">
        <f>S2102</f>
        <v>41376.769050925926</v>
      </c>
    </row>
    <row r="2103" spans="1:24" ht="48" x14ac:dyDescent="0.2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5">
        <f>E2103/D2103</f>
        <v>1.0150693333333334</v>
      </c>
      <c r="P2103" s="6">
        <f>E2103/L2103</f>
        <v>154.42231237322514</v>
      </c>
      <c r="Q2103" t="str">
        <f>LEFT(N2103, SEARCH("/", N2103, 1)-1)</f>
        <v>film &amp; video</v>
      </c>
      <c r="R2103" t="str">
        <f>RIGHT(N2103, LEN(N2103) - SEARCH("/", N2103,1))</f>
        <v>documentary</v>
      </c>
      <c r="S2103" s="10">
        <f>(((J2103/60)/60)/24)+DATE(1970,1,1)</f>
        <v>40812.803229166668</v>
      </c>
      <c r="T2103" s="10">
        <f>(((I2103/60)/60)/24)+DATE(1970,1,1)</f>
        <v>40845.165972222225</v>
      </c>
      <c r="U2103" s="12">
        <f>ROUND((T2103-S2103), 0)</f>
        <v>32</v>
      </c>
      <c r="V2103" s="11">
        <f>IF(E2103&gt;=D2103, 1, "")</f>
        <v>1</v>
      </c>
      <c r="W2103" s="11" t="str">
        <f>IF(E2103&lt;D2103, 1, "")</f>
        <v/>
      </c>
      <c r="X2103" s="15">
        <f>S2103</f>
        <v>40812.803229166668</v>
      </c>
    </row>
    <row r="2104" spans="1:24" ht="48" x14ac:dyDescent="0.2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5">
        <f>E2104/D2104</f>
        <v>1.0138461538461538</v>
      </c>
      <c r="P2104" s="6">
        <f>E2104/L2104</f>
        <v>201.22137404580153</v>
      </c>
      <c r="Q2104" t="str">
        <f>LEFT(N2104, SEARCH("/", N2104, 1)-1)</f>
        <v>film &amp; video</v>
      </c>
      <c r="R2104" t="str">
        <f>RIGHT(N2104, LEN(N2104) - SEARCH("/", N2104,1))</f>
        <v>documentary</v>
      </c>
      <c r="S2104" s="10">
        <f>(((J2104/60)/60)/24)+DATE(1970,1,1)</f>
        <v>41719.667986111112</v>
      </c>
      <c r="T2104" s="10">
        <f>(((I2104/60)/60)/24)+DATE(1970,1,1)</f>
        <v>41749.667986111112</v>
      </c>
      <c r="U2104" s="12">
        <f>ROUND((T2104-S2104), 0)</f>
        <v>30</v>
      </c>
      <c r="V2104" s="11">
        <f>IF(E2104&gt;=D2104, 1, "")</f>
        <v>1</v>
      </c>
      <c r="W2104" s="11" t="str">
        <f>IF(E2104&lt;D2104, 1, "")</f>
        <v/>
      </c>
      <c r="X2104" s="15">
        <f>S2104</f>
        <v>41719.667986111112</v>
      </c>
    </row>
    <row r="2105" spans="1:24" ht="48" x14ac:dyDescent="0.2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5">
        <f>E2105/D2105</f>
        <v>1</v>
      </c>
      <c r="P2105" s="6">
        <f>E2105/L2105</f>
        <v>100</v>
      </c>
      <c r="Q2105" t="str">
        <f>LEFT(N2105, SEARCH("/", N2105, 1)-1)</f>
        <v>film &amp; video</v>
      </c>
      <c r="R2105" t="str">
        <f>RIGHT(N2105, LEN(N2105) - SEARCH("/", N2105,1))</f>
        <v>documentary</v>
      </c>
      <c r="S2105" s="10">
        <f>(((J2105/60)/60)/24)+DATE(1970,1,1)</f>
        <v>40343.084421296298</v>
      </c>
      <c r="T2105" s="10">
        <f>(((I2105/60)/60)/24)+DATE(1970,1,1)</f>
        <v>40378.666666666664</v>
      </c>
      <c r="U2105" s="12">
        <f>ROUND((T2105-S2105), 0)</f>
        <v>36</v>
      </c>
      <c r="V2105" s="11">
        <f>IF(E2105&gt;=D2105, 1, "")</f>
        <v>1</v>
      </c>
      <c r="W2105" s="11" t="str">
        <f>IF(E2105&lt;D2105, 1, "")</f>
        <v/>
      </c>
      <c r="X2105" s="15">
        <f>S2105</f>
        <v>40343.084421296298</v>
      </c>
    </row>
    <row r="2106" spans="1:24" ht="48" x14ac:dyDescent="0.2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5">
        <f>E2106/D2106</f>
        <v>1.3310911999999999</v>
      </c>
      <c r="P2106" s="6">
        <f>E2106/L2106</f>
        <v>100.08204511278196</v>
      </c>
      <c r="Q2106" t="str">
        <f>LEFT(N2106, SEARCH("/", N2106, 1)-1)</f>
        <v>film &amp; video</v>
      </c>
      <c r="R2106" t="str">
        <f>RIGHT(N2106, LEN(N2106) - SEARCH("/", N2106,1))</f>
        <v>documentary</v>
      </c>
      <c r="S2106" s="10">
        <f>(((J2106/60)/60)/24)+DATE(1970,1,1)</f>
        <v>41519.004733796297</v>
      </c>
      <c r="T2106" s="10">
        <f>(((I2106/60)/60)/24)+DATE(1970,1,1)</f>
        <v>41579</v>
      </c>
      <c r="U2106" s="12">
        <f>ROUND((T2106-S2106), 0)</f>
        <v>60</v>
      </c>
      <c r="V2106" s="11">
        <f>IF(E2106&gt;=D2106, 1, "")</f>
        <v>1</v>
      </c>
      <c r="W2106" s="11" t="str">
        <f>IF(E2106&lt;D2106, 1, "")</f>
        <v/>
      </c>
      <c r="X2106" s="15">
        <f>S2106</f>
        <v>41519.004733796297</v>
      </c>
    </row>
    <row r="2107" spans="1:24" ht="48" x14ac:dyDescent="0.2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5">
        <f>E2107/D2107</f>
        <v>1.187262</v>
      </c>
      <c r="P2107" s="6">
        <f>E2107/L2107</f>
        <v>230.08953488372092</v>
      </c>
      <c r="Q2107" t="str">
        <f>LEFT(N2107, SEARCH("/", N2107, 1)-1)</f>
        <v>film &amp; video</v>
      </c>
      <c r="R2107" t="str">
        <f>RIGHT(N2107, LEN(N2107) - SEARCH("/", N2107,1))</f>
        <v>documentary</v>
      </c>
      <c r="S2107" s="10">
        <f>(((J2107/60)/60)/24)+DATE(1970,1,1)</f>
        <v>41134.475497685184</v>
      </c>
      <c r="T2107" s="10">
        <f>(((I2107/60)/60)/24)+DATE(1970,1,1)</f>
        <v>41159.475497685184</v>
      </c>
      <c r="U2107" s="12">
        <f>ROUND((T2107-S2107), 0)</f>
        <v>25</v>
      </c>
      <c r="V2107" s="11">
        <f>IF(E2107&gt;=D2107, 1, "")</f>
        <v>1</v>
      </c>
      <c r="W2107" s="11" t="str">
        <f>IF(E2107&lt;D2107, 1, "")</f>
        <v/>
      </c>
      <c r="X2107" s="15">
        <f>S2107</f>
        <v>41134.475497685184</v>
      </c>
    </row>
    <row r="2108" spans="1:24" ht="48" x14ac:dyDescent="0.2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5">
        <f>E2108/D2108</f>
        <v>1.0064</v>
      </c>
      <c r="P2108" s="6">
        <f>E2108/L2108</f>
        <v>141.74647887323943</v>
      </c>
      <c r="Q2108" t="str">
        <f>LEFT(N2108, SEARCH("/", N2108, 1)-1)</f>
        <v>film &amp; video</v>
      </c>
      <c r="R2108" t="str">
        <f>RIGHT(N2108, LEN(N2108) - SEARCH("/", N2108,1))</f>
        <v>documentary</v>
      </c>
      <c r="S2108" s="10">
        <f>(((J2108/60)/60)/24)+DATE(1970,1,1)</f>
        <v>42089.72802083334</v>
      </c>
      <c r="T2108" s="10">
        <f>(((I2108/60)/60)/24)+DATE(1970,1,1)</f>
        <v>42125.165972222225</v>
      </c>
      <c r="U2108" s="12">
        <f>ROUND((T2108-S2108), 0)</f>
        <v>35</v>
      </c>
      <c r="V2108" s="11">
        <f>IF(E2108&gt;=D2108, 1, "")</f>
        <v>1</v>
      </c>
      <c r="W2108" s="11" t="str">
        <f>IF(E2108&lt;D2108, 1, "")</f>
        <v/>
      </c>
      <c r="X2108" s="15">
        <f>S2108</f>
        <v>42089.72802083334</v>
      </c>
    </row>
    <row r="2109" spans="1:24" ht="32" x14ac:dyDescent="0.2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5">
        <f>E2109/D2109</f>
        <v>1.089324126984127</v>
      </c>
      <c r="P2109" s="6">
        <f>E2109/L2109</f>
        <v>56.344351395730705</v>
      </c>
      <c r="Q2109" t="str">
        <f>LEFT(N2109, SEARCH("/", N2109, 1)-1)</f>
        <v>film &amp; video</v>
      </c>
      <c r="R2109" t="str">
        <f>RIGHT(N2109, LEN(N2109) - SEARCH("/", N2109,1))</f>
        <v>documentary</v>
      </c>
      <c r="S2109" s="10">
        <f>(((J2109/60)/60)/24)+DATE(1970,1,1)</f>
        <v>41709.463518518518</v>
      </c>
      <c r="T2109" s="10">
        <f>(((I2109/60)/60)/24)+DATE(1970,1,1)</f>
        <v>41768.875</v>
      </c>
      <c r="U2109" s="12">
        <f>ROUND((T2109-S2109), 0)</f>
        <v>59</v>
      </c>
      <c r="V2109" s="11">
        <f>IF(E2109&gt;=D2109, 1, "")</f>
        <v>1</v>
      </c>
      <c r="W2109" s="11" t="str">
        <f>IF(E2109&lt;D2109, 1, "")</f>
        <v/>
      </c>
      <c r="X2109" s="15">
        <f>S2109</f>
        <v>41709.463518518518</v>
      </c>
    </row>
    <row r="2110" spans="1:24" ht="48" x14ac:dyDescent="0.2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5">
        <f>E2110/D2110</f>
        <v>1.789525</v>
      </c>
      <c r="P2110" s="6">
        <f>E2110/L2110</f>
        <v>73.341188524590166</v>
      </c>
      <c r="Q2110" t="str">
        <f>LEFT(N2110, SEARCH("/", N2110, 1)-1)</f>
        <v>film &amp; video</v>
      </c>
      <c r="R2110" t="str">
        <f>RIGHT(N2110, LEN(N2110) - SEARCH("/", N2110,1))</f>
        <v>documentary</v>
      </c>
      <c r="S2110" s="10">
        <f>(((J2110/60)/60)/24)+DATE(1970,1,1)</f>
        <v>40469.225231481483</v>
      </c>
      <c r="T2110" s="10">
        <f>(((I2110/60)/60)/24)+DATE(1970,1,1)</f>
        <v>40499.266898148147</v>
      </c>
      <c r="U2110" s="12">
        <f>ROUND((T2110-S2110), 0)</f>
        <v>30</v>
      </c>
      <c r="V2110" s="11">
        <f>IF(E2110&gt;=D2110, 1, "")</f>
        <v>1</v>
      </c>
      <c r="W2110" s="11" t="str">
        <f>IF(E2110&lt;D2110, 1, "")</f>
        <v/>
      </c>
      <c r="X2110" s="15">
        <f>S2110</f>
        <v>40469.225231481483</v>
      </c>
    </row>
    <row r="2111" spans="1:24" ht="48" x14ac:dyDescent="0.2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5">
        <f>E2111/D2111</f>
        <v>1.0172264</v>
      </c>
      <c r="P2111" s="6">
        <f>E2111/L2111</f>
        <v>85.337785234899329</v>
      </c>
      <c r="Q2111" t="str">
        <f>LEFT(N2111, SEARCH("/", N2111, 1)-1)</f>
        <v>film &amp; video</v>
      </c>
      <c r="R2111" t="str">
        <f>RIGHT(N2111, LEN(N2111) - SEARCH("/", N2111,1))</f>
        <v>documentary</v>
      </c>
      <c r="S2111" s="10">
        <f>(((J2111/60)/60)/24)+DATE(1970,1,1)</f>
        <v>40626.959930555553</v>
      </c>
      <c r="T2111" s="10">
        <f>(((I2111/60)/60)/24)+DATE(1970,1,1)</f>
        <v>40657.959930555553</v>
      </c>
      <c r="U2111" s="12">
        <f>ROUND((T2111-S2111), 0)</f>
        <v>31</v>
      </c>
      <c r="V2111" s="11">
        <f>IF(E2111&gt;=D2111, 1, "")</f>
        <v>1</v>
      </c>
      <c r="W2111" s="11" t="str">
        <f>IF(E2111&lt;D2111, 1, "")</f>
        <v/>
      </c>
      <c r="X2111" s="15">
        <f>S2111</f>
        <v>40626.959930555553</v>
      </c>
    </row>
    <row r="2112" spans="1:24" ht="48" x14ac:dyDescent="0.2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5">
        <f>E2112/D2112</f>
        <v>1.1873499999999999</v>
      </c>
      <c r="P2112" s="6">
        <f>E2112/L2112</f>
        <v>61.496215139442228</v>
      </c>
      <c r="Q2112" t="str">
        <f>LEFT(N2112, SEARCH("/", N2112, 1)-1)</f>
        <v>film &amp; video</v>
      </c>
      <c r="R2112" t="str">
        <f>RIGHT(N2112, LEN(N2112) - SEARCH("/", N2112,1))</f>
        <v>documentary</v>
      </c>
      <c r="S2112" s="10">
        <f>(((J2112/60)/60)/24)+DATE(1970,1,1)</f>
        <v>41312.737673611111</v>
      </c>
      <c r="T2112" s="10">
        <f>(((I2112/60)/60)/24)+DATE(1970,1,1)</f>
        <v>41352.696006944447</v>
      </c>
      <c r="U2112" s="12">
        <f>ROUND((T2112-S2112), 0)</f>
        <v>40</v>
      </c>
      <c r="V2112" s="11">
        <f>IF(E2112&gt;=D2112, 1, "")</f>
        <v>1</v>
      </c>
      <c r="W2112" s="11" t="str">
        <f>IF(E2112&lt;D2112, 1, "")</f>
        <v/>
      </c>
      <c r="X2112" s="15">
        <f>S2112</f>
        <v>41312.737673611111</v>
      </c>
    </row>
    <row r="2113" spans="1:24" ht="64" x14ac:dyDescent="0.2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5">
        <f>E2113/D2113</f>
        <v>1.0045999999999999</v>
      </c>
      <c r="P2113" s="6">
        <f>E2113/L2113</f>
        <v>93.018518518518519</v>
      </c>
      <c r="Q2113" t="str">
        <f>LEFT(N2113, SEARCH("/", N2113, 1)-1)</f>
        <v>film &amp; video</v>
      </c>
      <c r="R2113" t="str">
        <f>RIGHT(N2113, LEN(N2113) - SEARCH("/", N2113,1))</f>
        <v>documentary</v>
      </c>
      <c r="S2113" s="10">
        <f>(((J2113/60)/60)/24)+DATE(1970,1,1)</f>
        <v>40933.856921296298</v>
      </c>
      <c r="T2113" s="10">
        <f>(((I2113/60)/60)/24)+DATE(1970,1,1)</f>
        <v>40963.856921296298</v>
      </c>
      <c r="U2113" s="12">
        <f>ROUND((T2113-S2113), 0)</f>
        <v>30</v>
      </c>
      <c r="V2113" s="11">
        <f>IF(E2113&gt;=D2113, 1, "")</f>
        <v>1</v>
      </c>
      <c r="W2113" s="11" t="str">
        <f>IF(E2113&lt;D2113, 1, "")</f>
        <v/>
      </c>
      <c r="X2113" s="15">
        <f>S2113</f>
        <v>40933.856921296298</v>
      </c>
    </row>
    <row r="2114" spans="1:24" ht="48" x14ac:dyDescent="0.2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5">
        <f>E2114/D2114</f>
        <v>1.3746666666666667</v>
      </c>
      <c r="P2114" s="6">
        <f>E2114/L2114</f>
        <v>50.292682926829265</v>
      </c>
      <c r="Q2114" t="str">
        <f>LEFT(N2114, SEARCH("/", N2114, 1)-1)</f>
        <v>film &amp; video</v>
      </c>
      <c r="R2114" t="str">
        <f>RIGHT(N2114, LEN(N2114) - SEARCH("/", N2114,1))</f>
        <v>documentary</v>
      </c>
      <c r="S2114" s="10">
        <f>(((J2114/60)/60)/24)+DATE(1970,1,1)</f>
        <v>41032.071134259262</v>
      </c>
      <c r="T2114" s="10">
        <f>(((I2114/60)/60)/24)+DATE(1970,1,1)</f>
        <v>41062.071134259262</v>
      </c>
      <c r="U2114" s="12">
        <f>ROUND((T2114-S2114), 0)</f>
        <v>30</v>
      </c>
      <c r="V2114" s="11">
        <f>IF(E2114&gt;=D2114, 1, "")</f>
        <v>1</v>
      </c>
      <c r="W2114" s="11" t="str">
        <f>IF(E2114&lt;D2114, 1, "")</f>
        <v/>
      </c>
      <c r="X2114" s="15">
        <f>S2114</f>
        <v>41032.071134259262</v>
      </c>
    </row>
    <row r="2115" spans="1:24" ht="32" x14ac:dyDescent="0.2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5">
        <f>E2115/D2115</f>
        <v>2.3164705882352941</v>
      </c>
      <c r="P2115" s="6">
        <f>E2115/L2115</f>
        <v>106.43243243243244</v>
      </c>
      <c r="Q2115" t="str">
        <f>LEFT(N2115, SEARCH("/", N2115, 1)-1)</f>
        <v>film &amp; video</v>
      </c>
      <c r="R2115" t="str">
        <f>RIGHT(N2115, LEN(N2115) - SEARCH("/", N2115,1))</f>
        <v>documentary</v>
      </c>
      <c r="S2115" s="10">
        <f>(((J2115/60)/60)/24)+DATE(1970,1,1)</f>
        <v>41114.094872685186</v>
      </c>
      <c r="T2115" s="10">
        <f>(((I2115/60)/60)/24)+DATE(1970,1,1)</f>
        <v>41153.083333333336</v>
      </c>
      <c r="U2115" s="12">
        <f>ROUND((T2115-S2115), 0)</f>
        <v>39</v>
      </c>
      <c r="V2115" s="11">
        <f>IF(E2115&gt;=D2115, 1, "")</f>
        <v>1</v>
      </c>
      <c r="W2115" s="11" t="str">
        <f>IF(E2115&lt;D2115, 1, "")</f>
        <v/>
      </c>
      <c r="X2115" s="15">
        <f>S2115</f>
        <v>41114.094872685186</v>
      </c>
    </row>
    <row r="2116" spans="1:24" ht="32" x14ac:dyDescent="0.2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5">
        <f>E2116/D2116</f>
        <v>1.3033333333333332</v>
      </c>
      <c r="P2116" s="6">
        <f>E2116/L2116</f>
        <v>51.719576719576722</v>
      </c>
      <c r="Q2116" t="str">
        <f>LEFT(N2116, SEARCH("/", N2116, 1)-1)</f>
        <v>film &amp; video</v>
      </c>
      <c r="R2116" t="str">
        <f>RIGHT(N2116, LEN(N2116) - SEARCH("/", N2116,1))</f>
        <v>documentary</v>
      </c>
      <c r="S2116" s="10">
        <f>(((J2116/60)/60)/24)+DATE(1970,1,1)</f>
        <v>40948.630196759259</v>
      </c>
      <c r="T2116" s="10">
        <f>(((I2116/60)/60)/24)+DATE(1970,1,1)</f>
        <v>40978.630196759259</v>
      </c>
      <c r="U2116" s="12">
        <f>ROUND((T2116-S2116), 0)</f>
        <v>30</v>
      </c>
      <c r="V2116" s="11">
        <f>IF(E2116&gt;=D2116, 1, "")</f>
        <v>1</v>
      </c>
      <c r="W2116" s="11" t="str">
        <f>IF(E2116&lt;D2116, 1, "")</f>
        <v/>
      </c>
      <c r="X2116" s="15">
        <f>S2116</f>
        <v>40948.630196759259</v>
      </c>
    </row>
    <row r="2117" spans="1:24" ht="32" x14ac:dyDescent="0.2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5">
        <f>E2117/D2117</f>
        <v>2.9289999999999998</v>
      </c>
      <c r="P2117" s="6">
        <f>E2117/L2117</f>
        <v>36.612499999999997</v>
      </c>
      <c r="Q2117" t="str">
        <f>LEFT(N2117, SEARCH("/", N2117, 1)-1)</f>
        <v>film &amp; video</v>
      </c>
      <c r="R2117" t="str">
        <f>RIGHT(N2117, LEN(N2117) - SEARCH("/", N2117,1))</f>
        <v>documentary</v>
      </c>
      <c r="S2117" s="10">
        <f>(((J2117/60)/60)/24)+DATE(1970,1,1)</f>
        <v>41333.837187500001</v>
      </c>
      <c r="T2117" s="10">
        <f>(((I2117/60)/60)/24)+DATE(1970,1,1)</f>
        <v>41353.795520833337</v>
      </c>
      <c r="U2117" s="12">
        <f>ROUND((T2117-S2117), 0)</f>
        <v>20</v>
      </c>
      <c r="V2117" s="11">
        <f>IF(E2117&gt;=D2117, 1, "")</f>
        <v>1</v>
      </c>
      <c r="W2117" s="11" t="str">
        <f>IF(E2117&lt;D2117, 1, "")</f>
        <v/>
      </c>
      <c r="X2117" s="15">
        <f>S2117</f>
        <v>41333.837187500001</v>
      </c>
    </row>
    <row r="2118" spans="1:24" ht="16" x14ac:dyDescent="0.2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5">
        <f>E2118/D2118</f>
        <v>1.1131818181818183</v>
      </c>
      <c r="P2118" s="6">
        <f>E2118/L2118</f>
        <v>42.517361111111114</v>
      </c>
      <c r="Q2118" t="str">
        <f>LEFT(N2118, SEARCH("/", N2118, 1)-1)</f>
        <v>film &amp; video</v>
      </c>
      <c r="R2118" t="str">
        <f>RIGHT(N2118, LEN(N2118) - SEARCH("/", N2118,1))</f>
        <v>documentary</v>
      </c>
      <c r="S2118" s="10">
        <f>(((J2118/60)/60)/24)+DATE(1970,1,1)</f>
        <v>41282.944456018515</v>
      </c>
      <c r="T2118" s="10">
        <f>(((I2118/60)/60)/24)+DATE(1970,1,1)</f>
        <v>41312.944456018515</v>
      </c>
      <c r="U2118" s="12">
        <f>ROUND((T2118-S2118), 0)</f>
        <v>30</v>
      </c>
      <c r="V2118" s="11">
        <f>IF(E2118&gt;=D2118, 1, "")</f>
        <v>1</v>
      </c>
      <c r="W2118" s="11" t="str">
        <f>IF(E2118&lt;D2118, 1, "")</f>
        <v/>
      </c>
      <c r="X2118" s="15">
        <f>S2118</f>
        <v>41282.944456018515</v>
      </c>
    </row>
    <row r="2119" spans="1:24" ht="48" x14ac:dyDescent="0.2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5">
        <f>E2119/D2119</f>
        <v>1.0556666666666668</v>
      </c>
      <c r="P2119" s="6">
        <f>E2119/L2119</f>
        <v>62.712871287128714</v>
      </c>
      <c r="Q2119" t="str">
        <f>LEFT(N2119, SEARCH("/", N2119, 1)-1)</f>
        <v>film &amp; video</v>
      </c>
      <c r="R2119" t="str">
        <f>RIGHT(N2119, LEN(N2119) - SEARCH("/", N2119,1))</f>
        <v>documentary</v>
      </c>
      <c r="S2119" s="10">
        <f>(((J2119/60)/60)/24)+DATE(1970,1,1)</f>
        <v>40567.694560185184</v>
      </c>
      <c r="T2119" s="10">
        <f>(((I2119/60)/60)/24)+DATE(1970,1,1)</f>
        <v>40612.694560185184</v>
      </c>
      <c r="U2119" s="12">
        <f>ROUND((T2119-S2119), 0)</f>
        <v>45</v>
      </c>
      <c r="V2119" s="11">
        <f>IF(E2119&gt;=D2119, 1, "")</f>
        <v>1</v>
      </c>
      <c r="W2119" s="11" t="str">
        <f>IF(E2119&lt;D2119, 1, "")</f>
        <v/>
      </c>
      <c r="X2119" s="15">
        <f>S2119</f>
        <v>40567.694560185184</v>
      </c>
    </row>
    <row r="2120" spans="1:24" ht="48" x14ac:dyDescent="0.2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5">
        <f>E2120/D2120</f>
        <v>1.1894444444444445</v>
      </c>
      <c r="P2120" s="6">
        <f>E2120/L2120</f>
        <v>89.957983193277315</v>
      </c>
      <c r="Q2120" t="str">
        <f>LEFT(N2120, SEARCH("/", N2120, 1)-1)</f>
        <v>film &amp; video</v>
      </c>
      <c r="R2120" t="str">
        <f>RIGHT(N2120, LEN(N2120) - SEARCH("/", N2120,1))</f>
        <v>documentary</v>
      </c>
      <c r="S2120" s="10">
        <f>(((J2120/60)/60)/24)+DATE(1970,1,1)</f>
        <v>41134.751550925925</v>
      </c>
      <c r="T2120" s="10">
        <f>(((I2120/60)/60)/24)+DATE(1970,1,1)</f>
        <v>41155.751550925925</v>
      </c>
      <c r="U2120" s="12">
        <f>ROUND((T2120-S2120), 0)</f>
        <v>21</v>
      </c>
      <c r="V2120" s="11">
        <f>IF(E2120&gt;=D2120, 1, "")</f>
        <v>1</v>
      </c>
      <c r="W2120" s="11" t="str">
        <f>IF(E2120&lt;D2120, 1, "")</f>
        <v/>
      </c>
      <c r="X2120" s="15">
        <f>S2120</f>
        <v>41134.751550925925</v>
      </c>
    </row>
    <row r="2121" spans="1:24" ht="48" x14ac:dyDescent="0.2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5">
        <f>E2121/D2121</f>
        <v>1.04129</v>
      </c>
      <c r="P2121" s="6">
        <f>E2121/L2121</f>
        <v>28.924722222222222</v>
      </c>
      <c r="Q2121" t="str">
        <f>LEFT(N2121, SEARCH("/", N2121, 1)-1)</f>
        <v>film &amp; video</v>
      </c>
      <c r="R2121" t="str">
        <f>RIGHT(N2121, LEN(N2121) - SEARCH("/", N2121,1))</f>
        <v>documentary</v>
      </c>
      <c r="S2121" s="10">
        <f>(((J2121/60)/60)/24)+DATE(1970,1,1)</f>
        <v>40821.183136574073</v>
      </c>
      <c r="T2121" s="10">
        <f>(((I2121/60)/60)/24)+DATE(1970,1,1)</f>
        <v>40836.083333333336</v>
      </c>
      <c r="U2121" s="12">
        <f>ROUND((T2121-S2121), 0)</f>
        <v>15</v>
      </c>
      <c r="V2121" s="11">
        <f>IF(E2121&gt;=D2121, 1, "")</f>
        <v>1</v>
      </c>
      <c r="W2121" s="11" t="str">
        <f>IF(E2121&lt;D2121, 1, "")</f>
        <v/>
      </c>
      <c r="X2121" s="15">
        <f>S2121</f>
        <v>40821.183136574073</v>
      </c>
    </row>
    <row r="2122" spans="1:24" ht="48" x14ac:dyDescent="0.2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5">
        <f>E2122/D2122</f>
        <v>1.0410165</v>
      </c>
      <c r="P2122" s="6">
        <f>E2122/L2122</f>
        <v>138.8022</v>
      </c>
      <c r="Q2122" t="str">
        <f>LEFT(N2122, SEARCH("/", N2122, 1)-1)</f>
        <v>film &amp; video</v>
      </c>
      <c r="R2122" t="str">
        <f>RIGHT(N2122, LEN(N2122) - SEARCH("/", N2122,1))</f>
        <v>documentary</v>
      </c>
      <c r="S2122" s="10">
        <f>(((J2122/60)/60)/24)+DATE(1970,1,1)</f>
        <v>40868.219814814816</v>
      </c>
      <c r="T2122" s="10">
        <f>(((I2122/60)/60)/24)+DATE(1970,1,1)</f>
        <v>40909.332638888889</v>
      </c>
      <c r="U2122" s="12">
        <f>ROUND((T2122-S2122), 0)</f>
        <v>41</v>
      </c>
      <c r="V2122" s="11">
        <f>IF(E2122&gt;=D2122, 1, "")</f>
        <v>1</v>
      </c>
      <c r="W2122" s="11" t="str">
        <f>IF(E2122&lt;D2122, 1, "")</f>
        <v/>
      </c>
      <c r="X2122" s="15">
        <f>S2122</f>
        <v>40868.219814814816</v>
      </c>
    </row>
    <row r="2123" spans="1:24" ht="48" x14ac:dyDescent="0.2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5">
        <f>E2123/D2123</f>
        <v>1.1187499999999999</v>
      </c>
      <c r="P2123" s="6">
        <f>E2123/L2123</f>
        <v>61.301369863013697</v>
      </c>
      <c r="Q2123" t="str">
        <f>LEFT(N2123, SEARCH("/", N2123, 1)-1)</f>
        <v>film &amp; video</v>
      </c>
      <c r="R2123" t="str">
        <f>RIGHT(N2123, LEN(N2123) - SEARCH("/", N2123,1))</f>
        <v>documentary</v>
      </c>
      <c r="S2123" s="10">
        <f>(((J2123/60)/60)/24)+DATE(1970,1,1)</f>
        <v>41348.877685185187</v>
      </c>
      <c r="T2123" s="10">
        <f>(((I2123/60)/60)/24)+DATE(1970,1,1)</f>
        <v>41378.877685185187</v>
      </c>
      <c r="U2123" s="12">
        <f>ROUND((T2123-S2123), 0)</f>
        <v>30</v>
      </c>
      <c r="V2123" s="11">
        <f>IF(E2123&gt;=D2123, 1, "")</f>
        <v>1</v>
      </c>
      <c r="W2123" s="11" t="str">
        <f>IF(E2123&lt;D2123, 1, "")</f>
        <v/>
      </c>
      <c r="X2123" s="15">
        <f>S2123</f>
        <v>41348.877685185187</v>
      </c>
    </row>
    <row r="2124" spans="1:24" ht="48" x14ac:dyDescent="0.2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5">
        <f>E2124/D2124</f>
        <v>1.0473529411764706</v>
      </c>
      <c r="P2124" s="6">
        <f>E2124/L2124</f>
        <v>80.202702702702709</v>
      </c>
      <c r="Q2124" t="str">
        <f>LEFT(N2124, SEARCH("/", N2124, 1)-1)</f>
        <v>film &amp; video</v>
      </c>
      <c r="R2124" t="str">
        <f>RIGHT(N2124, LEN(N2124) - SEARCH("/", N2124,1))</f>
        <v>documentary</v>
      </c>
      <c r="S2124" s="10">
        <f>(((J2124/60)/60)/24)+DATE(1970,1,1)</f>
        <v>40357.227939814817</v>
      </c>
      <c r="T2124" s="10">
        <f>(((I2124/60)/60)/24)+DATE(1970,1,1)</f>
        <v>40401.665972222225</v>
      </c>
      <c r="U2124" s="12">
        <f>ROUND((T2124-S2124), 0)</f>
        <v>44</v>
      </c>
      <c r="V2124" s="11">
        <f>IF(E2124&gt;=D2124, 1, "")</f>
        <v>1</v>
      </c>
      <c r="W2124" s="11" t="str">
        <f>IF(E2124&lt;D2124, 1, "")</f>
        <v/>
      </c>
      <c r="X2124" s="15">
        <f>S2124</f>
        <v>40357.227939814817</v>
      </c>
    </row>
    <row r="2125" spans="1:24" ht="48" x14ac:dyDescent="0.2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5">
        <f>E2125/D2125</f>
        <v>3.8515000000000001</v>
      </c>
      <c r="P2125" s="6">
        <f>E2125/L2125</f>
        <v>32.095833333333331</v>
      </c>
      <c r="Q2125" t="str">
        <f>LEFT(N2125, SEARCH("/", N2125, 1)-1)</f>
        <v>film &amp; video</v>
      </c>
      <c r="R2125" t="str">
        <f>RIGHT(N2125, LEN(N2125) - SEARCH("/", N2125,1))</f>
        <v>documentary</v>
      </c>
      <c r="S2125" s="10">
        <f>(((J2125/60)/60)/24)+DATE(1970,1,1)</f>
        <v>41304.833194444444</v>
      </c>
      <c r="T2125" s="10">
        <f>(((I2125/60)/60)/24)+DATE(1970,1,1)</f>
        <v>41334.833194444444</v>
      </c>
      <c r="U2125" s="12">
        <f>ROUND((T2125-S2125), 0)</f>
        <v>30</v>
      </c>
      <c r="V2125" s="11">
        <f>IF(E2125&gt;=D2125, 1, "")</f>
        <v>1</v>
      </c>
      <c r="W2125" s="11" t="str">
        <f>IF(E2125&lt;D2125, 1, "")</f>
        <v/>
      </c>
      <c r="X2125" s="15">
        <f>S2125</f>
        <v>41304.833194444444</v>
      </c>
    </row>
    <row r="2126" spans="1:24" ht="48" x14ac:dyDescent="0.2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5">
        <f>E2126/D2126</f>
        <v>1.01248</v>
      </c>
      <c r="P2126" s="6">
        <f>E2126/L2126</f>
        <v>200.88888888888889</v>
      </c>
      <c r="Q2126" t="str">
        <f>LEFT(N2126, SEARCH("/", N2126, 1)-1)</f>
        <v>film &amp; video</v>
      </c>
      <c r="R2126" t="str">
        <f>RIGHT(N2126, LEN(N2126) - SEARCH("/", N2126,1))</f>
        <v>documentary</v>
      </c>
      <c r="S2126" s="10">
        <f>(((J2126/60)/60)/24)+DATE(1970,1,1)</f>
        <v>41113.77238425926</v>
      </c>
      <c r="T2126" s="10">
        <f>(((I2126/60)/60)/24)+DATE(1970,1,1)</f>
        <v>41143.77238425926</v>
      </c>
      <c r="U2126" s="12">
        <f>ROUND((T2126-S2126), 0)</f>
        <v>30</v>
      </c>
      <c r="V2126" s="11">
        <f>IF(E2126&gt;=D2126, 1, "")</f>
        <v>1</v>
      </c>
      <c r="W2126" s="11" t="str">
        <f>IF(E2126&lt;D2126, 1, "")</f>
        <v/>
      </c>
      <c r="X2126" s="15">
        <f>S2126</f>
        <v>41113.77238425926</v>
      </c>
    </row>
    <row r="2127" spans="1:24" ht="32" x14ac:dyDescent="0.2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5">
        <f>E2127/D2127</f>
        <v>1.1377333333333333</v>
      </c>
      <c r="P2127" s="6">
        <f>E2127/L2127</f>
        <v>108.01265822784811</v>
      </c>
      <c r="Q2127" t="str">
        <f>LEFT(N2127, SEARCH("/", N2127, 1)-1)</f>
        <v>film &amp; video</v>
      </c>
      <c r="R2127" t="str">
        <f>RIGHT(N2127, LEN(N2127) - SEARCH("/", N2127,1))</f>
        <v>documentary</v>
      </c>
      <c r="S2127" s="10">
        <f>(((J2127/60)/60)/24)+DATE(1970,1,1)</f>
        <v>41950.923576388886</v>
      </c>
      <c r="T2127" s="10">
        <f>(((I2127/60)/60)/24)+DATE(1970,1,1)</f>
        <v>41984.207638888889</v>
      </c>
      <c r="U2127" s="12">
        <f>ROUND((T2127-S2127), 0)</f>
        <v>33</v>
      </c>
      <c r="V2127" s="11">
        <f>IF(E2127&gt;=D2127, 1, "")</f>
        <v>1</v>
      </c>
      <c r="W2127" s="11" t="str">
        <f>IF(E2127&lt;D2127, 1, "")</f>
        <v/>
      </c>
      <c r="X2127" s="15">
        <f>S2127</f>
        <v>41950.923576388886</v>
      </c>
    </row>
    <row r="2128" spans="1:24" ht="32" x14ac:dyDescent="0.2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5">
        <f>E2128/D2128</f>
        <v>1.0080333333333333</v>
      </c>
      <c r="P2128" s="6">
        <f>E2128/L2128</f>
        <v>95.699367088607602</v>
      </c>
      <c r="Q2128" t="str">
        <f>LEFT(N2128, SEARCH("/", N2128, 1)-1)</f>
        <v>film &amp; video</v>
      </c>
      <c r="R2128" t="str">
        <f>RIGHT(N2128, LEN(N2128) - SEARCH("/", N2128,1))</f>
        <v>documentary</v>
      </c>
      <c r="S2128" s="10">
        <f>(((J2128/60)/60)/24)+DATE(1970,1,1)</f>
        <v>41589.676886574074</v>
      </c>
      <c r="T2128" s="10">
        <f>(((I2128/60)/60)/24)+DATE(1970,1,1)</f>
        <v>41619.676886574074</v>
      </c>
      <c r="U2128" s="12">
        <f>ROUND((T2128-S2128), 0)</f>
        <v>30</v>
      </c>
      <c r="V2128" s="11">
        <f>IF(E2128&gt;=D2128, 1, "")</f>
        <v>1</v>
      </c>
      <c r="W2128" s="11" t="str">
        <f>IF(E2128&lt;D2128, 1, "")</f>
        <v/>
      </c>
      <c r="X2128" s="15">
        <f>S2128</f>
        <v>41589.676886574074</v>
      </c>
    </row>
    <row r="2129" spans="1:24" ht="48" x14ac:dyDescent="0.2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5">
        <f>E2129/D2129</f>
        <v>2.8332000000000002</v>
      </c>
      <c r="P2129" s="6">
        <f>E2129/L2129</f>
        <v>49.880281690140848</v>
      </c>
      <c r="Q2129" t="str">
        <f>LEFT(N2129, SEARCH("/", N2129, 1)-1)</f>
        <v>film &amp; video</v>
      </c>
      <c r="R2129" t="str">
        <f>RIGHT(N2129, LEN(N2129) - SEARCH("/", N2129,1))</f>
        <v>documentary</v>
      </c>
      <c r="S2129" s="10">
        <f>(((J2129/60)/60)/24)+DATE(1970,1,1)</f>
        <v>41330.038784722223</v>
      </c>
      <c r="T2129" s="10">
        <f>(((I2129/60)/60)/24)+DATE(1970,1,1)</f>
        <v>41359.997118055559</v>
      </c>
      <c r="U2129" s="12">
        <f>ROUND((T2129-S2129), 0)</f>
        <v>30</v>
      </c>
      <c r="V2129" s="11">
        <f>IF(E2129&gt;=D2129, 1, "")</f>
        <v>1</v>
      </c>
      <c r="W2129" s="11" t="str">
        <f>IF(E2129&lt;D2129, 1, "")</f>
        <v/>
      </c>
      <c r="X2129" s="15">
        <f>S2129</f>
        <v>41330.038784722223</v>
      </c>
    </row>
    <row r="2130" spans="1:24" ht="64" x14ac:dyDescent="0.2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5">
        <f>E2130/D2130</f>
        <v>1.1268</v>
      </c>
      <c r="P2130" s="6">
        <f>E2130/L2130</f>
        <v>110.47058823529412</v>
      </c>
      <c r="Q2130" t="str">
        <f>LEFT(N2130, SEARCH("/", N2130, 1)-1)</f>
        <v>film &amp; video</v>
      </c>
      <c r="R2130" t="str">
        <f>RIGHT(N2130, LEN(N2130) - SEARCH("/", N2130,1))</f>
        <v>documentary</v>
      </c>
      <c r="S2130" s="10">
        <f>(((J2130/60)/60)/24)+DATE(1970,1,1)</f>
        <v>40123.83829861111</v>
      </c>
      <c r="T2130" s="10">
        <f>(((I2130/60)/60)/24)+DATE(1970,1,1)</f>
        <v>40211.332638888889</v>
      </c>
      <c r="U2130" s="12">
        <f>ROUND((T2130-S2130), 0)</f>
        <v>87</v>
      </c>
      <c r="V2130" s="11">
        <f>IF(E2130&gt;=D2130, 1, "")</f>
        <v>1</v>
      </c>
      <c r="W2130" s="11" t="str">
        <f>IF(E2130&lt;D2130, 1, "")</f>
        <v/>
      </c>
      <c r="X2130" s="15">
        <f>S2130</f>
        <v>40123.83829861111</v>
      </c>
    </row>
    <row r="2131" spans="1:24" ht="48" x14ac:dyDescent="0.2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5">
        <f>E2131/D2131</f>
        <v>1.0658000000000001</v>
      </c>
      <c r="P2131" s="6">
        <f>E2131/L2131</f>
        <v>134.91139240506328</v>
      </c>
      <c r="Q2131" t="str">
        <f>LEFT(N2131, SEARCH("/", N2131, 1)-1)</f>
        <v>film &amp; video</v>
      </c>
      <c r="R2131" t="str">
        <f>RIGHT(N2131, LEN(N2131) - SEARCH("/", N2131,1))</f>
        <v>documentary</v>
      </c>
      <c r="S2131" s="10">
        <f>(((J2131/60)/60)/24)+DATE(1970,1,1)</f>
        <v>42331.551307870366</v>
      </c>
      <c r="T2131" s="10">
        <f>(((I2131/60)/60)/24)+DATE(1970,1,1)</f>
        <v>42360.958333333328</v>
      </c>
      <c r="U2131" s="12">
        <f>ROUND((T2131-S2131), 0)</f>
        <v>29</v>
      </c>
      <c r="V2131" s="11">
        <f>IF(E2131&gt;=D2131, 1, "")</f>
        <v>1</v>
      </c>
      <c r="W2131" s="11" t="str">
        <f>IF(E2131&lt;D2131, 1, "")</f>
        <v/>
      </c>
      <c r="X2131" s="15">
        <f>S2131</f>
        <v>42331.551307870366</v>
      </c>
    </row>
    <row r="2132" spans="1:24" ht="48" x14ac:dyDescent="0.2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5">
        <f>E2132/D2132</f>
        <v>1.0266285714285714</v>
      </c>
      <c r="P2132" s="6">
        <f>E2132/L2132</f>
        <v>106.62314540059347</v>
      </c>
      <c r="Q2132" t="str">
        <f>LEFT(N2132, SEARCH("/", N2132, 1)-1)</f>
        <v>film &amp; video</v>
      </c>
      <c r="R2132" t="str">
        <f>RIGHT(N2132, LEN(N2132) - SEARCH("/", N2132,1))</f>
        <v>documentary</v>
      </c>
      <c r="S2132" s="10">
        <f>(((J2132/60)/60)/24)+DATE(1970,1,1)</f>
        <v>42647.446597222224</v>
      </c>
      <c r="T2132" s="10">
        <f>(((I2132/60)/60)/24)+DATE(1970,1,1)</f>
        <v>42682.488263888896</v>
      </c>
      <c r="U2132" s="12">
        <f>ROUND((T2132-S2132), 0)</f>
        <v>35</v>
      </c>
      <c r="V2132" s="11">
        <f>IF(E2132&gt;=D2132, 1, "")</f>
        <v>1</v>
      </c>
      <c r="W2132" s="11" t="str">
        <f>IF(E2132&lt;D2132, 1, "")</f>
        <v/>
      </c>
      <c r="X2132" s="15">
        <f>S2132</f>
        <v>42647.446597222224</v>
      </c>
    </row>
    <row r="2133" spans="1:24" ht="48" x14ac:dyDescent="0.2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5">
        <f>E2133/D2133</f>
        <v>1.0791200000000001</v>
      </c>
      <c r="P2133" s="6">
        <f>E2133/L2133</f>
        <v>145.04301075268816</v>
      </c>
      <c r="Q2133" t="str">
        <f>LEFT(N2133, SEARCH("/", N2133, 1)-1)</f>
        <v>film &amp; video</v>
      </c>
      <c r="R2133" t="str">
        <f>RIGHT(N2133, LEN(N2133) - SEARCH("/", N2133,1))</f>
        <v>documentary</v>
      </c>
      <c r="S2133" s="10">
        <f>(((J2133/60)/60)/24)+DATE(1970,1,1)</f>
        <v>42473.57</v>
      </c>
      <c r="T2133" s="10">
        <f>(((I2133/60)/60)/24)+DATE(1970,1,1)</f>
        <v>42503.57</v>
      </c>
      <c r="U2133" s="12">
        <f>ROUND((T2133-S2133), 0)</f>
        <v>30</v>
      </c>
      <c r="V2133" s="11">
        <f>IF(E2133&gt;=D2133, 1, "")</f>
        <v>1</v>
      </c>
      <c r="W2133" s="11" t="str">
        <f>IF(E2133&lt;D2133, 1, "")</f>
        <v/>
      </c>
      <c r="X2133" s="15">
        <f>S2133</f>
        <v>42473.57</v>
      </c>
    </row>
    <row r="2134" spans="1:24" ht="48" x14ac:dyDescent="0.2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5">
        <f>E2134/D2134</f>
        <v>1.2307407407407407</v>
      </c>
      <c r="P2134" s="6">
        <f>E2134/L2134</f>
        <v>114.58620689655173</v>
      </c>
      <c r="Q2134" t="str">
        <f>LEFT(N2134, SEARCH("/", N2134, 1)-1)</f>
        <v>film &amp; video</v>
      </c>
      <c r="R2134" t="str">
        <f>RIGHT(N2134, LEN(N2134) - SEARCH("/", N2134,1))</f>
        <v>documentary</v>
      </c>
      <c r="S2134" s="10">
        <f>(((J2134/60)/60)/24)+DATE(1970,1,1)</f>
        <v>42697.32136574074</v>
      </c>
      <c r="T2134" s="10">
        <f>(((I2134/60)/60)/24)+DATE(1970,1,1)</f>
        <v>42725.332638888889</v>
      </c>
      <c r="U2134" s="12">
        <f>ROUND((T2134-S2134), 0)</f>
        <v>28</v>
      </c>
      <c r="V2134" s="11">
        <f>IF(E2134&gt;=D2134, 1, "")</f>
        <v>1</v>
      </c>
      <c r="W2134" s="11" t="str">
        <f>IF(E2134&lt;D2134, 1, "")</f>
        <v/>
      </c>
      <c r="X2134" s="15">
        <f>S2134</f>
        <v>42697.32136574074</v>
      </c>
    </row>
    <row r="2135" spans="1:24" ht="48" x14ac:dyDescent="0.2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5">
        <f>E2135/D2135</f>
        <v>1.016</v>
      </c>
      <c r="P2135" s="6">
        <f>E2135/L2135</f>
        <v>105.3170731707317</v>
      </c>
      <c r="Q2135" t="str">
        <f>LEFT(N2135, SEARCH("/", N2135, 1)-1)</f>
        <v>film &amp; video</v>
      </c>
      <c r="R2135" t="str">
        <f>RIGHT(N2135, LEN(N2135) - SEARCH("/", N2135,1))</f>
        <v>documentary</v>
      </c>
      <c r="S2135" s="10">
        <f>(((J2135/60)/60)/24)+DATE(1970,1,1)</f>
        <v>42184.626250000001</v>
      </c>
      <c r="T2135" s="10">
        <f>(((I2135/60)/60)/24)+DATE(1970,1,1)</f>
        <v>42217.626250000001</v>
      </c>
      <c r="U2135" s="12">
        <f>ROUND((T2135-S2135), 0)</f>
        <v>33</v>
      </c>
      <c r="V2135" s="11">
        <f>IF(E2135&gt;=D2135, 1, "")</f>
        <v>1</v>
      </c>
      <c r="W2135" s="11" t="str">
        <f>IF(E2135&lt;D2135, 1, "")</f>
        <v/>
      </c>
      <c r="X2135" s="15">
        <f>S2135</f>
        <v>42184.626250000001</v>
      </c>
    </row>
    <row r="2136" spans="1:24" ht="48" x14ac:dyDescent="0.2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5">
        <f>E2136/D2136</f>
        <v>1.04396</v>
      </c>
      <c r="P2136" s="6">
        <f>E2136/L2136</f>
        <v>70.921195652173907</v>
      </c>
      <c r="Q2136" t="str">
        <f>LEFT(N2136, SEARCH("/", N2136, 1)-1)</f>
        <v>film &amp; video</v>
      </c>
      <c r="R2136" t="str">
        <f>RIGHT(N2136, LEN(N2136) - SEARCH("/", N2136,1))</f>
        <v>documentary</v>
      </c>
      <c r="S2136" s="10">
        <f>(((J2136/60)/60)/24)+DATE(1970,1,1)</f>
        <v>42689.187881944439</v>
      </c>
      <c r="T2136" s="10">
        <f>(((I2136/60)/60)/24)+DATE(1970,1,1)</f>
        <v>42724.187881944439</v>
      </c>
      <c r="U2136" s="12">
        <f>ROUND((T2136-S2136), 0)</f>
        <v>35</v>
      </c>
      <c r="V2136" s="11">
        <f>IF(E2136&gt;=D2136, 1, "")</f>
        <v>1</v>
      </c>
      <c r="W2136" s="11" t="str">
        <f>IF(E2136&lt;D2136, 1, "")</f>
        <v/>
      </c>
      <c r="X2136" s="15">
        <f>S2136</f>
        <v>42689.187881944439</v>
      </c>
    </row>
    <row r="2137" spans="1:24" ht="48" x14ac:dyDescent="0.2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5">
        <f>E2137/D2137</f>
        <v>1.1292973333333334</v>
      </c>
      <c r="P2137" s="6">
        <f>E2137/L2137</f>
        <v>147.17167680278018</v>
      </c>
      <c r="Q2137" t="str">
        <f>LEFT(N2137, SEARCH("/", N2137, 1)-1)</f>
        <v>film &amp; video</v>
      </c>
      <c r="R2137" t="str">
        <f>RIGHT(N2137, LEN(N2137) - SEARCH("/", N2137,1))</f>
        <v>documentary</v>
      </c>
      <c r="S2137" s="10">
        <f>(((J2137/60)/60)/24)+DATE(1970,1,1)</f>
        <v>42775.314884259264</v>
      </c>
      <c r="T2137" s="10">
        <f>(((I2137/60)/60)/24)+DATE(1970,1,1)</f>
        <v>42808.956250000003</v>
      </c>
      <c r="U2137" s="12">
        <f>ROUND((T2137-S2137), 0)</f>
        <v>34</v>
      </c>
      <c r="V2137" s="11">
        <f>IF(E2137&gt;=D2137, 1, "")</f>
        <v>1</v>
      </c>
      <c r="W2137" s="11" t="str">
        <f>IF(E2137&lt;D2137, 1, "")</f>
        <v/>
      </c>
      <c r="X2137" s="15">
        <f>S2137</f>
        <v>42775.314884259264</v>
      </c>
    </row>
    <row r="2138" spans="1:24" ht="48" x14ac:dyDescent="0.2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5">
        <f>E2138/D2138</f>
        <v>1.3640000000000001</v>
      </c>
      <c r="P2138" s="6">
        <f>E2138/L2138</f>
        <v>160.47058823529412</v>
      </c>
      <c r="Q2138" t="str">
        <f>LEFT(N2138, SEARCH("/", N2138, 1)-1)</f>
        <v>film &amp; video</v>
      </c>
      <c r="R2138" t="str">
        <f>RIGHT(N2138, LEN(N2138) - SEARCH("/", N2138,1))</f>
        <v>documentary</v>
      </c>
      <c r="S2138" s="10">
        <f>(((J2138/60)/60)/24)+DATE(1970,1,1)</f>
        <v>42058.235289351855</v>
      </c>
      <c r="T2138" s="10">
        <f>(((I2138/60)/60)/24)+DATE(1970,1,1)</f>
        <v>42085.333333333328</v>
      </c>
      <c r="U2138" s="12">
        <f>ROUND((T2138-S2138), 0)</f>
        <v>27</v>
      </c>
      <c r="V2138" s="11">
        <f>IF(E2138&gt;=D2138, 1, "")</f>
        <v>1</v>
      </c>
      <c r="W2138" s="11" t="str">
        <f>IF(E2138&lt;D2138, 1, "")</f>
        <v/>
      </c>
      <c r="X2138" s="15">
        <f>S2138</f>
        <v>42058.235289351855</v>
      </c>
    </row>
    <row r="2139" spans="1:24" ht="48" x14ac:dyDescent="0.2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5">
        <f>E2139/D2139</f>
        <v>1.036144</v>
      </c>
      <c r="P2139" s="6">
        <f>E2139/L2139</f>
        <v>156.04578313253012</v>
      </c>
      <c r="Q2139" t="str">
        <f>LEFT(N2139, SEARCH("/", N2139, 1)-1)</f>
        <v>film &amp; video</v>
      </c>
      <c r="R2139" t="str">
        <f>RIGHT(N2139, LEN(N2139) - SEARCH("/", N2139,1))</f>
        <v>documentary</v>
      </c>
      <c r="S2139" s="10">
        <f>(((J2139/60)/60)/24)+DATE(1970,1,1)</f>
        <v>42278.946620370371</v>
      </c>
      <c r="T2139" s="10">
        <f>(((I2139/60)/60)/24)+DATE(1970,1,1)</f>
        <v>42309.166666666672</v>
      </c>
      <c r="U2139" s="12">
        <f>ROUND((T2139-S2139), 0)</f>
        <v>30</v>
      </c>
      <c r="V2139" s="11">
        <f>IF(E2139&gt;=D2139, 1, "")</f>
        <v>1</v>
      </c>
      <c r="W2139" s="11" t="str">
        <f>IF(E2139&lt;D2139, 1, "")</f>
        <v/>
      </c>
      <c r="X2139" s="15">
        <f>S2139</f>
        <v>42278.946620370371</v>
      </c>
    </row>
    <row r="2140" spans="1:24" ht="48" x14ac:dyDescent="0.2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5">
        <f>E2140/D2140</f>
        <v>1.0549999999999999</v>
      </c>
      <c r="P2140" s="6">
        <f>E2140/L2140</f>
        <v>63.17365269461078</v>
      </c>
      <c r="Q2140" t="str">
        <f>LEFT(N2140, SEARCH("/", N2140, 1)-1)</f>
        <v>film &amp; video</v>
      </c>
      <c r="R2140" t="str">
        <f>RIGHT(N2140, LEN(N2140) - SEARCH("/", N2140,1))</f>
        <v>documentary</v>
      </c>
      <c r="S2140" s="10">
        <f>(((J2140/60)/60)/24)+DATE(1970,1,1)</f>
        <v>42291.46674768519</v>
      </c>
      <c r="T2140" s="10">
        <f>(((I2140/60)/60)/24)+DATE(1970,1,1)</f>
        <v>42315.166666666672</v>
      </c>
      <c r="U2140" s="12">
        <f>ROUND((T2140-S2140), 0)</f>
        <v>24</v>
      </c>
      <c r="V2140" s="11">
        <f>IF(E2140&gt;=D2140, 1, "")</f>
        <v>1</v>
      </c>
      <c r="W2140" s="11" t="str">
        <f>IF(E2140&lt;D2140, 1, "")</f>
        <v/>
      </c>
      <c r="X2140" s="15">
        <f>S2140</f>
        <v>42291.46674768519</v>
      </c>
    </row>
    <row r="2141" spans="1:24" ht="48" x14ac:dyDescent="0.2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5">
        <f>E2141/D2141</f>
        <v>1.0182857142857142</v>
      </c>
      <c r="P2141" s="6">
        <f>E2141/L2141</f>
        <v>104.82352941176471</v>
      </c>
      <c r="Q2141" t="str">
        <f>LEFT(N2141, SEARCH("/", N2141, 1)-1)</f>
        <v>film &amp; video</v>
      </c>
      <c r="R2141" t="str">
        <f>RIGHT(N2141, LEN(N2141) - SEARCH("/", N2141,1))</f>
        <v>documentary</v>
      </c>
      <c r="S2141" s="10">
        <f>(((J2141/60)/60)/24)+DATE(1970,1,1)</f>
        <v>41379.515775462962</v>
      </c>
      <c r="T2141" s="10">
        <f>(((I2141/60)/60)/24)+DATE(1970,1,1)</f>
        <v>41411.165972222225</v>
      </c>
      <c r="U2141" s="12">
        <f>ROUND((T2141-S2141), 0)</f>
        <v>32</v>
      </c>
      <c r="V2141" s="11">
        <f>IF(E2141&gt;=D2141, 1, "")</f>
        <v>1</v>
      </c>
      <c r="W2141" s="11" t="str">
        <f>IF(E2141&lt;D2141, 1, "")</f>
        <v/>
      </c>
      <c r="X2141" s="15">
        <f>S2141</f>
        <v>41379.515775462962</v>
      </c>
    </row>
    <row r="2142" spans="1:24" ht="48" x14ac:dyDescent="0.2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5">
        <f>E2142/D2142</f>
        <v>1.0660499999999999</v>
      </c>
      <c r="P2142" s="6">
        <f>E2142/L2142</f>
        <v>97.356164383561648</v>
      </c>
      <c r="Q2142" t="str">
        <f>LEFT(N2142, SEARCH("/", N2142, 1)-1)</f>
        <v>film &amp; video</v>
      </c>
      <c r="R2142" t="str">
        <f>RIGHT(N2142, LEN(N2142) - SEARCH("/", N2142,1))</f>
        <v>documentary</v>
      </c>
      <c r="S2142" s="10">
        <f>(((J2142/60)/60)/24)+DATE(1970,1,1)</f>
        <v>42507.581412037034</v>
      </c>
      <c r="T2142" s="10">
        <f>(((I2142/60)/60)/24)+DATE(1970,1,1)</f>
        <v>42538.581412037034</v>
      </c>
      <c r="U2142" s="12">
        <f>ROUND((T2142-S2142), 0)</f>
        <v>31</v>
      </c>
      <c r="V2142" s="11">
        <f>IF(E2142&gt;=D2142, 1, "")</f>
        <v>1</v>
      </c>
      <c r="W2142" s="11" t="str">
        <f>IF(E2142&lt;D2142, 1, "")</f>
        <v/>
      </c>
      <c r="X2142" s="15">
        <f>S2142</f>
        <v>42507.581412037034</v>
      </c>
    </row>
    <row r="2143" spans="1:24" ht="48" x14ac:dyDescent="0.2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5">
        <f>E2143/D2143</f>
        <v>1.13015</v>
      </c>
      <c r="P2143" s="6">
        <f>E2143/L2143</f>
        <v>203.63063063063063</v>
      </c>
      <c r="Q2143" t="str">
        <f>LEFT(N2143, SEARCH("/", N2143, 1)-1)</f>
        <v>film &amp; video</v>
      </c>
      <c r="R2143" t="str">
        <f>RIGHT(N2143, LEN(N2143) - SEARCH("/", N2143,1))</f>
        <v>documentary</v>
      </c>
      <c r="S2143" s="10">
        <f>(((J2143/60)/60)/24)+DATE(1970,1,1)</f>
        <v>42263.680289351847</v>
      </c>
      <c r="T2143" s="10">
        <f>(((I2143/60)/60)/24)+DATE(1970,1,1)</f>
        <v>42305.333333333328</v>
      </c>
      <c r="U2143" s="12">
        <f>ROUND((T2143-S2143), 0)</f>
        <v>42</v>
      </c>
      <c r="V2143" s="11">
        <f>IF(E2143&gt;=D2143, 1, "")</f>
        <v>1</v>
      </c>
      <c r="W2143" s="11" t="str">
        <f>IF(E2143&lt;D2143, 1, "")</f>
        <v/>
      </c>
      <c r="X2143" s="15">
        <f>S2143</f>
        <v>42263.680289351847</v>
      </c>
    </row>
    <row r="2144" spans="1:24" ht="48" x14ac:dyDescent="0.2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5">
        <f>E2144/D2144</f>
        <v>1.252275</v>
      </c>
      <c r="P2144" s="6">
        <f>E2144/L2144</f>
        <v>188.31203007518798</v>
      </c>
      <c r="Q2144" t="str">
        <f>LEFT(N2144, SEARCH("/", N2144, 1)-1)</f>
        <v>film &amp; video</v>
      </c>
      <c r="R2144" t="str">
        <f>RIGHT(N2144, LEN(N2144) - SEARCH("/", N2144,1))</f>
        <v>documentary</v>
      </c>
      <c r="S2144" s="10">
        <f>(((J2144/60)/60)/24)+DATE(1970,1,1)</f>
        <v>42437.636469907404</v>
      </c>
      <c r="T2144" s="10">
        <f>(((I2144/60)/60)/24)+DATE(1970,1,1)</f>
        <v>42467.59480324074</v>
      </c>
      <c r="U2144" s="12">
        <f>ROUND((T2144-S2144), 0)</f>
        <v>30</v>
      </c>
      <c r="V2144" s="11">
        <f>IF(E2144&gt;=D2144, 1, "")</f>
        <v>1</v>
      </c>
      <c r="W2144" s="11" t="str">
        <f>IF(E2144&lt;D2144, 1, "")</f>
        <v/>
      </c>
      <c r="X2144" s="15">
        <f>S2144</f>
        <v>42437.636469907404</v>
      </c>
    </row>
    <row r="2145" spans="1:24" ht="48" x14ac:dyDescent="0.2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5">
        <f>E2145/D2145</f>
        <v>1.0119</v>
      </c>
      <c r="P2145" s="6">
        <f>E2145/L2145</f>
        <v>146.65217391304347</v>
      </c>
      <c r="Q2145" t="str">
        <f>LEFT(N2145, SEARCH("/", N2145, 1)-1)</f>
        <v>film &amp; video</v>
      </c>
      <c r="R2145" t="str">
        <f>RIGHT(N2145, LEN(N2145) - SEARCH("/", N2145,1))</f>
        <v>documentary</v>
      </c>
      <c r="S2145" s="10">
        <f>(((J2145/60)/60)/24)+DATE(1970,1,1)</f>
        <v>42101.682372685187</v>
      </c>
      <c r="T2145" s="10">
        <f>(((I2145/60)/60)/24)+DATE(1970,1,1)</f>
        <v>42139.791666666672</v>
      </c>
      <c r="U2145" s="12">
        <f>ROUND((T2145-S2145), 0)</f>
        <v>38</v>
      </c>
      <c r="V2145" s="11">
        <f>IF(E2145&gt;=D2145, 1, "")</f>
        <v>1</v>
      </c>
      <c r="W2145" s="11" t="str">
        <f>IF(E2145&lt;D2145, 1, "")</f>
        <v/>
      </c>
      <c r="X2145" s="15">
        <f>S2145</f>
        <v>42101.682372685187</v>
      </c>
    </row>
    <row r="2146" spans="1:24" ht="48" x14ac:dyDescent="0.2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5">
        <f>E2146/D2146</f>
        <v>1.0276470588235294</v>
      </c>
      <c r="P2146" s="6">
        <f>E2146/L2146</f>
        <v>109.1875</v>
      </c>
      <c r="Q2146" t="str">
        <f>LEFT(N2146, SEARCH("/", N2146, 1)-1)</f>
        <v>film &amp; video</v>
      </c>
      <c r="R2146" t="str">
        <f>RIGHT(N2146, LEN(N2146) - SEARCH("/", N2146,1))</f>
        <v>documentary</v>
      </c>
      <c r="S2146" s="10">
        <f>(((J2146/60)/60)/24)+DATE(1970,1,1)</f>
        <v>42101.737442129626</v>
      </c>
      <c r="T2146" s="10">
        <f>(((I2146/60)/60)/24)+DATE(1970,1,1)</f>
        <v>42132.916666666672</v>
      </c>
      <c r="U2146" s="12">
        <f>ROUND((T2146-S2146), 0)</f>
        <v>31</v>
      </c>
      <c r="V2146" s="11">
        <f>IF(E2146&gt;=D2146, 1, "")</f>
        <v>1</v>
      </c>
      <c r="W2146" s="11" t="str">
        <f>IF(E2146&lt;D2146, 1, "")</f>
        <v/>
      </c>
      <c r="X2146" s="15">
        <f>S2146</f>
        <v>42101.737442129626</v>
      </c>
    </row>
    <row r="2147" spans="1:24" ht="48" x14ac:dyDescent="0.2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5">
        <f>E2147/D2147</f>
        <v>1.1683911999999999</v>
      </c>
      <c r="P2147" s="6">
        <f>E2147/L2147</f>
        <v>59.249046653144013</v>
      </c>
      <c r="Q2147" t="str">
        <f>LEFT(N2147, SEARCH("/", N2147, 1)-1)</f>
        <v>film &amp; video</v>
      </c>
      <c r="R2147" t="str">
        <f>RIGHT(N2147, LEN(N2147) - SEARCH("/", N2147,1))</f>
        <v>documentary</v>
      </c>
      <c r="S2147" s="10">
        <f>(((J2147/60)/60)/24)+DATE(1970,1,1)</f>
        <v>42291.596273148149</v>
      </c>
      <c r="T2147" s="10">
        <f>(((I2147/60)/60)/24)+DATE(1970,1,1)</f>
        <v>42321.637939814813</v>
      </c>
      <c r="U2147" s="12">
        <f>ROUND((T2147-S2147), 0)</f>
        <v>30</v>
      </c>
      <c r="V2147" s="11">
        <f>IF(E2147&gt;=D2147, 1, "")</f>
        <v>1</v>
      </c>
      <c r="W2147" s="11" t="str">
        <f>IF(E2147&lt;D2147, 1, "")</f>
        <v/>
      </c>
      <c r="X2147" s="15">
        <f>S2147</f>
        <v>42291.596273148149</v>
      </c>
    </row>
    <row r="2148" spans="1:24" ht="48" x14ac:dyDescent="0.2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5">
        <f>E2148/D2148</f>
        <v>1.0116833333333335</v>
      </c>
      <c r="P2148" s="6">
        <f>E2148/L2148</f>
        <v>97.904838709677421</v>
      </c>
      <c r="Q2148" t="str">
        <f>LEFT(N2148, SEARCH("/", N2148, 1)-1)</f>
        <v>film &amp; video</v>
      </c>
      <c r="R2148" t="str">
        <f>RIGHT(N2148, LEN(N2148) - SEARCH("/", N2148,1))</f>
        <v>documentary</v>
      </c>
      <c r="S2148" s="10">
        <f>(((J2148/60)/60)/24)+DATE(1970,1,1)</f>
        <v>42047.128564814819</v>
      </c>
      <c r="T2148" s="10">
        <f>(((I2148/60)/60)/24)+DATE(1970,1,1)</f>
        <v>42077.086898148147</v>
      </c>
      <c r="U2148" s="12">
        <f>ROUND((T2148-S2148), 0)</f>
        <v>30</v>
      </c>
      <c r="V2148" s="11">
        <f>IF(E2148&gt;=D2148, 1, "")</f>
        <v>1</v>
      </c>
      <c r="W2148" s="11" t="str">
        <f>IF(E2148&lt;D2148, 1, "")</f>
        <v/>
      </c>
      <c r="X2148" s="15">
        <f>S2148</f>
        <v>42047.128564814819</v>
      </c>
    </row>
    <row r="2149" spans="1:24" ht="48" x14ac:dyDescent="0.2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5">
        <f>E2149/D2149</f>
        <v>1.1013360000000001</v>
      </c>
      <c r="P2149" s="6">
        <f>E2149/L2149</f>
        <v>70.000169491525426</v>
      </c>
      <c r="Q2149" t="str">
        <f>LEFT(N2149, SEARCH("/", N2149, 1)-1)</f>
        <v>film &amp; video</v>
      </c>
      <c r="R2149" t="str">
        <f>RIGHT(N2149, LEN(N2149) - SEARCH("/", N2149,1))</f>
        <v>documentary</v>
      </c>
      <c r="S2149" s="10">
        <f>(((J2149/60)/60)/24)+DATE(1970,1,1)</f>
        <v>42559.755671296298</v>
      </c>
      <c r="T2149" s="10">
        <f>(((I2149/60)/60)/24)+DATE(1970,1,1)</f>
        <v>42616.041666666672</v>
      </c>
      <c r="U2149" s="12">
        <f>ROUND((T2149-S2149), 0)</f>
        <v>56</v>
      </c>
      <c r="V2149" s="11">
        <f>IF(E2149&gt;=D2149, 1, "")</f>
        <v>1</v>
      </c>
      <c r="W2149" s="11" t="str">
        <f>IF(E2149&lt;D2149, 1, "")</f>
        <v/>
      </c>
      <c r="X2149" s="15">
        <f>S2149</f>
        <v>42559.755671296298</v>
      </c>
    </row>
    <row r="2150" spans="1:24" ht="48" x14ac:dyDescent="0.2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5">
        <f>E2150/D2150</f>
        <v>1.0808333333333333</v>
      </c>
      <c r="P2150" s="6">
        <f>E2150/L2150</f>
        <v>72.865168539325836</v>
      </c>
      <c r="Q2150" t="str">
        <f>LEFT(N2150, SEARCH("/", N2150, 1)-1)</f>
        <v>film &amp; video</v>
      </c>
      <c r="R2150" t="str">
        <f>RIGHT(N2150, LEN(N2150) - SEARCH("/", N2150,1))</f>
        <v>documentary</v>
      </c>
      <c r="S2150" s="10">
        <f>(((J2150/60)/60)/24)+DATE(1970,1,1)</f>
        <v>42093.760046296295</v>
      </c>
      <c r="T2150" s="10">
        <f>(((I2150/60)/60)/24)+DATE(1970,1,1)</f>
        <v>42123.760046296295</v>
      </c>
      <c r="U2150" s="12">
        <f>ROUND((T2150-S2150), 0)</f>
        <v>30</v>
      </c>
      <c r="V2150" s="11">
        <f>IF(E2150&gt;=D2150, 1, "")</f>
        <v>1</v>
      </c>
      <c r="W2150" s="11" t="str">
        <f>IF(E2150&lt;D2150, 1, "")</f>
        <v/>
      </c>
      <c r="X2150" s="15">
        <f>S2150</f>
        <v>42093.760046296295</v>
      </c>
    </row>
    <row r="2151" spans="1:24" ht="48" x14ac:dyDescent="0.2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5">
        <f>E2151/D2151</f>
        <v>1.2502285714285715</v>
      </c>
      <c r="P2151" s="6">
        <f>E2151/L2151</f>
        <v>146.34782608695653</v>
      </c>
      <c r="Q2151" t="str">
        <f>LEFT(N2151, SEARCH("/", N2151, 1)-1)</f>
        <v>film &amp; video</v>
      </c>
      <c r="R2151" t="str">
        <f>RIGHT(N2151, LEN(N2151) - SEARCH("/", N2151,1))</f>
        <v>documentary</v>
      </c>
      <c r="S2151" s="10">
        <f>(((J2151/60)/60)/24)+DATE(1970,1,1)</f>
        <v>42772.669062500005</v>
      </c>
      <c r="T2151" s="10">
        <f>(((I2151/60)/60)/24)+DATE(1970,1,1)</f>
        <v>42802.875</v>
      </c>
      <c r="U2151" s="12">
        <f>ROUND((T2151-S2151), 0)</f>
        <v>30</v>
      </c>
      <c r="V2151" s="11">
        <f>IF(E2151&gt;=D2151, 1, "")</f>
        <v>1</v>
      </c>
      <c r="W2151" s="11" t="str">
        <f>IF(E2151&lt;D2151, 1, "")</f>
        <v/>
      </c>
      <c r="X2151" s="15">
        <f>S2151</f>
        <v>42772.669062500005</v>
      </c>
    </row>
    <row r="2152" spans="1:24" ht="48" x14ac:dyDescent="0.2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5">
        <f>E2152/D2152</f>
        <v>1.0671428571428572</v>
      </c>
      <c r="P2152" s="6">
        <f>E2152/L2152</f>
        <v>67.909090909090907</v>
      </c>
      <c r="Q2152" t="str">
        <f>LEFT(N2152, SEARCH("/", N2152, 1)-1)</f>
        <v>film &amp; video</v>
      </c>
      <c r="R2152" t="str">
        <f>RIGHT(N2152, LEN(N2152) - SEARCH("/", N2152,1))</f>
        <v>documentary</v>
      </c>
      <c r="S2152" s="10">
        <f>(((J2152/60)/60)/24)+DATE(1970,1,1)</f>
        <v>41894.879606481481</v>
      </c>
      <c r="T2152" s="10">
        <f>(((I2152/60)/60)/24)+DATE(1970,1,1)</f>
        <v>41913.165972222225</v>
      </c>
      <c r="U2152" s="12">
        <f>ROUND((T2152-S2152), 0)</f>
        <v>18</v>
      </c>
      <c r="V2152" s="11">
        <f>IF(E2152&gt;=D2152, 1, "")</f>
        <v>1</v>
      </c>
      <c r="W2152" s="11" t="str">
        <f>IF(E2152&lt;D2152, 1, "")</f>
        <v/>
      </c>
      <c r="X2152" s="15">
        <f>S2152</f>
        <v>41894.879606481481</v>
      </c>
    </row>
    <row r="2153" spans="1:24" ht="32" x14ac:dyDescent="0.2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5">
        <f>E2153/D2153</f>
        <v>1.0036639999999999</v>
      </c>
      <c r="P2153" s="6">
        <f>E2153/L2153</f>
        <v>169.85083076923075</v>
      </c>
      <c r="Q2153" t="str">
        <f>LEFT(N2153, SEARCH("/", N2153, 1)-1)</f>
        <v>film &amp; video</v>
      </c>
      <c r="R2153" t="str">
        <f>RIGHT(N2153, LEN(N2153) - SEARCH("/", N2153,1))</f>
        <v>documentary</v>
      </c>
      <c r="S2153" s="10">
        <f>(((J2153/60)/60)/24)+DATE(1970,1,1)</f>
        <v>42459.780844907407</v>
      </c>
      <c r="T2153" s="10">
        <f>(((I2153/60)/60)/24)+DATE(1970,1,1)</f>
        <v>42489.780844907407</v>
      </c>
      <c r="U2153" s="12">
        <f>ROUND((T2153-S2153), 0)</f>
        <v>30</v>
      </c>
      <c r="V2153" s="11">
        <f>IF(E2153&gt;=D2153, 1, "")</f>
        <v>1</v>
      </c>
      <c r="W2153" s="11" t="str">
        <f>IF(E2153&lt;D2153, 1, "")</f>
        <v/>
      </c>
      <c r="X2153" s="15">
        <f>S2153</f>
        <v>42459.780844907407</v>
      </c>
    </row>
    <row r="2154" spans="1:24" ht="48" x14ac:dyDescent="0.2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5">
        <f>E2154/D2154</f>
        <v>1.0202863333333334</v>
      </c>
      <c r="P2154" s="6">
        <f>E2154/L2154</f>
        <v>58.413339694656486</v>
      </c>
      <c r="Q2154" t="str">
        <f>LEFT(N2154, SEARCH("/", N2154, 1)-1)</f>
        <v>film &amp; video</v>
      </c>
      <c r="R2154" t="str">
        <f>RIGHT(N2154, LEN(N2154) - SEARCH("/", N2154,1))</f>
        <v>documentary</v>
      </c>
      <c r="S2154" s="10">
        <f>(((J2154/60)/60)/24)+DATE(1970,1,1)</f>
        <v>41926.73778935185</v>
      </c>
      <c r="T2154" s="10">
        <f>(((I2154/60)/60)/24)+DATE(1970,1,1)</f>
        <v>41957.125</v>
      </c>
      <c r="U2154" s="12">
        <f>ROUND((T2154-S2154), 0)</f>
        <v>30</v>
      </c>
      <c r="V2154" s="11">
        <f>IF(E2154&gt;=D2154, 1, "")</f>
        <v>1</v>
      </c>
      <c r="W2154" s="11" t="str">
        <f>IF(E2154&lt;D2154, 1, "")</f>
        <v/>
      </c>
      <c r="X2154" s="15">
        <f>S2154</f>
        <v>41926.73778935185</v>
      </c>
    </row>
    <row r="2155" spans="1:24" ht="48" x14ac:dyDescent="0.2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5">
        <f>E2155/D2155</f>
        <v>1.0208358208955224</v>
      </c>
      <c r="P2155" s="6">
        <f>E2155/L2155</f>
        <v>119.99298245614035</v>
      </c>
      <c r="Q2155" t="str">
        <f>LEFT(N2155, SEARCH("/", N2155, 1)-1)</f>
        <v>film &amp; video</v>
      </c>
      <c r="R2155" t="str">
        <f>RIGHT(N2155, LEN(N2155) - SEARCH("/", N2155,1))</f>
        <v>documentary</v>
      </c>
      <c r="S2155" s="10">
        <f>(((J2155/60)/60)/24)+DATE(1970,1,1)</f>
        <v>42111.970995370371</v>
      </c>
      <c r="T2155" s="10">
        <f>(((I2155/60)/60)/24)+DATE(1970,1,1)</f>
        <v>42156.097222222219</v>
      </c>
      <c r="U2155" s="12">
        <f>ROUND((T2155-S2155), 0)</f>
        <v>44</v>
      </c>
      <c r="V2155" s="11">
        <f>IF(E2155&gt;=D2155, 1, "")</f>
        <v>1</v>
      </c>
      <c r="W2155" s="11" t="str">
        <f>IF(E2155&lt;D2155, 1, "")</f>
        <v/>
      </c>
      <c r="X2155" s="15">
        <f>S2155</f>
        <v>42111.970995370371</v>
      </c>
    </row>
    <row r="2156" spans="1:24" ht="48" x14ac:dyDescent="0.2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5">
        <f>E2156/D2156</f>
        <v>1.2327586206896552</v>
      </c>
      <c r="P2156" s="6">
        <f>E2156/L2156</f>
        <v>99.860335195530723</v>
      </c>
      <c r="Q2156" t="str">
        <f>LEFT(N2156, SEARCH("/", N2156, 1)-1)</f>
        <v>film &amp; video</v>
      </c>
      <c r="R2156" t="str">
        <f>RIGHT(N2156, LEN(N2156) - SEARCH("/", N2156,1))</f>
        <v>documentary</v>
      </c>
      <c r="S2156" s="10">
        <f>(((J2156/60)/60)/24)+DATE(1970,1,1)</f>
        <v>42114.944328703699</v>
      </c>
      <c r="T2156" s="10">
        <f>(((I2156/60)/60)/24)+DATE(1970,1,1)</f>
        <v>42144.944328703699</v>
      </c>
      <c r="U2156" s="12">
        <f>ROUND((T2156-S2156), 0)</f>
        <v>30</v>
      </c>
      <c r="V2156" s="11">
        <f>IF(E2156&gt;=D2156, 1, "")</f>
        <v>1</v>
      </c>
      <c r="W2156" s="11" t="str">
        <f>IF(E2156&lt;D2156, 1, "")</f>
        <v/>
      </c>
      <c r="X2156" s="15">
        <f>S2156</f>
        <v>42114.944328703699</v>
      </c>
    </row>
    <row r="2157" spans="1:24" ht="48" x14ac:dyDescent="0.2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5">
        <f>E2157/D2157</f>
        <v>1.7028880000000002</v>
      </c>
      <c r="P2157" s="6">
        <f>E2157/L2157</f>
        <v>90.579148936170213</v>
      </c>
      <c r="Q2157" t="str">
        <f>LEFT(N2157, SEARCH("/", N2157, 1)-1)</f>
        <v>film &amp; video</v>
      </c>
      <c r="R2157" t="str">
        <f>RIGHT(N2157, LEN(N2157) - SEARCH("/", N2157,1))</f>
        <v>documentary</v>
      </c>
      <c r="S2157" s="10">
        <f>(((J2157/60)/60)/24)+DATE(1970,1,1)</f>
        <v>42261.500243055561</v>
      </c>
      <c r="T2157" s="10">
        <f>(((I2157/60)/60)/24)+DATE(1970,1,1)</f>
        <v>42291.500243055561</v>
      </c>
      <c r="U2157" s="12">
        <f>ROUND((T2157-S2157), 0)</f>
        <v>30</v>
      </c>
      <c r="V2157" s="11">
        <f>IF(E2157&gt;=D2157, 1, "")</f>
        <v>1</v>
      </c>
      <c r="W2157" s="11" t="str">
        <f>IF(E2157&lt;D2157, 1, "")</f>
        <v/>
      </c>
      <c r="X2157" s="15">
        <f>S2157</f>
        <v>42261.500243055561</v>
      </c>
    </row>
    <row r="2158" spans="1:24" ht="48" x14ac:dyDescent="0.2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5">
        <f>E2158/D2158</f>
        <v>1.1159049999999999</v>
      </c>
      <c r="P2158" s="6">
        <f>E2158/L2158</f>
        <v>117.77361477572559</v>
      </c>
      <c r="Q2158" t="str">
        <f>LEFT(N2158, SEARCH("/", N2158, 1)-1)</f>
        <v>film &amp; video</v>
      </c>
      <c r="R2158" t="str">
        <f>RIGHT(N2158, LEN(N2158) - SEARCH("/", N2158,1))</f>
        <v>documentary</v>
      </c>
      <c r="S2158" s="10">
        <f>(((J2158/60)/60)/24)+DATE(1970,1,1)</f>
        <v>42292.495474537034</v>
      </c>
      <c r="T2158" s="10">
        <f>(((I2158/60)/60)/24)+DATE(1970,1,1)</f>
        <v>42322.537141203706</v>
      </c>
      <c r="U2158" s="12">
        <f>ROUND((T2158-S2158), 0)</f>
        <v>30</v>
      </c>
      <c r="V2158" s="11">
        <f>IF(E2158&gt;=D2158, 1, "")</f>
        <v>1</v>
      </c>
      <c r="W2158" s="11" t="str">
        <f>IF(E2158&lt;D2158, 1, "")</f>
        <v/>
      </c>
      <c r="X2158" s="15">
        <f>S2158</f>
        <v>42292.495474537034</v>
      </c>
    </row>
    <row r="2159" spans="1:24" ht="48" x14ac:dyDescent="0.2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5">
        <f>E2159/D2159</f>
        <v>1.03</v>
      </c>
      <c r="P2159" s="6">
        <f>E2159/L2159</f>
        <v>86.554621848739501</v>
      </c>
      <c r="Q2159" t="str">
        <f>LEFT(N2159, SEARCH("/", N2159, 1)-1)</f>
        <v>film &amp; video</v>
      </c>
      <c r="R2159" t="str">
        <f>RIGHT(N2159, LEN(N2159) - SEARCH("/", N2159,1))</f>
        <v>documentary</v>
      </c>
      <c r="S2159" s="10">
        <f>(((J2159/60)/60)/24)+DATE(1970,1,1)</f>
        <v>42207.58699074074</v>
      </c>
      <c r="T2159" s="10">
        <f>(((I2159/60)/60)/24)+DATE(1970,1,1)</f>
        <v>42237.58699074074</v>
      </c>
      <c r="U2159" s="12">
        <f>ROUND((T2159-S2159), 0)</f>
        <v>30</v>
      </c>
      <c r="V2159" s="11">
        <f>IF(E2159&gt;=D2159, 1, "")</f>
        <v>1</v>
      </c>
      <c r="W2159" s="11" t="str">
        <f>IF(E2159&lt;D2159, 1, "")</f>
        <v/>
      </c>
      <c r="X2159" s="15">
        <f>S2159</f>
        <v>42207.58699074074</v>
      </c>
    </row>
    <row r="2160" spans="1:24" ht="32" x14ac:dyDescent="0.2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5">
        <f>E2160/D2160</f>
        <v>1.0663570159857905</v>
      </c>
      <c r="P2160" s="6">
        <f>E2160/L2160</f>
        <v>71.899281437125751</v>
      </c>
      <c r="Q2160" t="str">
        <f>LEFT(N2160, SEARCH("/", N2160, 1)-1)</f>
        <v>film &amp; video</v>
      </c>
      <c r="R2160" t="str">
        <f>RIGHT(N2160, LEN(N2160) - SEARCH("/", N2160,1))</f>
        <v>documentary</v>
      </c>
      <c r="S2160" s="10">
        <f>(((J2160/60)/60)/24)+DATE(1970,1,1)</f>
        <v>42760.498935185184</v>
      </c>
      <c r="T2160" s="10">
        <f>(((I2160/60)/60)/24)+DATE(1970,1,1)</f>
        <v>42790.498935185184</v>
      </c>
      <c r="U2160" s="12">
        <f>ROUND((T2160-S2160), 0)</f>
        <v>30</v>
      </c>
      <c r="V2160" s="11">
        <f>IF(E2160&gt;=D2160, 1, "")</f>
        <v>1</v>
      </c>
      <c r="W2160" s="11" t="str">
        <f>IF(E2160&lt;D2160, 1, "")</f>
        <v/>
      </c>
      <c r="X2160" s="15">
        <f>S2160</f>
        <v>42760.498935185184</v>
      </c>
    </row>
    <row r="2161" spans="1:24" ht="48" x14ac:dyDescent="0.2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5">
        <f>E2161/D2161</f>
        <v>1.1476</v>
      </c>
      <c r="P2161" s="6">
        <f>E2161/L2161</f>
        <v>129.81900452488688</v>
      </c>
      <c r="Q2161" t="str">
        <f>LEFT(N2161, SEARCH("/", N2161, 1)-1)</f>
        <v>film &amp; video</v>
      </c>
      <c r="R2161" t="str">
        <f>RIGHT(N2161, LEN(N2161) - SEARCH("/", N2161,1))</f>
        <v>documentary</v>
      </c>
      <c r="S2161" s="10">
        <f>(((J2161/60)/60)/24)+DATE(1970,1,1)</f>
        <v>42586.066076388888</v>
      </c>
      <c r="T2161" s="10">
        <f>(((I2161/60)/60)/24)+DATE(1970,1,1)</f>
        <v>42624.165972222225</v>
      </c>
      <c r="U2161" s="12">
        <f>ROUND((T2161-S2161), 0)</f>
        <v>38</v>
      </c>
      <c r="V2161" s="11">
        <f>IF(E2161&gt;=D2161, 1, "")</f>
        <v>1</v>
      </c>
      <c r="W2161" s="11" t="str">
        <f>IF(E2161&lt;D2161, 1, "")</f>
        <v/>
      </c>
      <c r="X2161" s="15">
        <f>S2161</f>
        <v>42586.066076388888</v>
      </c>
    </row>
    <row r="2162" spans="1:24" ht="48" x14ac:dyDescent="0.2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5">
        <f>E2162/D2162</f>
        <v>1.2734117647058822</v>
      </c>
      <c r="P2162" s="6">
        <f>E2162/L2162</f>
        <v>44.912863070539416</v>
      </c>
      <c r="Q2162" t="str">
        <f>LEFT(N2162, SEARCH("/", N2162, 1)-1)</f>
        <v>film &amp; video</v>
      </c>
      <c r="R2162" t="str">
        <f>RIGHT(N2162, LEN(N2162) - SEARCH("/", N2162,1))</f>
        <v>documentary</v>
      </c>
      <c r="S2162" s="10">
        <f>(((J2162/60)/60)/24)+DATE(1970,1,1)</f>
        <v>42427.964745370366</v>
      </c>
      <c r="T2162" s="10">
        <f>(((I2162/60)/60)/24)+DATE(1970,1,1)</f>
        <v>42467.923078703709</v>
      </c>
      <c r="U2162" s="12">
        <f>ROUND((T2162-S2162), 0)</f>
        <v>40</v>
      </c>
      <c r="V2162" s="11">
        <f>IF(E2162&gt;=D2162, 1, "")</f>
        <v>1</v>
      </c>
      <c r="W2162" s="11" t="str">
        <f>IF(E2162&lt;D2162, 1, "")</f>
        <v/>
      </c>
      <c r="X2162" s="15">
        <f>S2162</f>
        <v>42427.964745370366</v>
      </c>
    </row>
    <row r="2163" spans="1:24" ht="48" x14ac:dyDescent="0.2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5">
        <f>E2163/D2163</f>
        <v>1.1656</v>
      </c>
      <c r="P2163" s="6">
        <f>E2163/L2163</f>
        <v>40.755244755244753</v>
      </c>
      <c r="Q2163" t="str">
        <f>LEFT(N2163, SEARCH("/", N2163, 1)-1)</f>
        <v>film &amp; video</v>
      </c>
      <c r="R2163" t="str">
        <f>RIGHT(N2163, LEN(N2163) - SEARCH("/", N2163,1))</f>
        <v>documentary</v>
      </c>
      <c r="S2163" s="10">
        <f>(((J2163/60)/60)/24)+DATE(1970,1,1)</f>
        <v>41890.167453703703</v>
      </c>
      <c r="T2163" s="10">
        <f>(((I2163/60)/60)/24)+DATE(1970,1,1)</f>
        <v>41920.167453703703</v>
      </c>
      <c r="U2163" s="12">
        <f>ROUND((T2163-S2163), 0)</f>
        <v>30</v>
      </c>
      <c r="V2163" s="11">
        <f>IF(E2163&gt;=D2163, 1, "")</f>
        <v>1</v>
      </c>
      <c r="W2163" s="11" t="str">
        <f>IF(E2163&lt;D2163, 1, "")</f>
        <v/>
      </c>
      <c r="X2163" s="15">
        <f>S2163</f>
        <v>41890.167453703703</v>
      </c>
    </row>
    <row r="2164" spans="1:24" ht="48" x14ac:dyDescent="0.2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5">
        <f>E2164/D2164</f>
        <v>1.0861819426615318</v>
      </c>
      <c r="P2164" s="6">
        <f>E2164/L2164</f>
        <v>103.52394779771615</v>
      </c>
      <c r="Q2164" t="str">
        <f>LEFT(N2164, SEARCH("/", N2164, 1)-1)</f>
        <v>film &amp; video</v>
      </c>
      <c r="R2164" t="str">
        <f>RIGHT(N2164, LEN(N2164) - SEARCH("/", N2164,1))</f>
        <v>documentary</v>
      </c>
      <c r="S2164" s="10">
        <f>(((J2164/60)/60)/24)+DATE(1970,1,1)</f>
        <v>42297.791886574079</v>
      </c>
      <c r="T2164" s="10">
        <f>(((I2164/60)/60)/24)+DATE(1970,1,1)</f>
        <v>42327.833553240736</v>
      </c>
      <c r="U2164" s="12">
        <f>ROUND((T2164-S2164), 0)</f>
        <v>30</v>
      </c>
      <c r="V2164" s="11">
        <f>IF(E2164&gt;=D2164, 1, "")</f>
        <v>1</v>
      </c>
      <c r="W2164" s="11" t="str">
        <f>IF(E2164&lt;D2164, 1, "")</f>
        <v/>
      </c>
      <c r="X2164" s="15">
        <f>S2164</f>
        <v>42297.791886574079</v>
      </c>
    </row>
    <row r="2165" spans="1:24" ht="48" x14ac:dyDescent="0.2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5">
        <f>E2165/D2165</f>
        <v>1.0394285714285714</v>
      </c>
      <c r="P2165" s="6">
        <f>E2165/L2165</f>
        <v>125.44827586206897</v>
      </c>
      <c r="Q2165" t="str">
        <f>LEFT(N2165, SEARCH("/", N2165, 1)-1)</f>
        <v>film &amp; video</v>
      </c>
      <c r="R2165" t="str">
        <f>RIGHT(N2165, LEN(N2165) - SEARCH("/", N2165,1))</f>
        <v>documentary</v>
      </c>
      <c r="S2165" s="10">
        <f>(((J2165/60)/60)/24)+DATE(1970,1,1)</f>
        <v>42438.827789351853</v>
      </c>
      <c r="T2165" s="10">
        <f>(((I2165/60)/60)/24)+DATE(1970,1,1)</f>
        <v>42468.786122685182</v>
      </c>
      <c r="U2165" s="12">
        <f>ROUND((T2165-S2165), 0)</f>
        <v>30</v>
      </c>
      <c r="V2165" s="11">
        <f>IF(E2165&gt;=D2165, 1, "")</f>
        <v>1</v>
      </c>
      <c r="W2165" s="11" t="str">
        <f>IF(E2165&lt;D2165, 1, "")</f>
        <v/>
      </c>
      <c r="X2165" s="15">
        <f>S2165</f>
        <v>42438.827789351853</v>
      </c>
    </row>
    <row r="2166" spans="1:24" ht="32" x14ac:dyDescent="0.2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5">
        <f>E2166/D2166</f>
        <v>1.1625714285714286</v>
      </c>
      <c r="P2166" s="6">
        <f>E2166/L2166</f>
        <v>246.60606060606059</v>
      </c>
      <c r="Q2166" t="str">
        <f>LEFT(N2166, SEARCH("/", N2166, 1)-1)</f>
        <v>film &amp; video</v>
      </c>
      <c r="R2166" t="str">
        <f>RIGHT(N2166, LEN(N2166) - SEARCH("/", N2166,1))</f>
        <v>documentary</v>
      </c>
      <c r="S2166" s="10">
        <f>(((J2166/60)/60)/24)+DATE(1970,1,1)</f>
        <v>41943.293912037036</v>
      </c>
      <c r="T2166" s="10">
        <f>(((I2166/60)/60)/24)+DATE(1970,1,1)</f>
        <v>41974.3355787037</v>
      </c>
      <c r="U2166" s="12">
        <f>ROUND((T2166-S2166), 0)</f>
        <v>31</v>
      </c>
      <c r="V2166" s="11">
        <f>IF(E2166&gt;=D2166, 1, "")</f>
        <v>1</v>
      </c>
      <c r="W2166" s="11" t="str">
        <f>IF(E2166&lt;D2166, 1, "")</f>
        <v/>
      </c>
      <c r="X2166" s="15">
        <f>S2166</f>
        <v>41943.293912037036</v>
      </c>
    </row>
    <row r="2167" spans="1:24" ht="32" x14ac:dyDescent="0.2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5">
        <f>E2167/D2167</f>
        <v>1.0269239999999999</v>
      </c>
      <c r="P2167" s="6">
        <f>E2167/L2167</f>
        <v>79.401340206185566</v>
      </c>
      <c r="Q2167" t="str">
        <f>LEFT(N2167, SEARCH("/", N2167, 1)-1)</f>
        <v>film &amp; video</v>
      </c>
      <c r="R2167" t="str">
        <f>RIGHT(N2167, LEN(N2167) - SEARCH("/", N2167,1))</f>
        <v>documentary</v>
      </c>
      <c r="S2167" s="10">
        <f>(((J2167/60)/60)/24)+DATE(1970,1,1)</f>
        <v>42415.803159722222</v>
      </c>
      <c r="T2167" s="10">
        <f>(((I2167/60)/60)/24)+DATE(1970,1,1)</f>
        <v>42445.761493055557</v>
      </c>
      <c r="U2167" s="12">
        <f>ROUND((T2167-S2167), 0)</f>
        <v>30</v>
      </c>
      <c r="V2167" s="11">
        <f>IF(E2167&gt;=D2167, 1, "")</f>
        <v>1</v>
      </c>
      <c r="W2167" s="11" t="str">
        <f>IF(E2167&lt;D2167, 1, "")</f>
        <v/>
      </c>
      <c r="X2167" s="15">
        <f>S2167</f>
        <v>42415.803159722222</v>
      </c>
    </row>
    <row r="2168" spans="1:24" ht="48" x14ac:dyDescent="0.2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5">
        <f>E2168/D2168</f>
        <v>1.74</v>
      </c>
      <c r="P2168" s="6">
        <f>E2168/L2168</f>
        <v>86.138613861386133</v>
      </c>
      <c r="Q2168" t="str">
        <f>LEFT(N2168, SEARCH("/", N2168, 1)-1)</f>
        <v>film &amp; video</v>
      </c>
      <c r="R2168" t="str">
        <f>RIGHT(N2168, LEN(N2168) - SEARCH("/", N2168,1))</f>
        <v>documentary</v>
      </c>
      <c r="S2168" s="10">
        <f>(((J2168/60)/60)/24)+DATE(1970,1,1)</f>
        <v>42078.222187499996</v>
      </c>
      <c r="T2168" s="10">
        <f>(((I2168/60)/60)/24)+DATE(1970,1,1)</f>
        <v>42118.222187499996</v>
      </c>
      <c r="U2168" s="12">
        <f>ROUND((T2168-S2168), 0)</f>
        <v>40</v>
      </c>
      <c r="V2168" s="11">
        <f>IF(E2168&gt;=D2168, 1, "")</f>
        <v>1</v>
      </c>
      <c r="W2168" s="11" t="str">
        <f>IF(E2168&lt;D2168, 1, "")</f>
        <v/>
      </c>
      <c r="X2168" s="15">
        <f>S2168</f>
        <v>42078.222187499996</v>
      </c>
    </row>
    <row r="2169" spans="1:24" ht="48" x14ac:dyDescent="0.2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5">
        <f>E2169/D2169</f>
        <v>1.03088</v>
      </c>
      <c r="P2169" s="6">
        <f>E2169/L2169</f>
        <v>193.04868913857678</v>
      </c>
      <c r="Q2169" t="str">
        <f>LEFT(N2169, SEARCH("/", N2169, 1)-1)</f>
        <v>film &amp; video</v>
      </c>
      <c r="R2169" t="str">
        <f>RIGHT(N2169, LEN(N2169) - SEARCH("/", N2169,1))</f>
        <v>documentary</v>
      </c>
      <c r="S2169" s="10">
        <f>(((J2169/60)/60)/24)+DATE(1970,1,1)</f>
        <v>42507.860196759255</v>
      </c>
      <c r="T2169" s="10">
        <f>(((I2169/60)/60)/24)+DATE(1970,1,1)</f>
        <v>42536.625</v>
      </c>
      <c r="U2169" s="12">
        <f>ROUND((T2169-S2169), 0)</f>
        <v>29</v>
      </c>
      <c r="V2169" s="11">
        <f>IF(E2169&gt;=D2169, 1, "")</f>
        <v>1</v>
      </c>
      <c r="W2169" s="11" t="str">
        <f>IF(E2169&lt;D2169, 1, "")</f>
        <v/>
      </c>
      <c r="X2169" s="15">
        <f>S2169</f>
        <v>42507.860196759255</v>
      </c>
    </row>
    <row r="2170" spans="1:24" ht="48" x14ac:dyDescent="0.2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5">
        <f>E2170/D2170</f>
        <v>1.0485537190082646</v>
      </c>
      <c r="P2170" s="6">
        <f>E2170/L2170</f>
        <v>84.023178807947019</v>
      </c>
      <c r="Q2170" t="str">
        <f>LEFT(N2170, SEARCH("/", N2170, 1)-1)</f>
        <v>film &amp; video</v>
      </c>
      <c r="R2170" t="str">
        <f>RIGHT(N2170, LEN(N2170) - SEARCH("/", N2170,1))</f>
        <v>documentary</v>
      </c>
      <c r="S2170" s="10">
        <f>(((J2170/60)/60)/24)+DATE(1970,1,1)</f>
        <v>41935.070486111108</v>
      </c>
      <c r="T2170" s="10">
        <f>(((I2170/60)/60)/24)+DATE(1970,1,1)</f>
        <v>41957.216666666667</v>
      </c>
      <c r="U2170" s="12">
        <f>ROUND((T2170-S2170), 0)</f>
        <v>22</v>
      </c>
      <c r="V2170" s="11">
        <f>IF(E2170&gt;=D2170, 1, "")</f>
        <v>1</v>
      </c>
      <c r="W2170" s="11" t="str">
        <f>IF(E2170&lt;D2170, 1, "")</f>
        <v/>
      </c>
      <c r="X2170" s="15">
        <f>S2170</f>
        <v>41935.070486111108</v>
      </c>
    </row>
    <row r="2171" spans="1:24" ht="48" x14ac:dyDescent="0.2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5">
        <f>E2171/D2171</f>
        <v>1.0137499999999999</v>
      </c>
      <c r="P2171" s="6">
        <f>E2171/L2171</f>
        <v>139.82758620689654</v>
      </c>
      <c r="Q2171" t="str">
        <f>LEFT(N2171, SEARCH("/", N2171, 1)-1)</f>
        <v>film &amp; video</v>
      </c>
      <c r="R2171" t="str">
        <f>RIGHT(N2171, LEN(N2171) - SEARCH("/", N2171,1))</f>
        <v>documentary</v>
      </c>
      <c r="S2171" s="10">
        <f>(((J2171/60)/60)/24)+DATE(1970,1,1)</f>
        <v>42163.897916666669</v>
      </c>
      <c r="T2171" s="10">
        <f>(((I2171/60)/60)/24)+DATE(1970,1,1)</f>
        <v>42208.132638888885</v>
      </c>
      <c r="U2171" s="12">
        <f>ROUND((T2171-S2171), 0)</f>
        <v>44</v>
      </c>
      <c r="V2171" s="11">
        <f>IF(E2171&gt;=D2171, 1, "")</f>
        <v>1</v>
      </c>
      <c r="W2171" s="11" t="str">
        <f>IF(E2171&lt;D2171, 1, "")</f>
        <v/>
      </c>
      <c r="X2171" s="15">
        <f>S2171</f>
        <v>42163.897916666669</v>
      </c>
    </row>
    <row r="2172" spans="1:24" ht="48" x14ac:dyDescent="0.2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5">
        <f>E2172/D2172</f>
        <v>1.1107699999999998</v>
      </c>
      <c r="P2172" s="6">
        <f>E2172/L2172</f>
        <v>109.82189265536722</v>
      </c>
      <c r="Q2172" t="str">
        <f>LEFT(N2172, SEARCH("/", N2172, 1)-1)</f>
        <v>film &amp; video</v>
      </c>
      <c r="R2172" t="str">
        <f>RIGHT(N2172, LEN(N2172) - SEARCH("/", N2172,1))</f>
        <v>documentary</v>
      </c>
      <c r="S2172" s="10">
        <f>(((J2172/60)/60)/24)+DATE(1970,1,1)</f>
        <v>41936.001226851848</v>
      </c>
      <c r="T2172" s="10">
        <f>(((I2172/60)/60)/24)+DATE(1970,1,1)</f>
        <v>41966.042893518519</v>
      </c>
      <c r="U2172" s="12">
        <f>ROUND((T2172-S2172), 0)</f>
        <v>30</v>
      </c>
      <c r="V2172" s="11">
        <f>IF(E2172&gt;=D2172, 1, "")</f>
        <v>1</v>
      </c>
      <c r="W2172" s="11" t="str">
        <f>IF(E2172&lt;D2172, 1, "")</f>
        <v/>
      </c>
      <c r="X2172" s="15">
        <f>S2172</f>
        <v>41936.001226851848</v>
      </c>
    </row>
    <row r="2173" spans="1:24" ht="48" x14ac:dyDescent="0.2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5">
        <f>E2173/D2173</f>
        <v>1.2415933781686497</v>
      </c>
      <c r="P2173" s="6">
        <f>E2173/L2173</f>
        <v>139.53488372093022</v>
      </c>
      <c r="Q2173" t="str">
        <f>LEFT(N2173, SEARCH("/", N2173, 1)-1)</f>
        <v>film &amp; video</v>
      </c>
      <c r="R2173" t="str">
        <f>RIGHT(N2173, LEN(N2173) - SEARCH("/", N2173,1))</f>
        <v>documentary</v>
      </c>
      <c r="S2173" s="10">
        <f>(((J2173/60)/60)/24)+DATE(1970,1,1)</f>
        <v>41837.210543981484</v>
      </c>
      <c r="T2173" s="10">
        <f>(((I2173/60)/60)/24)+DATE(1970,1,1)</f>
        <v>41859</v>
      </c>
      <c r="U2173" s="12">
        <f>ROUND((T2173-S2173), 0)</f>
        <v>22</v>
      </c>
      <c r="V2173" s="11">
        <f>IF(E2173&gt;=D2173, 1, "")</f>
        <v>1</v>
      </c>
      <c r="W2173" s="11" t="str">
        <f>IF(E2173&lt;D2173, 1, "")</f>
        <v/>
      </c>
      <c r="X2173" s="15">
        <f>S2173</f>
        <v>41837.210543981484</v>
      </c>
    </row>
    <row r="2174" spans="1:24" ht="48" x14ac:dyDescent="0.2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5">
        <f>E2174/D2174</f>
        <v>1.0133333333333334</v>
      </c>
      <c r="P2174" s="6">
        <f>E2174/L2174</f>
        <v>347.84615384615387</v>
      </c>
      <c r="Q2174" t="str">
        <f>LEFT(N2174, SEARCH("/", N2174, 1)-1)</f>
        <v>film &amp; video</v>
      </c>
      <c r="R2174" t="str">
        <f>RIGHT(N2174, LEN(N2174) - SEARCH("/", N2174,1))</f>
        <v>documentary</v>
      </c>
      <c r="S2174" s="10">
        <f>(((J2174/60)/60)/24)+DATE(1970,1,1)</f>
        <v>40255.744629629626</v>
      </c>
      <c r="T2174" s="10">
        <f>(((I2174/60)/60)/24)+DATE(1970,1,1)</f>
        <v>40300.806944444441</v>
      </c>
      <c r="U2174" s="12">
        <f>ROUND((T2174-S2174), 0)</f>
        <v>45</v>
      </c>
      <c r="V2174" s="11">
        <f>IF(E2174&gt;=D2174, 1, "")</f>
        <v>1</v>
      </c>
      <c r="W2174" s="11" t="str">
        <f>IF(E2174&lt;D2174, 1, "")</f>
        <v/>
      </c>
      <c r="X2174" s="15">
        <f>S2174</f>
        <v>40255.744629629626</v>
      </c>
    </row>
    <row r="2175" spans="1:24" ht="48" x14ac:dyDescent="0.2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5">
        <f>E2175/D2175</f>
        <v>1.1016142857142857</v>
      </c>
      <c r="P2175" s="6">
        <f>E2175/L2175</f>
        <v>68.24159292035398</v>
      </c>
      <c r="Q2175" t="str">
        <f>LEFT(N2175, SEARCH("/", N2175, 1)-1)</f>
        <v>film &amp; video</v>
      </c>
      <c r="R2175" t="str">
        <f>RIGHT(N2175, LEN(N2175) - SEARCH("/", N2175,1))</f>
        <v>documentary</v>
      </c>
      <c r="S2175" s="10">
        <f>(((J2175/60)/60)/24)+DATE(1970,1,1)</f>
        <v>41780.859629629631</v>
      </c>
      <c r="T2175" s="10">
        <f>(((I2175/60)/60)/24)+DATE(1970,1,1)</f>
        <v>41811.165972222225</v>
      </c>
      <c r="U2175" s="12">
        <f>ROUND((T2175-S2175), 0)</f>
        <v>30</v>
      </c>
      <c r="V2175" s="11">
        <f>IF(E2175&gt;=D2175, 1, "")</f>
        <v>1</v>
      </c>
      <c r="W2175" s="11" t="str">
        <f>IF(E2175&lt;D2175, 1, "")</f>
        <v/>
      </c>
      <c r="X2175" s="15">
        <f>S2175</f>
        <v>41780.859629629631</v>
      </c>
    </row>
    <row r="2176" spans="1:24" ht="48" x14ac:dyDescent="0.2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5">
        <f>E2176/D2176</f>
        <v>1.0397333333333334</v>
      </c>
      <c r="P2176" s="6">
        <f>E2176/L2176</f>
        <v>239.93846153846152</v>
      </c>
      <c r="Q2176" t="str">
        <f>LEFT(N2176, SEARCH("/", N2176, 1)-1)</f>
        <v>film &amp; video</v>
      </c>
      <c r="R2176" t="str">
        <f>RIGHT(N2176, LEN(N2176) - SEARCH("/", N2176,1))</f>
        <v>documentary</v>
      </c>
      <c r="S2176" s="10">
        <f>(((J2176/60)/60)/24)+DATE(1970,1,1)</f>
        <v>41668.606469907405</v>
      </c>
      <c r="T2176" s="10">
        <f>(((I2176/60)/60)/24)+DATE(1970,1,1)</f>
        <v>41698.606469907405</v>
      </c>
      <c r="U2176" s="12">
        <f>ROUND((T2176-S2176), 0)</f>
        <v>30</v>
      </c>
      <c r="V2176" s="11">
        <f>IF(E2176&gt;=D2176, 1, "")</f>
        <v>1</v>
      </c>
      <c r="W2176" s="11" t="str">
        <f>IF(E2176&lt;D2176, 1, "")</f>
        <v/>
      </c>
      <c r="X2176" s="15">
        <f>S2176</f>
        <v>41668.606469907405</v>
      </c>
    </row>
    <row r="2177" spans="1:24" ht="48" x14ac:dyDescent="0.2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5">
        <f>E2177/D2177</f>
        <v>1.013157894736842</v>
      </c>
      <c r="P2177" s="6">
        <f>E2177/L2177</f>
        <v>287.31343283582089</v>
      </c>
      <c r="Q2177" t="str">
        <f>LEFT(N2177, SEARCH("/", N2177, 1)-1)</f>
        <v>film &amp; video</v>
      </c>
      <c r="R2177" t="str">
        <f>RIGHT(N2177, LEN(N2177) - SEARCH("/", N2177,1))</f>
        <v>documentary</v>
      </c>
      <c r="S2177" s="10">
        <f>(((J2177/60)/60)/24)+DATE(1970,1,1)</f>
        <v>41019.793032407404</v>
      </c>
      <c r="T2177" s="10">
        <f>(((I2177/60)/60)/24)+DATE(1970,1,1)</f>
        <v>41049.793032407404</v>
      </c>
      <c r="U2177" s="12">
        <f>ROUND((T2177-S2177), 0)</f>
        <v>30</v>
      </c>
      <c r="V2177" s="11">
        <f>IF(E2177&gt;=D2177, 1, "")</f>
        <v>1</v>
      </c>
      <c r="W2177" s="11" t="str">
        <f>IF(E2177&lt;D2177, 1, "")</f>
        <v/>
      </c>
      <c r="X2177" s="15">
        <f>S2177</f>
        <v>41019.793032407404</v>
      </c>
    </row>
    <row r="2178" spans="1:24" ht="48" x14ac:dyDescent="0.2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5">
        <f>E2178/D2178</f>
        <v>1.033501</v>
      </c>
      <c r="P2178" s="6">
        <f>E2178/L2178</f>
        <v>86.84882352941176</v>
      </c>
      <c r="Q2178" t="str">
        <f>LEFT(N2178, SEARCH("/", N2178, 1)-1)</f>
        <v>film &amp; video</v>
      </c>
      <c r="R2178" t="str">
        <f>RIGHT(N2178, LEN(N2178) - SEARCH("/", N2178,1))</f>
        <v>documentary</v>
      </c>
      <c r="S2178" s="10">
        <f>(((J2178/60)/60)/24)+DATE(1970,1,1)</f>
        <v>41355.577291666668</v>
      </c>
      <c r="T2178" s="10">
        <f>(((I2178/60)/60)/24)+DATE(1970,1,1)</f>
        <v>41395.207638888889</v>
      </c>
      <c r="U2178" s="12">
        <f>ROUND((T2178-S2178), 0)</f>
        <v>40</v>
      </c>
      <c r="V2178" s="11">
        <f>IF(E2178&gt;=D2178, 1, "")</f>
        <v>1</v>
      </c>
      <c r="W2178" s="11" t="str">
        <f>IF(E2178&lt;D2178, 1, "")</f>
        <v/>
      </c>
      <c r="X2178" s="15">
        <f>S2178</f>
        <v>41355.577291666668</v>
      </c>
    </row>
    <row r="2179" spans="1:24" ht="48" x14ac:dyDescent="0.2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5">
        <f>E2179/D2179</f>
        <v>1.04112</v>
      </c>
      <c r="P2179" s="6">
        <f>E2179/L2179</f>
        <v>81.84905660377359</v>
      </c>
      <c r="Q2179" t="str">
        <f>LEFT(N2179, SEARCH("/", N2179, 1)-1)</f>
        <v>film &amp; video</v>
      </c>
      <c r="R2179" t="str">
        <f>RIGHT(N2179, LEN(N2179) - SEARCH("/", N2179,1))</f>
        <v>documentary</v>
      </c>
      <c r="S2179" s="10">
        <f>(((J2179/60)/60)/24)+DATE(1970,1,1)</f>
        <v>42043.605578703704</v>
      </c>
      <c r="T2179" s="10">
        <f>(((I2179/60)/60)/24)+DATE(1970,1,1)</f>
        <v>42078.563912037032</v>
      </c>
      <c r="U2179" s="12">
        <f>ROUND((T2179-S2179), 0)</f>
        <v>35</v>
      </c>
      <c r="V2179" s="11">
        <f>IF(E2179&gt;=D2179, 1, "")</f>
        <v>1</v>
      </c>
      <c r="W2179" s="11" t="str">
        <f>IF(E2179&lt;D2179, 1, "")</f>
        <v/>
      </c>
      <c r="X2179" s="15">
        <f>S2179</f>
        <v>42043.605578703704</v>
      </c>
    </row>
    <row r="2180" spans="1:24" ht="48" x14ac:dyDescent="0.2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5">
        <f>E2180/D2180</f>
        <v>1.1015569230769231</v>
      </c>
      <c r="P2180" s="6">
        <f>E2180/L2180</f>
        <v>42.874970059880241</v>
      </c>
      <c r="Q2180" t="str">
        <f>LEFT(N2180, SEARCH("/", N2180, 1)-1)</f>
        <v>film &amp; video</v>
      </c>
      <c r="R2180" t="str">
        <f>RIGHT(N2180, LEN(N2180) - SEARCH("/", N2180,1))</f>
        <v>documentary</v>
      </c>
      <c r="S2180" s="10">
        <f>(((J2180/60)/60)/24)+DATE(1970,1,1)</f>
        <v>40893.551724537036</v>
      </c>
      <c r="T2180" s="10">
        <f>(((I2180/60)/60)/24)+DATE(1970,1,1)</f>
        <v>40923.551724537036</v>
      </c>
      <c r="U2180" s="12">
        <f>ROUND((T2180-S2180), 0)</f>
        <v>30</v>
      </c>
      <c r="V2180" s="11">
        <f>IF(E2180&gt;=D2180, 1, "")</f>
        <v>1</v>
      </c>
      <c r="W2180" s="11" t="str">
        <f>IF(E2180&lt;D2180, 1, "")</f>
        <v/>
      </c>
      <c r="X2180" s="15">
        <f>S2180</f>
        <v>40893.551724537036</v>
      </c>
    </row>
    <row r="2181" spans="1:24" ht="48" x14ac:dyDescent="0.2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5">
        <f>E2181/D2181</f>
        <v>1.2202</v>
      </c>
      <c r="P2181" s="6">
        <f>E2181/L2181</f>
        <v>709.41860465116281</v>
      </c>
      <c r="Q2181" t="str">
        <f>LEFT(N2181, SEARCH("/", N2181, 1)-1)</f>
        <v>film &amp; video</v>
      </c>
      <c r="R2181" t="str">
        <f>RIGHT(N2181, LEN(N2181) - SEARCH("/", N2181,1))</f>
        <v>documentary</v>
      </c>
      <c r="S2181" s="10">
        <f>(((J2181/60)/60)/24)+DATE(1970,1,1)</f>
        <v>42711.795138888891</v>
      </c>
      <c r="T2181" s="10">
        <f>(((I2181/60)/60)/24)+DATE(1970,1,1)</f>
        <v>42741.795138888891</v>
      </c>
      <c r="U2181" s="12">
        <f>ROUND((T2181-S2181), 0)</f>
        <v>30</v>
      </c>
      <c r="V2181" s="11">
        <f>IF(E2181&gt;=D2181, 1, "")</f>
        <v>1</v>
      </c>
      <c r="W2181" s="11" t="str">
        <f>IF(E2181&lt;D2181, 1, "")</f>
        <v/>
      </c>
      <c r="X2181" s="15">
        <f>S2181</f>
        <v>42711.795138888891</v>
      </c>
    </row>
    <row r="2182" spans="1:24" ht="48" x14ac:dyDescent="0.2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5">
        <f>E2182/D2182</f>
        <v>1.1416866666666667</v>
      </c>
      <c r="P2182" s="6">
        <f>E2182/L2182</f>
        <v>161.25517890772127</v>
      </c>
      <c r="Q2182" t="str">
        <f>LEFT(N2182, SEARCH("/", N2182, 1)-1)</f>
        <v>film &amp; video</v>
      </c>
      <c r="R2182" t="str">
        <f>RIGHT(N2182, LEN(N2182) - SEARCH("/", N2182,1))</f>
        <v>documentary</v>
      </c>
      <c r="S2182" s="10">
        <f>(((J2182/60)/60)/24)+DATE(1970,1,1)</f>
        <v>41261.767812500002</v>
      </c>
      <c r="T2182" s="10">
        <f>(((I2182/60)/60)/24)+DATE(1970,1,1)</f>
        <v>41306.767812500002</v>
      </c>
      <c r="U2182" s="12">
        <f>ROUND((T2182-S2182), 0)</f>
        <v>45</v>
      </c>
      <c r="V2182" s="11">
        <f>IF(E2182&gt;=D2182, 1, "")</f>
        <v>1</v>
      </c>
      <c r="W2182" s="11" t="str">
        <f>IF(E2182&lt;D2182, 1, "")</f>
        <v/>
      </c>
      <c r="X2182" s="15">
        <f>S2182</f>
        <v>41261.767812500002</v>
      </c>
    </row>
    <row r="2183" spans="1:24" ht="32" x14ac:dyDescent="0.2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5">
        <f>E2183/D2183</f>
        <v>1.2533333333333334</v>
      </c>
      <c r="P2183" s="6">
        <f>E2183/L2183</f>
        <v>41.777777777777779</v>
      </c>
      <c r="Q2183" t="str">
        <f>LEFT(N2183, SEARCH("/", N2183, 1)-1)</f>
        <v>film &amp; video</v>
      </c>
      <c r="R2183" t="str">
        <f>RIGHT(N2183, LEN(N2183) - SEARCH("/", N2183,1))</f>
        <v>documentary</v>
      </c>
      <c r="S2183" s="10">
        <f>(((J2183/60)/60)/24)+DATE(1970,1,1)</f>
        <v>42425.576898148152</v>
      </c>
      <c r="T2183" s="10">
        <f>(((I2183/60)/60)/24)+DATE(1970,1,1)</f>
        <v>42465.666666666672</v>
      </c>
      <c r="U2183" s="12">
        <f>ROUND((T2183-S2183), 0)</f>
        <v>40</v>
      </c>
      <c r="V2183" s="11">
        <f>IF(E2183&gt;=D2183, 1, "")</f>
        <v>1</v>
      </c>
      <c r="W2183" s="11" t="str">
        <f>IF(E2183&lt;D2183, 1, "")</f>
        <v/>
      </c>
      <c r="X2183" s="15">
        <f>S2183</f>
        <v>42425.576898148152</v>
      </c>
    </row>
    <row r="2184" spans="1:24" ht="48" x14ac:dyDescent="0.2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5">
        <f>E2184/D2184</f>
        <v>1.0666666666666667</v>
      </c>
      <c r="P2184" s="6">
        <f>E2184/L2184</f>
        <v>89.887640449438209</v>
      </c>
      <c r="Q2184" t="str">
        <f>LEFT(N2184, SEARCH("/", N2184, 1)-1)</f>
        <v>film &amp; video</v>
      </c>
      <c r="R2184" t="str">
        <f>RIGHT(N2184, LEN(N2184) - SEARCH("/", N2184,1))</f>
        <v>documentary</v>
      </c>
      <c r="S2184" s="10">
        <f>(((J2184/60)/60)/24)+DATE(1970,1,1)</f>
        <v>41078.91201388889</v>
      </c>
      <c r="T2184" s="10">
        <f>(((I2184/60)/60)/24)+DATE(1970,1,1)</f>
        <v>41108.91201388889</v>
      </c>
      <c r="U2184" s="12">
        <f>ROUND((T2184-S2184), 0)</f>
        <v>30</v>
      </c>
      <c r="V2184" s="11">
        <f>IF(E2184&gt;=D2184, 1, "")</f>
        <v>1</v>
      </c>
      <c r="W2184" s="11" t="str">
        <f>IF(E2184&lt;D2184, 1, "")</f>
        <v/>
      </c>
      <c r="X2184" s="15">
        <f>S2184</f>
        <v>41078.91201388889</v>
      </c>
    </row>
    <row r="2185" spans="1:24" ht="48" x14ac:dyDescent="0.2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5">
        <f>E2185/D2185</f>
        <v>1.3065</v>
      </c>
      <c r="P2185" s="6">
        <f>E2185/L2185</f>
        <v>45.051724137931032</v>
      </c>
      <c r="Q2185" t="str">
        <f>LEFT(N2185, SEARCH("/", N2185, 1)-1)</f>
        <v>film &amp; video</v>
      </c>
      <c r="R2185" t="str">
        <f>RIGHT(N2185, LEN(N2185) - SEARCH("/", N2185,1))</f>
        <v>documentary</v>
      </c>
      <c r="S2185" s="10">
        <f>(((J2185/60)/60)/24)+DATE(1970,1,1)</f>
        <v>40757.889247685183</v>
      </c>
      <c r="T2185" s="10">
        <f>(((I2185/60)/60)/24)+DATE(1970,1,1)</f>
        <v>40802.889247685183</v>
      </c>
      <c r="U2185" s="12">
        <f>ROUND((T2185-S2185), 0)</f>
        <v>45</v>
      </c>
      <c r="V2185" s="11">
        <f>IF(E2185&gt;=D2185, 1, "")</f>
        <v>1</v>
      </c>
      <c r="W2185" s="11" t="str">
        <f>IF(E2185&lt;D2185, 1, "")</f>
        <v/>
      </c>
      <c r="X2185" s="15">
        <f>S2185</f>
        <v>40757.889247685183</v>
      </c>
    </row>
    <row r="2186" spans="1:24" ht="48" x14ac:dyDescent="0.2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5">
        <f>E2186/D2186</f>
        <v>1.2</v>
      </c>
      <c r="P2186" s="6">
        <f>E2186/L2186</f>
        <v>42.857142857142854</v>
      </c>
      <c r="Q2186" t="str">
        <f>LEFT(N2186, SEARCH("/", N2186, 1)-1)</f>
        <v>film &amp; video</v>
      </c>
      <c r="R2186" t="str">
        <f>RIGHT(N2186, LEN(N2186) - SEARCH("/", N2186,1))</f>
        <v>documentary</v>
      </c>
      <c r="S2186" s="10">
        <f>(((J2186/60)/60)/24)+DATE(1970,1,1)</f>
        <v>41657.985081018516</v>
      </c>
      <c r="T2186" s="10">
        <f>(((I2186/60)/60)/24)+DATE(1970,1,1)</f>
        <v>41699.720833333333</v>
      </c>
      <c r="U2186" s="12">
        <f>ROUND((T2186-S2186), 0)</f>
        <v>42</v>
      </c>
      <c r="V2186" s="11">
        <f>IF(E2186&gt;=D2186, 1, "")</f>
        <v>1</v>
      </c>
      <c r="W2186" s="11" t="str">
        <f>IF(E2186&lt;D2186, 1, "")</f>
        <v/>
      </c>
      <c r="X2186" s="15">
        <f>S2186</f>
        <v>41657.985081018516</v>
      </c>
    </row>
    <row r="2187" spans="1:24" ht="48" x14ac:dyDescent="0.2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5">
        <f>E2187/D2187</f>
        <v>1.0595918367346939</v>
      </c>
      <c r="P2187" s="6">
        <f>E2187/L2187</f>
        <v>54.083333333333336</v>
      </c>
      <c r="Q2187" t="str">
        <f>LEFT(N2187, SEARCH("/", N2187, 1)-1)</f>
        <v>film &amp; video</v>
      </c>
      <c r="R2187" t="str">
        <f>RIGHT(N2187, LEN(N2187) - SEARCH("/", N2187,1))</f>
        <v>documentary</v>
      </c>
      <c r="S2187" s="10">
        <f>(((J2187/60)/60)/24)+DATE(1970,1,1)</f>
        <v>42576.452731481477</v>
      </c>
      <c r="T2187" s="10">
        <f>(((I2187/60)/60)/24)+DATE(1970,1,1)</f>
        <v>42607.452731481477</v>
      </c>
      <c r="U2187" s="12">
        <f>ROUND((T2187-S2187), 0)</f>
        <v>31</v>
      </c>
      <c r="V2187" s="11">
        <f>IF(E2187&gt;=D2187, 1, "")</f>
        <v>1</v>
      </c>
      <c r="W2187" s="11" t="str">
        <f>IF(E2187&lt;D2187, 1, "")</f>
        <v/>
      </c>
      <c r="X2187" s="15">
        <f>S2187</f>
        <v>42576.452731481477</v>
      </c>
    </row>
    <row r="2188" spans="1:24" ht="48" x14ac:dyDescent="0.2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5">
        <f>E2188/D2188</f>
        <v>1.1439999999999999</v>
      </c>
      <c r="P2188" s="6">
        <f>E2188/L2188</f>
        <v>103.21804511278195</v>
      </c>
      <c r="Q2188" t="str">
        <f>LEFT(N2188, SEARCH("/", N2188, 1)-1)</f>
        <v>film &amp; video</v>
      </c>
      <c r="R2188" t="str">
        <f>RIGHT(N2188, LEN(N2188) - SEARCH("/", N2188,1))</f>
        <v>documentary</v>
      </c>
      <c r="S2188" s="10">
        <f>(((J2188/60)/60)/24)+DATE(1970,1,1)</f>
        <v>42292.250787037032</v>
      </c>
      <c r="T2188" s="10">
        <f>(((I2188/60)/60)/24)+DATE(1970,1,1)</f>
        <v>42322.292361111111</v>
      </c>
      <c r="U2188" s="12">
        <f>ROUND((T2188-S2188), 0)</f>
        <v>30</v>
      </c>
      <c r="V2188" s="11">
        <f>IF(E2188&gt;=D2188, 1, "")</f>
        <v>1</v>
      </c>
      <c r="W2188" s="11" t="str">
        <f>IF(E2188&lt;D2188, 1, "")</f>
        <v/>
      </c>
      <c r="X2188" s="15">
        <f>S2188</f>
        <v>42292.250787037032</v>
      </c>
    </row>
    <row r="2189" spans="1:24" ht="48" x14ac:dyDescent="0.2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5">
        <f>E2189/D2189</f>
        <v>1.1176666666666666</v>
      </c>
      <c r="P2189" s="6">
        <f>E2189/L2189</f>
        <v>40.397590361445786</v>
      </c>
      <c r="Q2189" t="str">
        <f>LEFT(N2189, SEARCH("/", N2189, 1)-1)</f>
        <v>film &amp; video</v>
      </c>
      <c r="R2189" t="str">
        <f>RIGHT(N2189, LEN(N2189) - SEARCH("/", N2189,1))</f>
        <v>documentary</v>
      </c>
      <c r="S2189" s="10">
        <f>(((J2189/60)/60)/24)+DATE(1970,1,1)</f>
        <v>42370.571851851855</v>
      </c>
      <c r="T2189" s="10">
        <f>(((I2189/60)/60)/24)+DATE(1970,1,1)</f>
        <v>42394.994444444441</v>
      </c>
      <c r="U2189" s="12">
        <f>ROUND((T2189-S2189), 0)</f>
        <v>24</v>
      </c>
      <c r="V2189" s="11">
        <f>IF(E2189&gt;=D2189, 1, "")</f>
        <v>1</v>
      </c>
      <c r="W2189" s="11" t="str">
        <f>IF(E2189&lt;D2189, 1, "")</f>
        <v/>
      </c>
      <c r="X2189" s="15">
        <f>S2189</f>
        <v>42370.571851851855</v>
      </c>
    </row>
    <row r="2190" spans="1:24" ht="48" x14ac:dyDescent="0.2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5">
        <f>E2190/D2190</f>
        <v>1.1608000000000001</v>
      </c>
      <c r="P2190" s="6">
        <f>E2190/L2190</f>
        <v>116.85906040268456</v>
      </c>
      <c r="Q2190" t="str">
        <f>LEFT(N2190, SEARCH("/", N2190, 1)-1)</f>
        <v>film &amp; video</v>
      </c>
      <c r="R2190" t="str">
        <f>RIGHT(N2190, LEN(N2190) - SEARCH("/", N2190,1))</f>
        <v>documentary</v>
      </c>
      <c r="S2190" s="10">
        <f>(((J2190/60)/60)/24)+DATE(1970,1,1)</f>
        <v>40987.688333333332</v>
      </c>
      <c r="T2190" s="10">
        <f>(((I2190/60)/60)/24)+DATE(1970,1,1)</f>
        <v>41032.688333333332</v>
      </c>
      <c r="U2190" s="12">
        <f>ROUND((T2190-S2190), 0)</f>
        <v>45</v>
      </c>
      <c r="V2190" s="11">
        <f>IF(E2190&gt;=D2190, 1, "")</f>
        <v>1</v>
      </c>
      <c r="W2190" s="11" t="str">
        <f>IF(E2190&lt;D2190, 1, "")</f>
        <v/>
      </c>
      <c r="X2190" s="15">
        <f>S2190</f>
        <v>40987.688333333332</v>
      </c>
    </row>
    <row r="2191" spans="1:24" ht="48" x14ac:dyDescent="0.2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5">
        <f>E2191/D2191</f>
        <v>1.415</v>
      </c>
      <c r="P2191" s="6">
        <f>E2191/L2191</f>
        <v>115.51020408163265</v>
      </c>
      <c r="Q2191" t="str">
        <f>LEFT(N2191, SEARCH("/", N2191, 1)-1)</f>
        <v>film &amp; video</v>
      </c>
      <c r="R2191" t="str">
        <f>RIGHT(N2191, LEN(N2191) - SEARCH("/", N2191,1))</f>
        <v>documentary</v>
      </c>
      <c r="S2191" s="10">
        <f>(((J2191/60)/60)/24)+DATE(1970,1,1)</f>
        <v>42367.719814814816</v>
      </c>
      <c r="T2191" s="10">
        <f>(((I2191/60)/60)/24)+DATE(1970,1,1)</f>
        <v>42392.719814814816</v>
      </c>
      <c r="U2191" s="12">
        <f>ROUND((T2191-S2191), 0)</f>
        <v>25</v>
      </c>
      <c r="V2191" s="11">
        <f>IF(E2191&gt;=D2191, 1, "")</f>
        <v>1</v>
      </c>
      <c r="W2191" s="11" t="str">
        <f>IF(E2191&lt;D2191, 1, "")</f>
        <v/>
      </c>
      <c r="X2191" s="15">
        <f>S2191</f>
        <v>42367.719814814816</v>
      </c>
    </row>
    <row r="2192" spans="1:24" ht="48" x14ac:dyDescent="0.2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5">
        <f>E2192/D2192</f>
        <v>1.0472999999999999</v>
      </c>
      <c r="P2192" s="6">
        <f>E2192/L2192</f>
        <v>104.31274900398407</v>
      </c>
      <c r="Q2192" t="str">
        <f>LEFT(N2192, SEARCH("/", N2192, 1)-1)</f>
        <v>film &amp; video</v>
      </c>
      <c r="R2192" t="str">
        <f>RIGHT(N2192, LEN(N2192) - SEARCH("/", N2192,1))</f>
        <v>documentary</v>
      </c>
      <c r="S2192" s="10">
        <f>(((J2192/60)/60)/24)+DATE(1970,1,1)</f>
        <v>41085.698113425926</v>
      </c>
      <c r="T2192" s="10">
        <f>(((I2192/60)/60)/24)+DATE(1970,1,1)</f>
        <v>41120.208333333336</v>
      </c>
      <c r="U2192" s="12">
        <f>ROUND((T2192-S2192), 0)</f>
        <v>35</v>
      </c>
      <c r="V2192" s="11">
        <f>IF(E2192&gt;=D2192, 1, "")</f>
        <v>1</v>
      </c>
      <c r="W2192" s="11" t="str">
        <f>IF(E2192&lt;D2192, 1, "")</f>
        <v/>
      </c>
      <c r="X2192" s="15">
        <f>S2192</f>
        <v>41085.698113425926</v>
      </c>
    </row>
    <row r="2193" spans="1:24" ht="48" x14ac:dyDescent="0.2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5">
        <f>E2193/D2193</f>
        <v>2.5583333333333331</v>
      </c>
      <c r="P2193" s="6">
        <f>E2193/L2193</f>
        <v>69.772727272727266</v>
      </c>
      <c r="Q2193" t="str">
        <f>LEFT(N2193, SEARCH("/", N2193, 1)-1)</f>
        <v>film &amp; video</v>
      </c>
      <c r="R2193" t="str">
        <f>RIGHT(N2193, LEN(N2193) - SEARCH("/", N2193,1))</f>
        <v>documentary</v>
      </c>
      <c r="S2193" s="10">
        <f>(((J2193/60)/60)/24)+DATE(1970,1,1)</f>
        <v>41144.709490740745</v>
      </c>
      <c r="T2193" s="10">
        <f>(((I2193/60)/60)/24)+DATE(1970,1,1)</f>
        <v>41158.709490740745</v>
      </c>
      <c r="U2193" s="12">
        <f>ROUND((T2193-S2193), 0)</f>
        <v>14</v>
      </c>
      <c r="V2193" s="11">
        <f>IF(E2193&gt;=D2193, 1, "")</f>
        <v>1</v>
      </c>
      <c r="W2193" s="11" t="str">
        <f>IF(E2193&lt;D2193, 1, "")</f>
        <v/>
      </c>
      <c r="X2193" s="15">
        <f>S2193</f>
        <v>41144.709490740745</v>
      </c>
    </row>
    <row r="2194" spans="1:24" ht="48" x14ac:dyDescent="0.2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5">
        <f>E2194/D2194</f>
        <v>2.0670670670670672</v>
      </c>
      <c r="P2194" s="6">
        <f>E2194/L2194</f>
        <v>43.020833333333336</v>
      </c>
      <c r="Q2194" t="str">
        <f>LEFT(N2194, SEARCH("/", N2194, 1)-1)</f>
        <v>film &amp; video</v>
      </c>
      <c r="R2194" t="str">
        <f>RIGHT(N2194, LEN(N2194) - SEARCH("/", N2194,1))</f>
        <v>documentary</v>
      </c>
      <c r="S2194" s="10">
        <f>(((J2194/60)/60)/24)+DATE(1970,1,1)</f>
        <v>41755.117581018516</v>
      </c>
      <c r="T2194" s="10">
        <f>(((I2194/60)/60)/24)+DATE(1970,1,1)</f>
        <v>41778.117581018516</v>
      </c>
      <c r="U2194" s="12">
        <f>ROUND((T2194-S2194), 0)</f>
        <v>23</v>
      </c>
      <c r="V2194" s="11">
        <f>IF(E2194&gt;=D2194, 1, "")</f>
        <v>1</v>
      </c>
      <c r="W2194" s="11" t="str">
        <f>IF(E2194&lt;D2194, 1, "")</f>
        <v/>
      </c>
      <c r="X2194" s="15">
        <f>S2194</f>
        <v>41755.117581018516</v>
      </c>
    </row>
    <row r="2195" spans="1:24" ht="48" x14ac:dyDescent="0.2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5">
        <f>E2195/D2195</f>
        <v>1.1210500000000001</v>
      </c>
      <c r="P2195" s="6">
        <f>E2195/L2195</f>
        <v>58.540469973890339</v>
      </c>
      <c r="Q2195" t="str">
        <f>LEFT(N2195, SEARCH("/", N2195, 1)-1)</f>
        <v>film &amp; video</v>
      </c>
      <c r="R2195" t="str">
        <f>RIGHT(N2195, LEN(N2195) - SEARCH("/", N2195,1))</f>
        <v>documentary</v>
      </c>
      <c r="S2195" s="10">
        <f>(((J2195/60)/60)/24)+DATE(1970,1,1)</f>
        <v>41980.781793981485</v>
      </c>
      <c r="T2195" s="10">
        <f>(((I2195/60)/60)/24)+DATE(1970,1,1)</f>
        <v>42010.781793981485</v>
      </c>
      <c r="U2195" s="12">
        <f>ROUND((T2195-S2195), 0)</f>
        <v>30</v>
      </c>
      <c r="V2195" s="11">
        <f>IF(E2195&gt;=D2195, 1, "")</f>
        <v>1</v>
      </c>
      <c r="W2195" s="11" t="str">
        <f>IF(E2195&lt;D2195, 1, "")</f>
        <v/>
      </c>
      <c r="X2195" s="15">
        <f>S2195</f>
        <v>41980.781793981485</v>
      </c>
    </row>
    <row r="2196" spans="1:24" ht="48" x14ac:dyDescent="0.2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5">
        <f>E2196/D2196</f>
        <v>1.05982</v>
      </c>
      <c r="P2196" s="6">
        <f>E2196/L2196</f>
        <v>111.79535864978902</v>
      </c>
      <c r="Q2196" t="str">
        <f>LEFT(N2196, SEARCH("/", N2196, 1)-1)</f>
        <v>film &amp; video</v>
      </c>
      <c r="R2196" t="str">
        <f>RIGHT(N2196, LEN(N2196) - SEARCH("/", N2196,1))</f>
        <v>documentary</v>
      </c>
      <c r="S2196" s="10">
        <f>(((J2196/60)/60)/24)+DATE(1970,1,1)</f>
        <v>41934.584502314814</v>
      </c>
      <c r="T2196" s="10">
        <f>(((I2196/60)/60)/24)+DATE(1970,1,1)</f>
        <v>41964.626168981486</v>
      </c>
      <c r="U2196" s="12">
        <f>ROUND((T2196-S2196), 0)</f>
        <v>30</v>
      </c>
      <c r="V2196" s="11">
        <f>IF(E2196&gt;=D2196, 1, "")</f>
        <v>1</v>
      </c>
      <c r="W2196" s="11" t="str">
        <f>IF(E2196&lt;D2196, 1, "")</f>
        <v/>
      </c>
      <c r="X2196" s="15">
        <f>S2196</f>
        <v>41934.584502314814</v>
      </c>
    </row>
    <row r="2197" spans="1:24" ht="48" x14ac:dyDescent="0.2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5">
        <f>E2197/D2197</f>
        <v>1.0016666666666667</v>
      </c>
      <c r="P2197" s="6">
        <f>E2197/L2197</f>
        <v>46.230769230769234</v>
      </c>
      <c r="Q2197" t="str">
        <f>LEFT(N2197, SEARCH("/", N2197, 1)-1)</f>
        <v>film &amp; video</v>
      </c>
      <c r="R2197" t="str">
        <f>RIGHT(N2197, LEN(N2197) - SEARCH("/", N2197,1))</f>
        <v>documentary</v>
      </c>
      <c r="S2197" s="10">
        <f>(((J2197/60)/60)/24)+DATE(1970,1,1)</f>
        <v>42211.951284722221</v>
      </c>
      <c r="T2197" s="10">
        <f>(((I2197/60)/60)/24)+DATE(1970,1,1)</f>
        <v>42226.951284722221</v>
      </c>
      <c r="U2197" s="12">
        <f>ROUND((T2197-S2197), 0)</f>
        <v>15</v>
      </c>
      <c r="V2197" s="11">
        <f>IF(E2197&gt;=D2197, 1, "")</f>
        <v>1</v>
      </c>
      <c r="W2197" s="11" t="str">
        <f>IF(E2197&lt;D2197, 1, "")</f>
        <v/>
      </c>
      <c r="X2197" s="15">
        <f>S2197</f>
        <v>42211.951284722221</v>
      </c>
    </row>
    <row r="2198" spans="1:24" ht="48" x14ac:dyDescent="0.2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5">
        <f>E2198/D2198</f>
        <v>2.1398947368421051</v>
      </c>
      <c r="P2198" s="6">
        <f>E2198/L2198</f>
        <v>144.69039145907473</v>
      </c>
      <c r="Q2198" t="str">
        <f>LEFT(N2198, SEARCH("/", N2198, 1)-1)</f>
        <v>film &amp; video</v>
      </c>
      <c r="R2198" t="str">
        <f>RIGHT(N2198, LEN(N2198) - SEARCH("/", N2198,1))</f>
        <v>documentary</v>
      </c>
      <c r="S2198" s="10">
        <f>(((J2198/60)/60)/24)+DATE(1970,1,1)</f>
        <v>42200.67659722222</v>
      </c>
      <c r="T2198" s="10">
        <f>(((I2198/60)/60)/24)+DATE(1970,1,1)</f>
        <v>42231.25</v>
      </c>
      <c r="U2198" s="12">
        <f>ROUND((T2198-S2198), 0)</f>
        <v>31</v>
      </c>
      <c r="V2198" s="11">
        <f>IF(E2198&gt;=D2198, 1, "")</f>
        <v>1</v>
      </c>
      <c r="W2198" s="11" t="str">
        <f>IF(E2198&lt;D2198, 1, "")</f>
        <v/>
      </c>
      <c r="X2198" s="15">
        <f>S2198</f>
        <v>42200.67659722222</v>
      </c>
    </row>
    <row r="2199" spans="1:24" ht="48" x14ac:dyDescent="0.2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5">
        <f>E2199/D2199</f>
        <v>1.2616000000000001</v>
      </c>
      <c r="P2199" s="6">
        <f>E2199/L2199</f>
        <v>88.845070422535215</v>
      </c>
      <c r="Q2199" t="str">
        <f>LEFT(N2199, SEARCH("/", N2199, 1)-1)</f>
        <v>film &amp; video</v>
      </c>
      <c r="R2199" t="str">
        <f>RIGHT(N2199, LEN(N2199) - SEARCH("/", N2199,1))</f>
        <v>documentary</v>
      </c>
      <c r="S2199" s="10">
        <f>(((J2199/60)/60)/24)+DATE(1970,1,1)</f>
        <v>42549.076157407413</v>
      </c>
      <c r="T2199" s="10">
        <f>(((I2199/60)/60)/24)+DATE(1970,1,1)</f>
        <v>42579.076157407413</v>
      </c>
      <c r="U2199" s="12">
        <f>ROUND((T2199-S2199), 0)</f>
        <v>30</v>
      </c>
      <c r="V2199" s="11">
        <f>IF(E2199&gt;=D2199, 1, "")</f>
        <v>1</v>
      </c>
      <c r="W2199" s="11" t="str">
        <f>IF(E2199&lt;D2199, 1, "")</f>
        <v/>
      </c>
      <c r="X2199" s="15">
        <f>S2199</f>
        <v>42549.076157407413</v>
      </c>
    </row>
    <row r="2200" spans="1:24" ht="48" x14ac:dyDescent="0.2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5">
        <f>E2200/D2200</f>
        <v>1.8153547058823529</v>
      </c>
      <c r="P2200" s="6">
        <f>E2200/L2200</f>
        <v>81.75107284768211</v>
      </c>
      <c r="Q2200" t="str">
        <f>LEFT(N2200, SEARCH("/", N2200, 1)-1)</f>
        <v>film &amp; video</v>
      </c>
      <c r="R2200" t="str">
        <f>RIGHT(N2200, LEN(N2200) - SEARCH("/", N2200,1))</f>
        <v>documentary</v>
      </c>
      <c r="S2200" s="10">
        <f>(((J2200/60)/60)/24)+DATE(1970,1,1)</f>
        <v>41674.063078703701</v>
      </c>
      <c r="T2200" s="10">
        <f>(((I2200/60)/60)/24)+DATE(1970,1,1)</f>
        <v>41705.957638888889</v>
      </c>
      <c r="U2200" s="12">
        <f>ROUND((T2200-S2200), 0)</f>
        <v>32</v>
      </c>
      <c r="V2200" s="11">
        <f>IF(E2200&gt;=D2200, 1, "")</f>
        <v>1</v>
      </c>
      <c r="W2200" s="11" t="str">
        <f>IF(E2200&lt;D2200, 1, "")</f>
        <v/>
      </c>
      <c r="X2200" s="15">
        <f>S2200</f>
        <v>41674.063078703701</v>
      </c>
    </row>
    <row r="2201" spans="1:24" ht="48" x14ac:dyDescent="0.2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5">
        <f>E2201/D2201</f>
        <v>1</v>
      </c>
      <c r="P2201" s="6">
        <f>E2201/L2201</f>
        <v>71.428571428571431</v>
      </c>
      <c r="Q2201" t="str">
        <f>LEFT(N2201, SEARCH("/", N2201, 1)-1)</f>
        <v>film &amp; video</v>
      </c>
      <c r="R2201" t="str">
        <f>RIGHT(N2201, LEN(N2201) - SEARCH("/", N2201,1))</f>
        <v>documentary</v>
      </c>
      <c r="S2201" s="10">
        <f>(((J2201/60)/60)/24)+DATE(1970,1,1)</f>
        <v>42112.036712962959</v>
      </c>
      <c r="T2201" s="10">
        <f>(((I2201/60)/60)/24)+DATE(1970,1,1)</f>
        <v>42132.036712962959</v>
      </c>
      <c r="U2201" s="12">
        <f>ROUND((T2201-S2201), 0)</f>
        <v>20</v>
      </c>
      <c r="V2201" s="11">
        <f>IF(E2201&gt;=D2201, 1, "")</f>
        <v>1</v>
      </c>
      <c r="W2201" s="11" t="str">
        <f>IF(E2201&lt;D2201, 1, "")</f>
        <v/>
      </c>
      <c r="X2201" s="15">
        <f>S2201</f>
        <v>42112.036712962959</v>
      </c>
    </row>
    <row r="2202" spans="1:24" ht="48" x14ac:dyDescent="0.2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5">
        <f>E2202/D2202</f>
        <v>1.0061</v>
      </c>
      <c r="P2202" s="6">
        <f>E2202/L2202</f>
        <v>104.25906735751295</v>
      </c>
      <c r="Q2202" t="str">
        <f>LEFT(N2202, SEARCH("/", N2202, 1)-1)</f>
        <v>film &amp; video</v>
      </c>
      <c r="R2202" t="str">
        <f>RIGHT(N2202, LEN(N2202) - SEARCH("/", N2202,1))</f>
        <v>documentary</v>
      </c>
      <c r="S2202" s="10">
        <f>(((J2202/60)/60)/24)+DATE(1970,1,1)</f>
        <v>40865.042256944449</v>
      </c>
      <c r="T2202" s="10">
        <f>(((I2202/60)/60)/24)+DATE(1970,1,1)</f>
        <v>40895.040972222225</v>
      </c>
      <c r="U2202" s="12">
        <f>ROUND((T2202-S2202), 0)</f>
        <v>30</v>
      </c>
      <c r="V2202" s="11">
        <f>IF(E2202&gt;=D2202, 1, "")</f>
        <v>1</v>
      </c>
      <c r="W2202" s="11" t="str">
        <f>IF(E2202&lt;D2202, 1, "")</f>
        <v/>
      </c>
      <c r="X2202" s="15">
        <f>S2202</f>
        <v>40865.042256944449</v>
      </c>
    </row>
    <row r="2203" spans="1:24" ht="48" x14ac:dyDescent="0.2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5">
        <f>E2203/D2203</f>
        <v>1.009027027027027</v>
      </c>
      <c r="P2203" s="6">
        <f>E2203/L2203</f>
        <v>90.616504854368927</v>
      </c>
      <c r="Q2203" t="str">
        <f>LEFT(N2203, SEARCH("/", N2203, 1)-1)</f>
        <v>film &amp; video</v>
      </c>
      <c r="R2203" t="str">
        <f>RIGHT(N2203, LEN(N2203) - SEARCH("/", N2203,1))</f>
        <v>documentary</v>
      </c>
      <c r="S2203" s="10">
        <f>(((J2203/60)/60)/24)+DATE(1970,1,1)</f>
        <v>40763.717256944445</v>
      </c>
      <c r="T2203" s="10">
        <f>(((I2203/60)/60)/24)+DATE(1970,1,1)</f>
        <v>40794.125</v>
      </c>
      <c r="U2203" s="12">
        <f>ROUND((T2203-S2203), 0)</f>
        <v>30</v>
      </c>
      <c r="V2203" s="11">
        <f>IF(E2203&gt;=D2203, 1, "")</f>
        <v>1</v>
      </c>
      <c r="W2203" s="11" t="str">
        <f>IF(E2203&lt;D2203, 1, "")</f>
        <v/>
      </c>
      <c r="X2203" s="15">
        <f>S2203</f>
        <v>40763.717256944445</v>
      </c>
    </row>
    <row r="2204" spans="1:24" ht="32" x14ac:dyDescent="0.2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5">
        <f>E2204/D2204</f>
        <v>1.10446</v>
      </c>
      <c r="P2204" s="6">
        <f>E2204/L2204</f>
        <v>157.33048433048432</v>
      </c>
      <c r="Q2204" t="str">
        <f>LEFT(N2204, SEARCH("/", N2204, 1)-1)</f>
        <v>film &amp; video</v>
      </c>
      <c r="R2204" t="str">
        <f>RIGHT(N2204, LEN(N2204) - SEARCH("/", N2204,1))</f>
        <v>documentary</v>
      </c>
      <c r="S2204" s="10">
        <f>(((J2204/60)/60)/24)+DATE(1970,1,1)</f>
        <v>41526.708935185183</v>
      </c>
      <c r="T2204" s="10">
        <f>(((I2204/60)/60)/24)+DATE(1970,1,1)</f>
        <v>41557.708935185183</v>
      </c>
      <c r="U2204" s="12">
        <f>ROUND((T2204-S2204), 0)</f>
        <v>31</v>
      </c>
      <c r="V2204" s="11">
        <f>IF(E2204&gt;=D2204, 1, "")</f>
        <v>1</v>
      </c>
      <c r="W2204" s="11" t="str">
        <f>IF(E2204&lt;D2204, 1, "")</f>
        <v/>
      </c>
      <c r="X2204" s="15">
        <f>S2204</f>
        <v>41526.708935185183</v>
      </c>
    </row>
    <row r="2205" spans="1:24" ht="48" x14ac:dyDescent="0.2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5">
        <f>E2205/D2205</f>
        <v>1.118936170212766</v>
      </c>
      <c r="P2205" s="6">
        <f>E2205/L2205</f>
        <v>105.18</v>
      </c>
      <c r="Q2205" t="str">
        <f>LEFT(N2205, SEARCH("/", N2205, 1)-1)</f>
        <v>film &amp; video</v>
      </c>
      <c r="R2205" t="str">
        <f>RIGHT(N2205, LEN(N2205) - SEARCH("/", N2205,1))</f>
        <v>documentary</v>
      </c>
      <c r="S2205" s="10">
        <f>(((J2205/60)/60)/24)+DATE(1970,1,1)</f>
        <v>42417.818078703705</v>
      </c>
      <c r="T2205" s="10">
        <f>(((I2205/60)/60)/24)+DATE(1970,1,1)</f>
        <v>42477.776412037041</v>
      </c>
      <c r="U2205" s="12">
        <f>ROUND((T2205-S2205), 0)</f>
        <v>60</v>
      </c>
      <c r="V2205" s="11">
        <f>IF(E2205&gt;=D2205, 1, "")</f>
        <v>1</v>
      </c>
      <c r="W2205" s="11" t="str">
        <f>IF(E2205&lt;D2205, 1, "")</f>
        <v/>
      </c>
      <c r="X2205" s="15">
        <f>S2205</f>
        <v>42417.818078703705</v>
      </c>
    </row>
    <row r="2206" spans="1:24" ht="48" x14ac:dyDescent="0.2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5">
        <f>E2206/D2206</f>
        <v>1.0804450000000001</v>
      </c>
      <c r="P2206" s="6">
        <f>E2206/L2206</f>
        <v>58.719836956521746</v>
      </c>
      <c r="Q2206" t="str">
        <f>LEFT(N2206, SEARCH("/", N2206, 1)-1)</f>
        <v>film &amp; video</v>
      </c>
      <c r="R2206" t="str">
        <f>RIGHT(N2206, LEN(N2206) - SEARCH("/", N2206,1))</f>
        <v>documentary</v>
      </c>
      <c r="S2206" s="10">
        <f>(((J2206/60)/60)/24)+DATE(1970,1,1)</f>
        <v>40990.909259259257</v>
      </c>
      <c r="T2206" s="10">
        <f>(((I2206/60)/60)/24)+DATE(1970,1,1)</f>
        <v>41026.897222222222</v>
      </c>
      <c r="U2206" s="12">
        <f>ROUND((T2206-S2206), 0)</f>
        <v>36</v>
      </c>
      <c r="V2206" s="11">
        <f>IF(E2206&gt;=D2206, 1, "")</f>
        <v>1</v>
      </c>
      <c r="W2206" s="11" t="str">
        <f>IF(E2206&lt;D2206, 1, "")</f>
        <v/>
      </c>
      <c r="X2206" s="15">
        <f>S2206</f>
        <v>40990.909259259257</v>
      </c>
    </row>
    <row r="2207" spans="1:24" ht="48" x14ac:dyDescent="0.2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5">
        <f>E2207/D2207</f>
        <v>1.0666666666666667</v>
      </c>
      <c r="P2207" s="6">
        <f>E2207/L2207</f>
        <v>81.632653061224488</v>
      </c>
      <c r="Q2207" t="str">
        <f>LEFT(N2207, SEARCH("/", N2207, 1)-1)</f>
        <v>film &amp; video</v>
      </c>
      <c r="R2207" t="str">
        <f>RIGHT(N2207, LEN(N2207) - SEARCH("/", N2207,1))</f>
        <v>documentary</v>
      </c>
      <c r="S2207" s="10">
        <f>(((J2207/60)/60)/24)+DATE(1970,1,1)</f>
        <v>41082.564884259256</v>
      </c>
      <c r="T2207" s="10">
        <f>(((I2207/60)/60)/24)+DATE(1970,1,1)</f>
        <v>41097.564884259256</v>
      </c>
      <c r="U2207" s="12">
        <f>ROUND((T2207-S2207), 0)</f>
        <v>15</v>
      </c>
      <c r="V2207" s="11">
        <f>IF(E2207&gt;=D2207, 1, "")</f>
        <v>1</v>
      </c>
      <c r="W2207" s="11" t="str">
        <f>IF(E2207&lt;D2207, 1, "")</f>
        <v/>
      </c>
      <c r="X2207" s="15">
        <f>S2207</f>
        <v>41082.564884259256</v>
      </c>
    </row>
    <row r="2208" spans="1:24" ht="64" x14ac:dyDescent="0.2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5">
        <f>E2208/D2208</f>
        <v>1.0390027322404372</v>
      </c>
      <c r="P2208" s="6">
        <f>E2208/L2208</f>
        <v>56.460043668122275</v>
      </c>
      <c r="Q2208" t="str">
        <f>LEFT(N2208, SEARCH("/", N2208, 1)-1)</f>
        <v>film &amp; video</v>
      </c>
      <c r="R2208" t="str">
        <f>RIGHT(N2208, LEN(N2208) - SEARCH("/", N2208,1))</f>
        <v>documentary</v>
      </c>
      <c r="S2208" s="10">
        <f>(((J2208/60)/60)/24)+DATE(1970,1,1)</f>
        <v>40379.776435185187</v>
      </c>
      <c r="T2208" s="10">
        <f>(((I2208/60)/60)/24)+DATE(1970,1,1)</f>
        <v>40422.155555555553</v>
      </c>
      <c r="U2208" s="12">
        <f>ROUND((T2208-S2208), 0)</f>
        <v>42</v>
      </c>
      <c r="V2208" s="11">
        <f>IF(E2208&gt;=D2208, 1, "")</f>
        <v>1</v>
      </c>
      <c r="W2208" s="11" t="str">
        <f>IF(E2208&lt;D2208, 1, "")</f>
        <v/>
      </c>
      <c r="X2208" s="15">
        <f>S2208</f>
        <v>40379.776435185187</v>
      </c>
    </row>
    <row r="2209" spans="1:24" ht="48" x14ac:dyDescent="0.2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5">
        <f>E2209/D2209</f>
        <v>1.2516</v>
      </c>
      <c r="P2209" s="6">
        <f>E2209/L2209</f>
        <v>140.1044776119403</v>
      </c>
      <c r="Q2209" t="str">
        <f>LEFT(N2209, SEARCH("/", N2209, 1)-1)</f>
        <v>film &amp; video</v>
      </c>
      <c r="R2209" t="str">
        <f>RIGHT(N2209, LEN(N2209) - SEARCH("/", N2209,1))</f>
        <v>documentary</v>
      </c>
      <c r="S2209" s="10">
        <f>(((J2209/60)/60)/24)+DATE(1970,1,1)</f>
        <v>42078.793124999997</v>
      </c>
      <c r="T2209" s="10">
        <f>(((I2209/60)/60)/24)+DATE(1970,1,1)</f>
        <v>42123.793124999997</v>
      </c>
      <c r="U2209" s="12">
        <f>ROUND((T2209-S2209), 0)</f>
        <v>45</v>
      </c>
      <c r="V2209" s="11">
        <f>IF(E2209&gt;=D2209, 1, "")</f>
        <v>1</v>
      </c>
      <c r="W2209" s="11" t="str">
        <f>IF(E2209&lt;D2209, 1, "")</f>
        <v/>
      </c>
      <c r="X2209" s="15">
        <f>S2209</f>
        <v>42078.793124999997</v>
      </c>
    </row>
    <row r="2210" spans="1:24" ht="48" x14ac:dyDescent="0.2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5">
        <f>E2210/D2210</f>
        <v>1.0680499999999999</v>
      </c>
      <c r="P2210" s="6">
        <f>E2210/L2210</f>
        <v>224.85263157894738</v>
      </c>
      <c r="Q2210" t="str">
        <f>LEFT(N2210, SEARCH("/", N2210, 1)-1)</f>
        <v>film &amp; video</v>
      </c>
      <c r="R2210" t="str">
        <f>RIGHT(N2210, LEN(N2210) - SEARCH("/", N2210,1))</f>
        <v>documentary</v>
      </c>
      <c r="S2210" s="10">
        <f>(((J2210/60)/60)/24)+DATE(1970,1,1)</f>
        <v>42687.875775462962</v>
      </c>
      <c r="T2210" s="10">
        <f>(((I2210/60)/60)/24)+DATE(1970,1,1)</f>
        <v>42718.5</v>
      </c>
      <c r="U2210" s="12">
        <f>ROUND((T2210-S2210), 0)</f>
        <v>31</v>
      </c>
      <c r="V2210" s="11">
        <f>IF(E2210&gt;=D2210, 1, "")</f>
        <v>1</v>
      </c>
      <c r="W2210" s="11" t="str">
        <f>IF(E2210&lt;D2210, 1, "")</f>
        <v/>
      </c>
      <c r="X2210" s="15">
        <f>S2210</f>
        <v>42687.875775462962</v>
      </c>
    </row>
    <row r="2211" spans="1:24" ht="48" x14ac:dyDescent="0.2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5">
        <f>E2211/D2211</f>
        <v>1.1230249999999999</v>
      </c>
      <c r="P2211" s="6">
        <f>E2211/L2211</f>
        <v>181.13306451612902</v>
      </c>
      <c r="Q2211" t="str">
        <f>LEFT(N2211, SEARCH("/", N2211, 1)-1)</f>
        <v>film &amp; video</v>
      </c>
      <c r="R2211" t="str">
        <f>RIGHT(N2211, LEN(N2211) - SEARCH("/", N2211,1))</f>
        <v>documentary</v>
      </c>
      <c r="S2211" s="10">
        <f>(((J2211/60)/60)/24)+DATE(1970,1,1)</f>
        <v>41745.635960648149</v>
      </c>
      <c r="T2211" s="10">
        <f>(((I2211/60)/60)/24)+DATE(1970,1,1)</f>
        <v>41776.145833333336</v>
      </c>
      <c r="U2211" s="12">
        <f>ROUND((T2211-S2211), 0)</f>
        <v>31</v>
      </c>
      <c r="V2211" s="11">
        <f>IF(E2211&gt;=D2211, 1, "")</f>
        <v>1</v>
      </c>
      <c r="W2211" s="11" t="str">
        <f>IF(E2211&lt;D2211, 1, "")</f>
        <v/>
      </c>
      <c r="X2211" s="15">
        <f>S2211</f>
        <v>41745.635960648149</v>
      </c>
    </row>
    <row r="2212" spans="1:24" ht="48" x14ac:dyDescent="0.2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5">
        <f>E2212/D2212</f>
        <v>1.0381199999999999</v>
      </c>
      <c r="P2212" s="6">
        <f>E2212/L2212</f>
        <v>711.04109589041093</v>
      </c>
      <c r="Q2212" t="str">
        <f>LEFT(N2212, SEARCH("/", N2212, 1)-1)</f>
        <v>film &amp; video</v>
      </c>
      <c r="R2212" t="str">
        <f>RIGHT(N2212, LEN(N2212) - SEARCH("/", N2212,1))</f>
        <v>documentary</v>
      </c>
      <c r="S2212" s="10">
        <f>(((J2212/60)/60)/24)+DATE(1970,1,1)</f>
        <v>40732.842245370368</v>
      </c>
      <c r="T2212" s="10">
        <f>(((I2212/60)/60)/24)+DATE(1970,1,1)</f>
        <v>40762.842245370368</v>
      </c>
      <c r="U2212" s="12">
        <f>ROUND((T2212-S2212), 0)</f>
        <v>30</v>
      </c>
      <c r="V2212" s="11">
        <f>IF(E2212&gt;=D2212, 1, "")</f>
        <v>1</v>
      </c>
      <c r="W2212" s="11" t="str">
        <f>IF(E2212&lt;D2212, 1, "")</f>
        <v/>
      </c>
      <c r="X2212" s="15">
        <f>S2212</f>
        <v>40732.842245370368</v>
      </c>
    </row>
    <row r="2213" spans="1:24" ht="48" x14ac:dyDescent="0.2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5">
        <f>E2213/D2213</f>
        <v>1.4165000000000001</v>
      </c>
      <c r="P2213" s="6">
        <f>E2213/L2213</f>
        <v>65.883720930232556</v>
      </c>
      <c r="Q2213" t="str">
        <f>LEFT(N2213, SEARCH("/", N2213, 1)-1)</f>
        <v>film &amp; video</v>
      </c>
      <c r="R2213" t="str">
        <f>RIGHT(N2213, LEN(N2213) - SEARCH("/", N2213,1))</f>
        <v>documentary</v>
      </c>
      <c r="S2213" s="10">
        <f>(((J2213/60)/60)/24)+DATE(1970,1,1)</f>
        <v>42292.539548611108</v>
      </c>
      <c r="T2213" s="10">
        <f>(((I2213/60)/60)/24)+DATE(1970,1,1)</f>
        <v>42313.58121527778</v>
      </c>
      <c r="U2213" s="12">
        <f>ROUND((T2213-S2213), 0)</f>
        <v>21</v>
      </c>
      <c r="V2213" s="11">
        <f>IF(E2213&gt;=D2213, 1, "")</f>
        <v>1</v>
      </c>
      <c r="W2213" s="11" t="str">
        <f>IF(E2213&lt;D2213, 1, "")</f>
        <v/>
      </c>
      <c r="X2213" s="15">
        <f>S2213</f>
        <v>42292.539548611108</v>
      </c>
    </row>
    <row r="2214" spans="1:24" ht="48" x14ac:dyDescent="0.2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5">
        <f>E2214/D2214</f>
        <v>1.0526</v>
      </c>
      <c r="P2214" s="6">
        <f>E2214/L2214</f>
        <v>75.185714285714283</v>
      </c>
      <c r="Q2214" t="str">
        <f>LEFT(N2214, SEARCH("/", N2214, 1)-1)</f>
        <v>film &amp; video</v>
      </c>
      <c r="R2214" t="str">
        <f>RIGHT(N2214, LEN(N2214) - SEARCH("/", N2214,1))</f>
        <v>documentary</v>
      </c>
      <c r="S2214" s="10">
        <f>(((J2214/60)/60)/24)+DATE(1970,1,1)</f>
        <v>40718.310659722221</v>
      </c>
      <c r="T2214" s="10">
        <f>(((I2214/60)/60)/24)+DATE(1970,1,1)</f>
        <v>40765.297222222223</v>
      </c>
      <c r="U2214" s="12">
        <f>ROUND((T2214-S2214), 0)</f>
        <v>47</v>
      </c>
      <c r="V2214" s="11">
        <f>IF(E2214&gt;=D2214, 1, "")</f>
        <v>1</v>
      </c>
      <c r="W2214" s="11" t="str">
        <f>IF(E2214&lt;D2214, 1, "")</f>
        <v/>
      </c>
      <c r="X2214" s="15">
        <f>S2214</f>
        <v>40718.310659722221</v>
      </c>
    </row>
    <row r="2215" spans="1:24" ht="48" x14ac:dyDescent="0.2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5">
        <f>E2215/D2215</f>
        <v>1.0309142857142857</v>
      </c>
      <c r="P2215" s="6">
        <f>E2215/L2215</f>
        <v>133.14391143911439</v>
      </c>
      <c r="Q2215" t="str">
        <f>LEFT(N2215, SEARCH("/", N2215, 1)-1)</f>
        <v>film &amp; video</v>
      </c>
      <c r="R2215" t="str">
        <f>RIGHT(N2215, LEN(N2215) - SEARCH("/", N2215,1))</f>
        <v>documentary</v>
      </c>
      <c r="S2215" s="10">
        <f>(((J2215/60)/60)/24)+DATE(1970,1,1)</f>
        <v>41646.628032407411</v>
      </c>
      <c r="T2215" s="10">
        <f>(((I2215/60)/60)/24)+DATE(1970,1,1)</f>
        <v>41675.961111111108</v>
      </c>
      <c r="U2215" s="12">
        <f>ROUND((T2215-S2215), 0)</f>
        <v>29</v>
      </c>
      <c r="V2215" s="11">
        <f>IF(E2215&gt;=D2215, 1, "")</f>
        <v>1</v>
      </c>
      <c r="W2215" s="11" t="str">
        <f>IF(E2215&lt;D2215, 1, "")</f>
        <v/>
      </c>
      <c r="X2215" s="15">
        <f>S2215</f>
        <v>41646.628032407411</v>
      </c>
    </row>
    <row r="2216" spans="1:24" ht="32" x14ac:dyDescent="0.2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5">
        <f>E2216/D2216</f>
        <v>1.0765957446808512</v>
      </c>
      <c r="P2216" s="6">
        <f>E2216/L2216</f>
        <v>55.2</v>
      </c>
      <c r="Q2216" t="str">
        <f>LEFT(N2216, SEARCH("/", N2216, 1)-1)</f>
        <v>film &amp; video</v>
      </c>
      <c r="R2216" t="str">
        <f>RIGHT(N2216, LEN(N2216) - SEARCH("/", N2216,1))</f>
        <v>documentary</v>
      </c>
      <c r="S2216" s="10">
        <f>(((J2216/60)/60)/24)+DATE(1970,1,1)</f>
        <v>41674.08494212963</v>
      </c>
      <c r="T2216" s="10">
        <f>(((I2216/60)/60)/24)+DATE(1970,1,1)</f>
        <v>41704.08494212963</v>
      </c>
      <c r="U2216" s="12">
        <f>ROUND((T2216-S2216), 0)</f>
        <v>30</v>
      </c>
      <c r="V2216" s="11">
        <f>IF(E2216&gt;=D2216, 1, "")</f>
        <v>1</v>
      </c>
      <c r="W2216" s="11" t="str">
        <f>IF(E2216&lt;D2216, 1, "")</f>
        <v/>
      </c>
      <c r="X2216" s="15">
        <f>S2216</f>
        <v>41674.08494212963</v>
      </c>
    </row>
    <row r="2217" spans="1:24" ht="48" x14ac:dyDescent="0.2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5">
        <f>E2217/D2217</f>
        <v>1.0770464285714285</v>
      </c>
      <c r="P2217" s="6">
        <f>E2217/L2217</f>
        <v>86.163714285714292</v>
      </c>
      <c r="Q2217" t="str">
        <f>LEFT(N2217, SEARCH("/", N2217, 1)-1)</f>
        <v>film &amp; video</v>
      </c>
      <c r="R2217" t="str">
        <f>RIGHT(N2217, LEN(N2217) - SEARCH("/", N2217,1))</f>
        <v>documentary</v>
      </c>
      <c r="S2217" s="10">
        <f>(((J2217/60)/60)/24)+DATE(1970,1,1)</f>
        <v>40638.162465277775</v>
      </c>
      <c r="T2217" s="10">
        <f>(((I2217/60)/60)/24)+DATE(1970,1,1)</f>
        <v>40672.249305555553</v>
      </c>
      <c r="U2217" s="12">
        <f>ROUND((T2217-S2217), 0)</f>
        <v>34</v>
      </c>
      <c r="V2217" s="11">
        <f>IF(E2217&gt;=D2217, 1, "")</f>
        <v>1</v>
      </c>
      <c r="W2217" s="11" t="str">
        <f>IF(E2217&lt;D2217, 1, "")</f>
        <v/>
      </c>
      <c r="X2217" s="15">
        <f>S2217</f>
        <v>40638.162465277775</v>
      </c>
    </row>
    <row r="2218" spans="1:24" ht="48" x14ac:dyDescent="0.2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5">
        <f>E2218/D2218</f>
        <v>1.0155000000000001</v>
      </c>
      <c r="P2218" s="6">
        <f>E2218/L2218</f>
        <v>92.318181818181813</v>
      </c>
      <c r="Q2218" t="str">
        <f>LEFT(N2218, SEARCH("/", N2218, 1)-1)</f>
        <v>film &amp; video</v>
      </c>
      <c r="R2218" t="str">
        <f>RIGHT(N2218, LEN(N2218) - SEARCH("/", N2218,1))</f>
        <v>documentary</v>
      </c>
      <c r="S2218" s="10">
        <f>(((J2218/60)/60)/24)+DATE(1970,1,1)</f>
        <v>40806.870949074073</v>
      </c>
      <c r="T2218" s="10">
        <f>(((I2218/60)/60)/24)+DATE(1970,1,1)</f>
        <v>40866.912615740745</v>
      </c>
      <c r="U2218" s="12">
        <f>ROUND((T2218-S2218), 0)</f>
        <v>60</v>
      </c>
      <c r="V2218" s="11">
        <f>IF(E2218&gt;=D2218, 1, "")</f>
        <v>1</v>
      </c>
      <c r="W2218" s="11" t="str">
        <f>IF(E2218&lt;D2218, 1, "")</f>
        <v/>
      </c>
      <c r="X2218" s="15">
        <f>S2218</f>
        <v>40806.870949074073</v>
      </c>
    </row>
    <row r="2219" spans="1:24" ht="48" x14ac:dyDescent="0.2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5">
        <f>E2219/D2219</f>
        <v>1.0143766666666667</v>
      </c>
      <c r="P2219" s="6">
        <f>E2219/L2219</f>
        <v>160.16473684210527</v>
      </c>
      <c r="Q2219" t="str">
        <f>LEFT(N2219, SEARCH("/", N2219, 1)-1)</f>
        <v>film &amp; video</v>
      </c>
      <c r="R2219" t="str">
        <f>RIGHT(N2219, LEN(N2219) - SEARCH("/", N2219,1))</f>
        <v>documentary</v>
      </c>
      <c r="S2219" s="10">
        <f>(((J2219/60)/60)/24)+DATE(1970,1,1)</f>
        <v>41543.735995370371</v>
      </c>
      <c r="T2219" s="10">
        <f>(((I2219/60)/60)/24)+DATE(1970,1,1)</f>
        <v>41583.777662037035</v>
      </c>
      <c r="U2219" s="12">
        <f>ROUND((T2219-S2219), 0)</f>
        <v>40</v>
      </c>
      <c r="V2219" s="11">
        <f>IF(E2219&gt;=D2219, 1, "")</f>
        <v>1</v>
      </c>
      <c r="W2219" s="11" t="str">
        <f>IF(E2219&lt;D2219, 1, "")</f>
        <v/>
      </c>
      <c r="X2219" s="15">
        <f>S2219</f>
        <v>41543.735995370371</v>
      </c>
    </row>
    <row r="2220" spans="1:24" ht="48" x14ac:dyDescent="0.2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5">
        <f>E2220/D2220</f>
        <v>1.3680000000000001</v>
      </c>
      <c r="P2220" s="6">
        <f>E2220/L2220</f>
        <v>45.6</v>
      </c>
      <c r="Q2220" t="str">
        <f>LEFT(N2220, SEARCH("/", N2220, 1)-1)</f>
        <v>film &amp; video</v>
      </c>
      <c r="R2220" t="str">
        <f>RIGHT(N2220, LEN(N2220) - SEARCH("/", N2220,1))</f>
        <v>documentary</v>
      </c>
      <c r="S2220" s="10">
        <f>(((J2220/60)/60)/24)+DATE(1970,1,1)</f>
        <v>42543.862777777773</v>
      </c>
      <c r="T2220" s="10">
        <f>(((I2220/60)/60)/24)+DATE(1970,1,1)</f>
        <v>42573.862777777773</v>
      </c>
      <c r="U2220" s="12">
        <f>ROUND((T2220-S2220), 0)</f>
        <v>30</v>
      </c>
      <c r="V2220" s="11">
        <f>IF(E2220&gt;=D2220, 1, "")</f>
        <v>1</v>
      </c>
      <c r="W2220" s="11" t="str">
        <f>IF(E2220&lt;D2220, 1, "")</f>
        <v/>
      </c>
      <c r="X2220" s="15">
        <f>S2220</f>
        <v>42543.862777777773</v>
      </c>
    </row>
    <row r="2221" spans="1:24" ht="48" x14ac:dyDescent="0.2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5">
        <f>E2221/D2221</f>
        <v>1.2829999999999999</v>
      </c>
      <c r="P2221" s="6">
        <f>E2221/L2221</f>
        <v>183.28571428571428</v>
      </c>
      <c r="Q2221" t="str">
        <f>LEFT(N2221, SEARCH("/", N2221, 1)-1)</f>
        <v>film &amp; video</v>
      </c>
      <c r="R2221" t="str">
        <f>RIGHT(N2221, LEN(N2221) - SEARCH("/", N2221,1))</f>
        <v>documentary</v>
      </c>
      <c r="S2221" s="10">
        <f>(((J2221/60)/60)/24)+DATE(1970,1,1)</f>
        <v>42113.981446759266</v>
      </c>
      <c r="T2221" s="10">
        <f>(((I2221/60)/60)/24)+DATE(1970,1,1)</f>
        <v>42173.981446759266</v>
      </c>
      <c r="U2221" s="12">
        <f>ROUND((T2221-S2221), 0)</f>
        <v>60</v>
      </c>
      <c r="V2221" s="11">
        <f>IF(E2221&gt;=D2221, 1, "")</f>
        <v>1</v>
      </c>
      <c r="W2221" s="11" t="str">
        <f>IF(E2221&lt;D2221, 1, "")</f>
        <v/>
      </c>
      <c r="X2221" s="15">
        <f>S2221</f>
        <v>42113.981446759266</v>
      </c>
    </row>
    <row r="2222" spans="1:24" ht="48" x14ac:dyDescent="0.2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5">
        <f>E2222/D2222</f>
        <v>1.0105</v>
      </c>
      <c r="P2222" s="6">
        <f>E2222/L2222</f>
        <v>125.78838174273859</v>
      </c>
      <c r="Q2222" t="str">
        <f>LEFT(N2222, SEARCH("/", N2222, 1)-1)</f>
        <v>film &amp; video</v>
      </c>
      <c r="R2222" t="str">
        <f>RIGHT(N2222, LEN(N2222) - SEARCH("/", N2222,1))</f>
        <v>documentary</v>
      </c>
      <c r="S2222" s="10">
        <f>(((J2222/60)/60)/24)+DATE(1970,1,1)</f>
        <v>41598.17597222222</v>
      </c>
      <c r="T2222" s="10">
        <f>(((I2222/60)/60)/24)+DATE(1970,1,1)</f>
        <v>41630.208333333336</v>
      </c>
      <c r="U2222" s="12">
        <f>ROUND((T2222-S2222), 0)</f>
        <v>32</v>
      </c>
      <c r="V2222" s="11">
        <f>IF(E2222&gt;=D2222, 1, "")</f>
        <v>1</v>
      </c>
      <c r="W2222" s="11" t="str">
        <f>IF(E2222&lt;D2222, 1, "")</f>
        <v/>
      </c>
      <c r="X2222" s="15">
        <f>S2222</f>
        <v>41598.17597222222</v>
      </c>
    </row>
    <row r="2223" spans="1:24" ht="48" x14ac:dyDescent="0.2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5">
        <f>E2223/D2223</f>
        <v>1.2684</v>
      </c>
      <c r="P2223" s="6">
        <f>E2223/L2223</f>
        <v>57.654545454545456</v>
      </c>
      <c r="Q2223" t="str">
        <f>LEFT(N2223, SEARCH("/", N2223, 1)-1)</f>
        <v>film &amp; video</v>
      </c>
      <c r="R2223" t="str">
        <f>RIGHT(N2223, LEN(N2223) - SEARCH("/", N2223,1))</f>
        <v>documentary</v>
      </c>
      <c r="S2223" s="10">
        <f>(((J2223/60)/60)/24)+DATE(1970,1,1)</f>
        <v>41099.742800925924</v>
      </c>
      <c r="T2223" s="10">
        <f>(((I2223/60)/60)/24)+DATE(1970,1,1)</f>
        <v>41115.742800925924</v>
      </c>
      <c r="U2223" s="12">
        <f>ROUND((T2223-S2223), 0)</f>
        <v>16</v>
      </c>
      <c r="V2223" s="11">
        <f>IF(E2223&gt;=D2223, 1, "")</f>
        <v>1</v>
      </c>
      <c r="W2223" s="11" t="str">
        <f>IF(E2223&lt;D2223, 1, "")</f>
        <v/>
      </c>
      <c r="X2223" s="15">
        <f>S2223</f>
        <v>41099.742800925924</v>
      </c>
    </row>
    <row r="2224" spans="1:24" ht="48" x14ac:dyDescent="0.2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5">
        <f>E2224/D2224</f>
        <v>1.0508593749999999</v>
      </c>
      <c r="P2224" s="6">
        <f>E2224/L2224</f>
        <v>78.660818713450297</v>
      </c>
      <c r="Q2224" t="str">
        <f>LEFT(N2224, SEARCH("/", N2224, 1)-1)</f>
        <v>film &amp; video</v>
      </c>
      <c r="R2224" t="str">
        <f>RIGHT(N2224, LEN(N2224) - SEARCH("/", N2224,1))</f>
        <v>documentary</v>
      </c>
      <c r="S2224" s="10">
        <f>(((J2224/60)/60)/24)+DATE(1970,1,1)</f>
        <v>41079.877442129626</v>
      </c>
      <c r="T2224" s="10">
        <f>(((I2224/60)/60)/24)+DATE(1970,1,1)</f>
        <v>41109.877442129626</v>
      </c>
      <c r="U2224" s="12">
        <f>ROUND((T2224-S2224), 0)</f>
        <v>30</v>
      </c>
      <c r="V2224" s="11">
        <f>IF(E2224&gt;=D2224, 1, "")</f>
        <v>1</v>
      </c>
      <c r="W2224" s="11" t="str">
        <f>IF(E2224&lt;D2224, 1, "")</f>
        <v/>
      </c>
      <c r="X2224" s="15">
        <f>S2224</f>
        <v>41079.877442129626</v>
      </c>
    </row>
    <row r="2225" spans="1:24" ht="48" x14ac:dyDescent="0.2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5">
        <f>E2225/D2225</f>
        <v>1.0285405405405406</v>
      </c>
      <c r="P2225" s="6">
        <f>E2225/L2225</f>
        <v>91.480769230769226</v>
      </c>
      <c r="Q2225" t="str">
        <f>LEFT(N2225, SEARCH("/", N2225, 1)-1)</f>
        <v>film &amp; video</v>
      </c>
      <c r="R2225" t="str">
        <f>RIGHT(N2225, LEN(N2225) - SEARCH("/", N2225,1))</f>
        <v>documentary</v>
      </c>
      <c r="S2225" s="10">
        <f>(((J2225/60)/60)/24)+DATE(1970,1,1)</f>
        <v>41529.063252314816</v>
      </c>
      <c r="T2225" s="10">
        <f>(((I2225/60)/60)/24)+DATE(1970,1,1)</f>
        <v>41559.063252314816</v>
      </c>
      <c r="U2225" s="12">
        <f>ROUND((T2225-S2225), 0)</f>
        <v>30</v>
      </c>
      <c r="V2225" s="11">
        <f>IF(E2225&gt;=D2225, 1, "")</f>
        <v>1</v>
      </c>
      <c r="W2225" s="11" t="str">
        <f>IF(E2225&lt;D2225, 1, "")</f>
        <v/>
      </c>
      <c r="X2225" s="15">
        <f>S2225</f>
        <v>41529.063252314816</v>
      </c>
    </row>
    <row r="2226" spans="1:24" ht="64" x14ac:dyDescent="0.2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5">
        <f>E2226/D2226</f>
        <v>1.0214714285714286</v>
      </c>
      <c r="P2226" s="6">
        <f>E2226/L2226</f>
        <v>68.09809523809524</v>
      </c>
      <c r="Q2226" t="str">
        <f>LEFT(N2226, SEARCH("/", N2226, 1)-1)</f>
        <v>film &amp; video</v>
      </c>
      <c r="R2226" t="str">
        <f>RIGHT(N2226, LEN(N2226) - SEARCH("/", N2226,1))</f>
        <v>documentary</v>
      </c>
      <c r="S2226" s="10">
        <f>(((J2226/60)/60)/24)+DATE(1970,1,1)</f>
        <v>41904.851875</v>
      </c>
      <c r="T2226" s="10">
        <f>(((I2226/60)/60)/24)+DATE(1970,1,1)</f>
        <v>41929.5</v>
      </c>
      <c r="U2226" s="12">
        <f>ROUND((T2226-S2226), 0)</f>
        <v>25</v>
      </c>
      <c r="V2226" s="11">
        <f>IF(E2226&gt;=D2226, 1, "")</f>
        <v>1</v>
      </c>
      <c r="W2226" s="11" t="str">
        <f>IF(E2226&lt;D2226, 1, "")</f>
        <v/>
      </c>
      <c r="X2226" s="15">
        <f>S2226</f>
        <v>41904.851875</v>
      </c>
    </row>
    <row r="2227" spans="1:24" ht="32" x14ac:dyDescent="0.2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5">
        <f>E2227/D2227</f>
        <v>1.2021700000000002</v>
      </c>
      <c r="P2227" s="6">
        <f>E2227/L2227</f>
        <v>48.086800000000004</v>
      </c>
      <c r="Q2227" t="str">
        <f>LEFT(N2227, SEARCH("/", N2227, 1)-1)</f>
        <v>film &amp; video</v>
      </c>
      <c r="R2227" t="str">
        <f>RIGHT(N2227, LEN(N2227) - SEARCH("/", N2227,1))</f>
        <v>documentary</v>
      </c>
      <c r="S2227" s="10">
        <f>(((J2227/60)/60)/24)+DATE(1970,1,1)</f>
        <v>41648.396192129629</v>
      </c>
      <c r="T2227" s="10">
        <f>(((I2227/60)/60)/24)+DATE(1970,1,1)</f>
        <v>41678.396192129629</v>
      </c>
      <c r="U2227" s="12">
        <f>ROUND((T2227-S2227), 0)</f>
        <v>30</v>
      </c>
      <c r="V2227" s="11">
        <f>IF(E2227&gt;=D2227, 1, "")</f>
        <v>1</v>
      </c>
      <c r="W2227" s="11" t="str">
        <f>IF(E2227&lt;D2227, 1, "")</f>
        <v/>
      </c>
      <c r="X2227" s="15">
        <f>S2227</f>
        <v>41648.396192129629</v>
      </c>
    </row>
    <row r="2228" spans="1:24" ht="48" x14ac:dyDescent="0.2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5">
        <f>E2228/D2228</f>
        <v>1.0024761904761905</v>
      </c>
      <c r="P2228" s="6">
        <f>E2228/L2228</f>
        <v>202.42307692307693</v>
      </c>
      <c r="Q2228" t="str">
        <f>LEFT(N2228, SEARCH("/", N2228, 1)-1)</f>
        <v>film &amp; video</v>
      </c>
      <c r="R2228" t="str">
        <f>RIGHT(N2228, LEN(N2228) - SEARCH("/", N2228,1))</f>
        <v>documentary</v>
      </c>
      <c r="S2228" s="10">
        <f>(((J2228/60)/60)/24)+DATE(1970,1,1)</f>
        <v>41360.970601851855</v>
      </c>
      <c r="T2228" s="10">
        <f>(((I2228/60)/60)/24)+DATE(1970,1,1)</f>
        <v>41372.189583333333</v>
      </c>
      <c r="U2228" s="12">
        <f>ROUND((T2228-S2228), 0)</f>
        <v>11</v>
      </c>
      <c r="V2228" s="11">
        <f>IF(E2228&gt;=D2228, 1, "")</f>
        <v>1</v>
      </c>
      <c r="W2228" s="11" t="str">
        <f>IF(E2228&lt;D2228, 1, "")</f>
        <v/>
      </c>
      <c r="X2228" s="15">
        <f>S2228</f>
        <v>41360.970601851855</v>
      </c>
    </row>
    <row r="2229" spans="1:24" ht="48" x14ac:dyDescent="0.2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5">
        <f>E2229/D2229</f>
        <v>1.0063392857142857</v>
      </c>
      <c r="P2229" s="6">
        <f>E2229/L2229</f>
        <v>216.75</v>
      </c>
      <c r="Q2229" t="str">
        <f>LEFT(N2229, SEARCH("/", N2229, 1)-1)</f>
        <v>film &amp; video</v>
      </c>
      <c r="R2229" t="str">
        <f>RIGHT(N2229, LEN(N2229) - SEARCH("/", N2229,1))</f>
        <v>documentary</v>
      </c>
      <c r="S2229" s="10">
        <f>(((J2229/60)/60)/24)+DATE(1970,1,1)</f>
        <v>42178.282372685186</v>
      </c>
      <c r="T2229" s="10">
        <f>(((I2229/60)/60)/24)+DATE(1970,1,1)</f>
        <v>42208.282372685186</v>
      </c>
      <c r="U2229" s="12">
        <f>ROUND((T2229-S2229), 0)</f>
        <v>30</v>
      </c>
      <c r="V2229" s="11">
        <f>IF(E2229&gt;=D2229, 1, "")</f>
        <v>1</v>
      </c>
      <c r="W2229" s="11" t="str">
        <f>IF(E2229&lt;D2229, 1, "")</f>
        <v/>
      </c>
      <c r="X2229" s="15">
        <f>S2229</f>
        <v>42178.282372685186</v>
      </c>
    </row>
    <row r="2230" spans="1:24" ht="48" x14ac:dyDescent="0.2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5">
        <f>E2230/D2230</f>
        <v>1.004375</v>
      </c>
      <c r="P2230" s="6">
        <f>E2230/L2230</f>
        <v>110.06849315068493</v>
      </c>
      <c r="Q2230" t="str">
        <f>LEFT(N2230, SEARCH("/", N2230, 1)-1)</f>
        <v>film &amp; video</v>
      </c>
      <c r="R2230" t="str">
        <f>RIGHT(N2230, LEN(N2230) - SEARCH("/", N2230,1))</f>
        <v>documentary</v>
      </c>
      <c r="S2230" s="10">
        <f>(((J2230/60)/60)/24)+DATE(1970,1,1)</f>
        <v>41394.842442129629</v>
      </c>
      <c r="T2230" s="10">
        <f>(((I2230/60)/60)/24)+DATE(1970,1,1)</f>
        <v>41454.842442129629</v>
      </c>
      <c r="U2230" s="12">
        <f>ROUND((T2230-S2230), 0)</f>
        <v>60</v>
      </c>
      <c r="V2230" s="11">
        <f>IF(E2230&gt;=D2230, 1, "")</f>
        <v>1</v>
      </c>
      <c r="W2230" s="11" t="str">
        <f>IF(E2230&lt;D2230, 1, "")</f>
        <v/>
      </c>
      <c r="X2230" s="15">
        <f>S2230</f>
        <v>41394.842442129629</v>
      </c>
    </row>
    <row r="2231" spans="1:24" ht="48" x14ac:dyDescent="0.2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5">
        <f>E2231/D2231</f>
        <v>1.0209999999999999</v>
      </c>
      <c r="P2231" s="6">
        <f>E2231/L2231</f>
        <v>150.14705882352942</v>
      </c>
      <c r="Q2231" t="str">
        <f>LEFT(N2231, SEARCH("/", N2231, 1)-1)</f>
        <v>theater</v>
      </c>
      <c r="R2231" t="str">
        <f>RIGHT(N2231, LEN(N2231) - SEARCH("/", N2231,1))</f>
        <v>plays</v>
      </c>
      <c r="S2231" s="10">
        <f>(((J2231/60)/60)/24)+DATE(1970,1,1)</f>
        <v>42318.702094907407</v>
      </c>
      <c r="T2231" s="10">
        <f>(((I2231/60)/60)/24)+DATE(1970,1,1)</f>
        <v>42348.702094907407</v>
      </c>
      <c r="U2231" s="12">
        <f>ROUND((T2231-S2231), 0)</f>
        <v>30</v>
      </c>
      <c r="V2231" s="11">
        <f>IF(E2231&gt;=D2231, 1, "")</f>
        <v>1</v>
      </c>
      <c r="W2231" s="11" t="str">
        <f>IF(E2231&lt;D2231, 1, "")</f>
        <v/>
      </c>
      <c r="X2231" s="15">
        <f>S2231</f>
        <v>42318.702094907407</v>
      </c>
    </row>
    <row r="2232" spans="1:24" ht="48" x14ac:dyDescent="0.2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5">
        <f>E2232/D2232</f>
        <v>1.0464</v>
      </c>
      <c r="P2232" s="6">
        <f>E2232/L2232</f>
        <v>93.428571428571431</v>
      </c>
      <c r="Q2232" t="str">
        <f>LEFT(N2232, SEARCH("/", N2232, 1)-1)</f>
        <v>theater</v>
      </c>
      <c r="R2232" t="str">
        <f>RIGHT(N2232, LEN(N2232) - SEARCH("/", N2232,1))</f>
        <v>plays</v>
      </c>
      <c r="S2232" s="10">
        <f>(((J2232/60)/60)/24)+DATE(1970,1,1)</f>
        <v>42646.092812499999</v>
      </c>
      <c r="T2232" s="10">
        <f>(((I2232/60)/60)/24)+DATE(1970,1,1)</f>
        <v>42675.207638888889</v>
      </c>
      <c r="U2232" s="12">
        <f>ROUND((T2232-S2232), 0)</f>
        <v>29</v>
      </c>
      <c r="V2232" s="11">
        <f>IF(E2232&gt;=D2232, 1, "")</f>
        <v>1</v>
      </c>
      <c r="W2232" s="11" t="str">
        <f>IF(E2232&lt;D2232, 1, "")</f>
        <v/>
      </c>
      <c r="X2232" s="15">
        <f>S2232</f>
        <v>42646.092812499999</v>
      </c>
    </row>
    <row r="2233" spans="1:24" ht="48" x14ac:dyDescent="0.2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5">
        <f>E2233/D2233</f>
        <v>1.1466666666666667</v>
      </c>
      <c r="P2233" s="6">
        <f>E2233/L2233</f>
        <v>110.96774193548387</v>
      </c>
      <c r="Q2233" t="str">
        <f>LEFT(N2233, SEARCH("/", N2233, 1)-1)</f>
        <v>theater</v>
      </c>
      <c r="R2233" t="str">
        <f>RIGHT(N2233, LEN(N2233) - SEARCH("/", N2233,1))</f>
        <v>plays</v>
      </c>
      <c r="S2233" s="10">
        <f>(((J2233/60)/60)/24)+DATE(1970,1,1)</f>
        <v>42430.040798611109</v>
      </c>
      <c r="T2233" s="10">
        <f>(((I2233/60)/60)/24)+DATE(1970,1,1)</f>
        <v>42449.999131944445</v>
      </c>
      <c r="U2233" s="12">
        <f>ROUND((T2233-S2233), 0)</f>
        <v>20</v>
      </c>
      <c r="V2233" s="11">
        <f>IF(E2233&gt;=D2233, 1, "")</f>
        <v>1</v>
      </c>
      <c r="W2233" s="11" t="str">
        <f>IF(E2233&lt;D2233, 1, "")</f>
        <v/>
      </c>
      <c r="X2233" s="15">
        <f>S2233</f>
        <v>42430.040798611109</v>
      </c>
    </row>
    <row r="2234" spans="1:24" ht="48" x14ac:dyDescent="0.2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5">
        <f>E2234/D2234</f>
        <v>1.206</v>
      </c>
      <c r="P2234" s="6">
        <f>E2234/L2234</f>
        <v>71.785714285714292</v>
      </c>
      <c r="Q2234" t="str">
        <f>LEFT(N2234, SEARCH("/", N2234, 1)-1)</f>
        <v>theater</v>
      </c>
      <c r="R2234" t="str">
        <f>RIGHT(N2234, LEN(N2234) - SEARCH("/", N2234,1))</f>
        <v>plays</v>
      </c>
      <c r="S2234" s="10">
        <f>(((J2234/60)/60)/24)+DATE(1970,1,1)</f>
        <v>42238.13282407407</v>
      </c>
      <c r="T2234" s="10">
        <f>(((I2234/60)/60)/24)+DATE(1970,1,1)</f>
        <v>42268.13282407407</v>
      </c>
      <c r="U2234" s="12">
        <f>ROUND((T2234-S2234), 0)</f>
        <v>30</v>
      </c>
      <c r="V2234" s="11">
        <f>IF(E2234&gt;=D2234, 1, "")</f>
        <v>1</v>
      </c>
      <c r="W2234" s="11" t="str">
        <f>IF(E2234&lt;D2234, 1, "")</f>
        <v/>
      </c>
      <c r="X2234" s="15">
        <f>S2234</f>
        <v>42238.13282407407</v>
      </c>
    </row>
    <row r="2235" spans="1:24" ht="48" x14ac:dyDescent="0.2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5">
        <f>E2235/D2235</f>
        <v>1.0867285714285715</v>
      </c>
      <c r="P2235" s="6">
        <f>E2235/L2235</f>
        <v>29.258076923076924</v>
      </c>
      <c r="Q2235" t="str">
        <f>LEFT(N2235, SEARCH("/", N2235, 1)-1)</f>
        <v>theater</v>
      </c>
      <c r="R2235" t="str">
        <f>RIGHT(N2235, LEN(N2235) - SEARCH("/", N2235,1))</f>
        <v>plays</v>
      </c>
      <c r="S2235" s="10">
        <f>(((J2235/60)/60)/24)+DATE(1970,1,1)</f>
        <v>42492.717233796298</v>
      </c>
      <c r="T2235" s="10">
        <f>(((I2235/60)/60)/24)+DATE(1970,1,1)</f>
        <v>42522.717233796298</v>
      </c>
      <c r="U2235" s="12">
        <f>ROUND((T2235-S2235), 0)</f>
        <v>30</v>
      </c>
      <c r="V2235" s="11">
        <f>IF(E2235&gt;=D2235, 1, "")</f>
        <v>1</v>
      </c>
      <c r="W2235" s="11" t="str">
        <f>IF(E2235&lt;D2235, 1, "")</f>
        <v/>
      </c>
      <c r="X2235" s="15">
        <f>S2235</f>
        <v>42492.717233796298</v>
      </c>
    </row>
    <row r="2236" spans="1:24" ht="48" x14ac:dyDescent="0.2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5">
        <f>E2236/D2236</f>
        <v>1</v>
      </c>
      <c r="P2236" s="6">
        <f>E2236/L2236</f>
        <v>1000</v>
      </c>
      <c r="Q2236" t="str">
        <f>LEFT(N2236, SEARCH("/", N2236, 1)-1)</f>
        <v>theater</v>
      </c>
      <c r="R2236" t="str">
        <f>RIGHT(N2236, LEN(N2236) - SEARCH("/", N2236,1))</f>
        <v>plays</v>
      </c>
      <c r="S2236" s="10">
        <f>(((J2236/60)/60)/24)+DATE(1970,1,1)</f>
        <v>41850.400937500002</v>
      </c>
      <c r="T2236" s="10">
        <f>(((I2236/60)/60)/24)+DATE(1970,1,1)</f>
        <v>41895.400937500002</v>
      </c>
      <c r="U2236" s="12">
        <f>ROUND((T2236-S2236), 0)</f>
        <v>45</v>
      </c>
      <c r="V2236" s="11">
        <f>IF(E2236&gt;=D2236, 1, "")</f>
        <v>1</v>
      </c>
      <c r="W2236" s="11" t="str">
        <f>IF(E2236&lt;D2236, 1, "")</f>
        <v/>
      </c>
      <c r="X2236" s="15">
        <f>S2236</f>
        <v>41850.400937500002</v>
      </c>
    </row>
    <row r="2237" spans="1:24" ht="48" x14ac:dyDescent="0.2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5">
        <f>E2237/D2237</f>
        <v>1.1399999999999999</v>
      </c>
      <c r="P2237" s="6">
        <f>E2237/L2237</f>
        <v>74.347826086956516</v>
      </c>
      <c r="Q2237" t="str">
        <f>LEFT(N2237, SEARCH("/", N2237, 1)-1)</f>
        <v>theater</v>
      </c>
      <c r="R2237" t="str">
        <f>RIGHT(N2237, LEN(N2237) - SEARCH("/", N2237,1))</f>
        <v>plays</v>
      </c>
      <c r="S2237" s="10">
        <f>(((J2237/60)/60)/24)+DATE(1970,1,1)</f>
        <v>42192.591944444444</v>
      </c>
      <c r="T2237" s="10">
        <f>(((I2237/60)/60)/24)+DATE(1970,1,1)</f>
        <v>42223.708333333328</v>
      </c>
      <c r="U2237" s="12">
        <f>ROUND((T2237-S2237), 0)</f>
        <v>31</v>
      </c>
      <c r="V2237" s="11">
        <f>IF(E2237&gt;=D2237, 1, "")</f>
        <v>1</v>
      </c>
      <c r="W2237" s="11" t="str">
        <f>IF(E2237&lt;D2237, 1, "")</f>
        <v/>
      </c>
      <c r="X2237" s="15">
        <f>S2237</f>
        <v>42192.591944444444</v>
      </c>
    </row>
    <row r="2238" spans="1:24" ht="48" x14ac:dyDescent="0.2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5">
        <f>E2238/D2238</f>
        <v>1.0085</v>
      </c>
      <c r="P2238" s="6">
        <f>E2238/L2238</f>
        <v>63.829113924050631</v>
      </c>
      <c r="Q2238" t="str">
        <f>LEFT(N2238, SEARCH("/", N2238, 1)-1)</f>
        <v>theater</v>
      </c>
      <c r="R2238" t="str">
        <f>RIGHT(N2238, LEN(N2238) - SEARCH("/", N2238,1))</f>
        <v>plays</v>
      </c>
      <c r="S2238" s="10">
        <f>(((J2238/60)/60)/24)+DATE(1970,1,1)</f>
        <v>42753.205625000002</v>
      </c>
      <c r="T2238" s="10">
        <f>(((I2238/60)/60)/24)+DATE(1970,1,1)</f>
        <v>42783.670138888891</v>
      </c>
      <c r="U2238" s="12">
        <f>ROUND((T2238-S2238), 0)</f>
        <v>30</v>
      </c>
      <c r="V2238" s="11">
        <f>IF(E2238&gt;=D2238, 1, "")</f>
        <v>1</v>
      </c>
      <c r="W2238" s="11" t="str">
        <f>IF(E2238&lt;D2238, 1, "")</f>
        <v/>
      </c>
      <c r="X2238" s="15">
        <f>S2238</f>
        <v>42753.205625000002</v>
      </c>
    </row>
    <row r="2239" spans="1:24" ht="16" x14ac:dyDescent="0.2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5">
        <f>E2239/D2239</f>
        <v>1.1565217391304348</v>
      </c>
      <c r="P2239" s="6">
        <f>E2239/L2239</f>
        <v>44.333333333333336</v>
      </c>
      <c r="Q2239" t="str">
        <f>LEFT(N2239, SEARCH("/", N2239, 1)-1)</f>
        <v>theater</v>
      </c>
      <c r="R2239" t="str">
        <f>RIGHT(N2239, LEN(N2239) - SEARCH("/", N2239,1))</f>
        <v>plays</v>
      </c>
      <c r="S2239" s="10">
        <f>(((J2239/60)/60)/24)+DATE(1970,1,1)</f>
        <v>42155.920219907406</v>
      </c>
      <c r="T2239" s="10">
        <f>(((I2239/60)/60)/24)+DATE(1970,1,1)</f>
        <v>42176.888888888891</v>
      </c>
      <c r="U2239" s="12">
        <f>ROUND((T2239-S2239), 0)</f>
        <v>21</v>
      </c>
      <c r="V2239" s="11">
        <f>IF(E2239&gt;=D2239, 1, "")</f>
        <v>1</v>
      </c>
      <c r="W2239" s="11" t="str">
        <f>IF(E2239&lt;D2239, 1, "")</f>
        <v/>
      </c>
      <c r="X2239" s="15">
        <f>S2239</f>
        <v>42155.920219907406</v>
      </c>
    </row>
    <row r="2240" spans="1:24" ht="48" x14ac:dyDescent="0.2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5">
        <f>E2240/D2240</f>
        <v>1.3041666666666667</v>
      </c>
      <c r="P2240" s="6">
        <f>E2240/L2240</f>
        <v>86.944444444444443</v>
      </c>
      <c r="Q2240" t="str">
        <f>LEFT(N2240, SEARCH("/", N2240, 1)-1)</f>
        <v>theater</v>
      </c>
      <c r="R2240" t="str">
        <f>RIGHT(N2240, LEN(N2240) - SEARCH("/", N2240,1))</f>
        <v>plays</v>
      </c>
      <c r="S2240" s="10">
        <f>(((J2240/60)/60)/24)+DATE(1970,1,1)</f>
        <v>42725.031180555554</v>
      </c>
      <c r="T2240" s="10">
        <f>(((I2240/60)/60)/24)+DATE(1970,1,1)</f>
        <v>42746.208333333328</v>
      </c>
      <c r="U2240" s="12">
        <f>ROUND((T2240-S2240), 0)</f>
        <v>21</v>
      </c>
      <c r="V2240" s="11">
        <f>IF(E2240&gt;=D2240, 1, "")</f>
        <v>1</v>
      </c>
      <c r="W2240" s="11" t="str">
        <f>IF(E2240&lt;D2240, 1, "")</f>
        <v/>
      </c>
      <c r="X2240" s="15">
        <f>S2240</f>
        <v>42725.031180555554</v>
      </c>
    </row>
    <row r="2241" spans="1:24" ht="48" x14ac:dyDescent="0.2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5">
        <f>E2241/D2241</f>
        <v>1.0778267254038179</v>
      </c>
      <c r="P2241" s="6">
        <f>E2241/L2241</f>
        <v>126.55172413793103</v>
      </c>
      <c r="Q2241" t="str">
        <f>LEFT(N2241, SEARCH("/", N2241, 1)-1)</f>
        <v>theater</v>
      </c>
      <c r="R2241" t="str">
        <f>RIGHT(N2241, LEN(N2241) - SEARCH("/", N2241,1))</f>
        <v>plays</v>
      </c>
      <c r="S2241" s="10">
        <f>(((J2241/60)/60)/24)+DATE(1970,1,1)</f>
        <v>42157.591064814813</v>
      </c>
      <c r="T2241" s="10">
        <f>(((I2241/60)/60)/24)+DATE(1970,1,1)</f>
        <v>42179.083333333328</v>
      </c>
      <c r="U2241" s="12">
        <f>ROUND((T2241-S2241), 0)</f>
        <v>21</v>
      </c>
      <c r="V2241" s="11">
        <f>IF(E2241&gt;=D2241, 1, "")</f>
        <v>1</v>
      </c>
      <c r="W2241" s="11" t="str">
        <f>IF(E2241&lt;D2241, 1, "")</f>
        <v/>
      </c>
      <c r="X2241" s="15">
        <f>S2241</f>
        <v>42157.591064814813</v>
      </c>
    </row>
    <row r="2242" spans="1:24" ht="48" x14ac:dyDescent="0.2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5">
        <f>E2242/D2242</f>
        <v>1</v>
      </c>
      <c r="P2242" s="6">
        <f>E2242/L2242</f>
        <v>129.03225806451613</v>
      </c>
      <c r="Q2242" t="str">
        <f>LEFT(N2242, SEARCH("/", N2242, 1)-1)</f>
        <v>theater</v>
      </c>
      <c r="R2242" t="str">
        <f>RIGHT(N2242, LEN(N2242) - SEARCH("/", N2242,1))</f>
        <v>plays</v>
      </c>
      <c r="S2242" s="10">
        <f>(((J2242/60)/60)/24)+DATE(1970,1,1)</f>
        <v>42676.065150462964</v>
      </c>
      <c r="T2242" s="10">
        <f>(((I2242/60)/60)/24)+DATE(1970,1,1)</f>
        <v>42721.290972222225</v>
      </c>
      <c r="U2242" s="12">
        <f>ROUND((T2242-S2242), 0)</f>
        <v>45</v>
      </c>
      <c r="V2242" s="11">
        <f>IF(E2242&gt;=D2242, 1, "")</f>
        <v>1</v>
      </c>
      <c r="W2242" s="11" t="str">
        <f>IF(E2242&lt;D2242, 1, "")</f>
        <v/>
      </c>
      <c r="X2242" s="15">
        <f>S2242</f>
        <v>42676.065150462964</v>
      </c>
    </row>
    <row r="2243" spans="1:24" ht="48" x14ac:dyDescent="0.2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5">
        <f>E2243/D2243</f>
        <v>1.2324999999999999</v>
      </c>
      <c r="P2243" s="6">
        <f>E2243/L2243</f>
        <v>71.242774566473983</v>
      </c>
      <c r="Q2243" t="str">
        <f>LEFT(N2243, SEARCH("/", N2243, 1)-1)</f>
        <v>theater</v>
      </c>
      <c r="R2243" t="str">
        <f>RIGHT(N2243, LEN(N2243) - SEARCH("/", N2243,1))</f>
        <v>plays</v>
      </c>
      <c r="S2243" s="10">
        <f>(((J2243/60)/60)/24)+DATE(1970,1,1)</f>
        <v>42473.007037037038</v>
      </c>
      <c r="T2243" s="10">
        <f>(((I2243/60)/60)/24)+DATE(1970,1,1)</f>
        <v>42503.007037037038</v>
      </c>
      <c r="U2243" s="12">
        <f>ROUND((T2243-S2243), 0)</f>
        <v>30</v>
      </c>
      <c r="V2243" s="11">
        <f>IF(E2243&gt;=D2243, 1, "")</f>
        <v>1</v>
      </c>
      <c r="W2243" s="11" t="str">
        <f>IF(E2243&lt;D2243, 1, "")</f>
        <v/>
      </c>
      <c r="X2243" s="15">
        <f>S2243</f>
        <v>42473.007037037038</v>
      </c>
    </row>
    <row r="2244" spans="1:24" ht="48" x14ac:dyDescent="0.2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5">
        <f>E2244/D2244</f>
        <v>1.002</v>
      </c>
      <c r="P2244" s="6">
        <f>E2244/L2244</f>
        <v>117.88235294117646</v>
      </c>
      <c r="Q2244" t="str">
        <f>LEFT(N2244, SEARCH("/", N2244, 1)-1)</f>
        <v>theater</v>
      </c>
      <c r="R2244" t="str">
        <f>RIGHT(N2244, LEN(N2244) - SEARCH("/", N2244,1))</f>
        <v>plays</v>
      </c>
      <c r="S2244" s="10">
        <f>(((J2244/60)/60)/24)+DATE(1970,1,1)</f>
        <v>42482.43478009259</v>
      </c>
      <c r="T2244" s="10">
        <f>(((I2244/60)/60)/24)+DATE(1970,1,1)</f>
        <v>42506.43478009259</v>
      </c>
      <c r="U2244" s="12">
        <f>ROUND((T2244-S2244), 0)</f>
        <v>24</v>
      </c>
      <c r="V2244" s="11">
        <f>IF(E2244&gt;=D2244, 1, "")</f>
        <v>1</v>
      </c>
      <c r="W2244" s="11" t="str">
        <f>IF(E2244&lt;D2244, 1, "")</f>
        <v/>
      </c>
      <c r="X2244" s="15">
        <f>S2244</f>
        <v>42482.43478009259</v>
      </c>
    </row>
    <row r="2245" spans="1:24" ht="48" x14ac:dyDescent="0.2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5">
        <f>E2245/D2245</f>
        <v>1.0466666666666666</v>
      </c>
      <c r="P2245" s="6">
        <f>E2245/L2245</f>
        <v>327.08333333333331</v>
      </c>
      <c r="Q2245" t="str">
        <f>LEFT(N2245, SEARCH("/", N2245, 1)-1)</f>
        <v>theater</v>
      </c>
      <c r="R2245" t="str">
        <f>RIGHT(N2245, LEN(N2245) - SEARCH("/", N2245,1))</f>
        <v>plays</v>
      </c>
      <c r="S2245" s="10">
        <f>(((J2245/60)/60)/24)+DATE(1970,1,1)</f>
        <v>42270.810995370368</v>
      </c>
      <c r="T2245" s="10">
        <f>(((I2245/60)/60)/24)+DATE(1970,1,1)</f>
        <v>42309.958333333328</v>
      </c>
      <c r="U2245" s="12">
        <f>ROUND((T2245-S2245), 0)</f>
        <v>39</v>
      </c>
      <c r="V2245" s="11">
        <f>IF(E2245&gt;=D2245, 1, "")</f>
        <v>1</v>
      </c>
      <c r="W2245" s="11" t="str">
        <f>IF(E2245&lt;D2245, 1, "")</f>
        <v/>
      </c>
      <c r="X2245" s="15">
        <f>S2245</f>
        <v>42270.810995370368</v>
      </c>
    </row>
    <row r="2246" spans="1:24" ht="32" x14ac:dyDescent="0.2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5">
        <f>E2246/D2246</f>
        <v>1.0249999999999999</v>
      </c>
      <c r="P2246" s="6">
        <f>E2246/L2246</f>
        <v>34.745762711864408</v>
      </c>
      <c r="Q2246" t="str">
        <f>LEFT(N2246, SEARCH("/", N2246, 1)-1)</f>
        <v>theater</v>
      </c>
      <c r="R2246" t="str">
        <f>RIGHT(N2246, LEN(N2246) - SEARCH("/", N2246,1))</f>
        <v>plays</v>
      </c>
      <c r="S2246" s="10">
        <f>(((J2246/60)/60)/24)+DATE(1970,1,1)</f>
        <v>42711.545196759253</v>
      </c>
      <c r="T2246" s="10">
        <f>(((I2246/60)/60)/24)+DATE(1970,1,1)</f>
        <v>42741.545196759253</v>
      </c>
      <c r="U2246" s="12">
        <f>ROUND((T2246-S2246), 0)</f>
        <v>30</v>
      </c>
      <c r="V2246" s="11">
        <f>IF(E2246&gt;=D2246, 1, "")</f>
        <v>1</v>
      </c>
      <c r="W2246" s="11" t="str">
        <f>IF(E2246&lt;D2246, 1, "")</f>
        <v/>
      </c>
      <c r="X2246" s="15">
        <f>S2246</f>
        <v>42711.545196759253</v>
      </c>
    </row>
    <row r="2247" spans="1:24" ht="48" x14ac:dyDescent="0.2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5">
        <f>E2247/D2247</f>
        <v>1.1825757575757576</v>
      </c>
      <c r="P2247" s="6">
        <f>E2247/L2247</f>
        <v>100.06410256410257</v>
      </c>
      <c r="Q2247" t="str">
        <f>LEFT(N2247, SEARCH("/", N2247, 1)-1)</f>
        <v>theater</v>
      </c>
      <c r="R2247" t="str">
        <f>RIGHT(N2247, LEN(N2247) - SEARCH("/", N2247,1))</f>
        <v>plays</v>
      </c>
      <c r="S2247" s="10">
        <f>(((J2247/60)/60)/24)+DATE(1970,1,1)</f>
        <v>42179.344988425932</v>
      </c>
      <c r="T2247" s="10">
        <f>(((I2247/60)/60)/24)+DATE(1970,1,1)</f>
        <v>42219.75</v>
      </c>
      <c r="U2247" s="12">
        <f>ROUND((T2247-S2247), 0)</f>
        <v>40</v>
      </c>
      <c r="V2247" s="11">
        <f>IF(E2247&gt;=D2247, 1, "")</f>
        <v>1</v>
      </c>
      <c r="W2247" s="11" t="str">
        <f>IF(E2247&lt;D2247, 1, "")</f>
        <v/>
      </c>
      <c r="X2247" s="15">
        <f>S2247</f>
        <v>42179.344988425932</v>
      </c>
    </row>
    <row r="2248" spans="1:24" ht="48" x14ac:dyDescent="0.2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5">
        <f>E2248/D2248</f>
        <v>1.2050000000000001</v>
      </c>
      <c r="P2248" s="6">
        <f>E2248/L2248</f>
        <v>40.847457627118644</v>
      </c>
      <c r="Q2248" t="str">
        <f>LEFT(N2248, SEARCH("/", N2248, 1)-1)</f>
        <v>theater</v>
      </c>
      <c r="R2248" t="str">
        <f>RIGHT(N2248, LEN(N2248) - SEARCH("/", N2248,1))</f>
        <v>plays</v>
      </c>
      <c r="S2248" s="10">
        <f>(((J2248/60)/60)/24)+DATE(1970,1,1)</f>
        <v>42282.768414351856</v>
      </c>
      <c r="T2248" s="10">
        <f>(((I2248/60)/60)/24)+DATE(1970,1,1)</f>
        <v>42312.810081018513</v>
      </c>
      <c r="U2248" s="12">
        <f>ROUND((T2248-S2248), 0)</f>
        <v>30</v>
      </c>
      <c r="V2248" s="11">
        <f>IF(E2248&gt;=D2248, 1, "")</f>
        <v>1</v>
      </c>
      <c r="W2248" s="11" t="str">
        <f>IF(E2248&lt;D2248, 1, "")</f>
        <v/>
      </c>
      <c r="X2248" s="15">
        <f>S2248</f>
        <v>42282.768414351856</v>
      </c>
    </row>
    <row r="2249" spans="1:24" ht="48" x14ac:dyDescent="0.2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5">
        <f>E2249/D2249</f>
        <v>3.0242</v>
      </c>
      <c r="P2249" s="6">
        <f>E2249/L2249</f>
        <v>252.01666666666668</v>
      </c>
      <c r="Q2249" t="str">
        <f>LEFT(N2249, SEARCH("/", N2249, 1)-1)</f>
        <v>theater</v>
      </c>
      <c r="R2249" t="str">
        <f>RIGHT(N2249, LEN(N2249) - SEARCH("/", N2249,1))</f>
        <v>plays</v>
      </c>
      <c r="S2249" s="10">
        <f>(((J2249/60)/60)/24)+DATE(1970,1,1)</f>
        <v>42473.794710648144</v>
      </c>
      <c r="T2249" s="10">
        <f>(((I2249/60)/60)/24)+DATE(1970,1,1)</f>
        <v>42503.794710648144</v>
      </c>
      <c r="U2249" s="12">
        <f>ROUND((T2249-S2249), 0)</f>
        <v>30</v>
      </c>
      <c r="V2249" s="11">
        <f>IF(E2249&gt;=D2249, 1, "")</f>
        <v>1</v>
      </c>
      <c r="W2249" s="11" t="str">
        <f>IF(E2249&lt;D2249, 1, "")</f>
        <v/>
      </c>
      <c r="X2249" s="15">
        <f>S2249</f>
        <v>42473.794710648144</v>
      </c>
    </row>
    <row r="2250" spans="1:24" ht="48" x14ac:dyDescent="0.2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5">
        <f>E2250/D2250</f>
        <v>1.00644</v>
      </c>
      <c r="P2250" s="6">
        <f>E2250/L2250</f>
        <v>25.161000000000001</v>
      </c>
      <c r="Q2250" t="str">
        <f>LEFT(N2250, SEARCH("/", N2250, 1)-1)</f>
        <v>theater</v>
      </c>
      <c r="R2250" t="str">
        <f>RIGHT(N2250, LEN(N2250) - SEARCH("/", N2250,1))</f>
        <v>plays</v>
      </c>
      <c r="S2250" s="10">
        <f>(((J2250/60)/60)/24)+DATE(1970,1,1)</f>
        <v>42535.049849537041</v>
      </c>
      <c r="T2250" s="10">
        <f>(((I2250/60)/60)/24)+DATE(1970,1,1)</f>
        <v>42556.049849537041</v>
      </c>
      <c r="U2250" s="12">
        <f>ROUND((T2250-S2250), 0)</f>
        <v>21</v>
      </c>
      <c r="V2250" s="11">
        <f>IF(E2250&gt;=D2250, 1, "")</f>
        <v>1</v>
      </c>
      <c r="W2250" s="11" t="str">
        <f>IF(E2250&lt;D2250, 1, "")</f>
        <v/>
      </c>
      <c r="X2250" s="15">
        <f>S2250</f>
        <v>42535.049849537041</v>
      </c>
    </row>
    <row r="2251" spans="1:24" ht="48" x14ac:dyDescent="0.2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5">
        <f>E2251/D2251</f>
        <v>1.4428571428571428</v>
      </c>
      <c r="P2251" s="6">
        <f>E2251/L2251</f>
        <v>50.5</v>
      </c>
      <c r="Q2251" t="str">
        <f>LEFT(N2251, SEARCH("/", N2251, 1)-1)</f>
        <v>technology</v>
      </c>
      <c r="R2251" t="str">
        <f>RIGHT(N2251, LEN(N2251) - SEARCH("/", N2251,1))</f>
        <v>wearables</v>
      </c>
      <c r="S2251" s="10">
        <f>(((J2251/60)/60)/24)+DATE(1970,1,1)</f>
        <v>42683.420312500006</v>
      </c>
      <c r="T2251" s="10">
        <f>(((I2251/60)/60)/24)+DATE(1970,1,1)</f>
        <v>42698.958333333328</v>
      </c>
      <c r="U2251" s="12">
        <f>ROUND((T2251-S2251), 0)</f>
        <v>16</v>
      </c>
      <c r="V2251" s="11">
        <f>IF(E2251&gt;=D2251, 1, "")</f>
        <v>1</v>
      </c>
      <c r="W2251" s="11" t="str">
        <f>IF(E2251&lt;D2251, 1, "")</f>
        <v/>
      </c>
      <c r="X2251" s="15">
        <f>S2251</f>
        <v>42683.420312500006</v>
      </c>
    </row>
    <row r="2252" spans="1:24" ht="48" x14ac:dyDescent="0.2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5">
        <f>E2252/D2252</f>
        <v>1.1916249999999999</v>
      </c>
      <c r="P2252" s="6">
        <f>E2252/L2252</f>
        <v>151.31746031746033</v>
      </c>
      <c r="Q2252" t="str">
        <f>LEFT(N2252, SEARCH("/", N2252, 1)-1)</f>
        <v>technology</v>
      </c>
      <c r="R2252" t="str">
        <f>RIGHT(N2252, LEN(N2252) - SEARCH("/", N2252,1))</f>
        <v>wearables</v>
      </c>
      <c r="S2252" s="10">
        <f>(((J2252/60)/60)/24)+DATE(1970,1,1)</f>
        <v>42199.57</v>
      </c>
      <c r="T2252" s="10">
        <f>(((I2252/60)/60)/24)+DATE(1970,1,1)</f>
        <v>42229.57</v>
      </c>
      <c r="U2252" s="12">
        <f>ROUND((T2252-S2252), 0)</f>
        <v>30</v>
      </c>
      <c r="V2252" s="11">
        <f>IF(E2252&gt;=D2252, 1, "")</f>
        <v>1</v>
      </c>
      <c r="W2252" s="11" t="str">
        <f>IF(E2252&lt;D2252, 1, "")</f>
        <v/>
      </c>
      <c r="X2252" s="15">
        <f>S2252</f>
        <v>42199.57</v>
      </c>
    </row>
    <row r="2253" spans="1:24" ht="48" x14ac:dyDescent="0.2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5">
        <f>E2253/D2253</f>
        <v>14.604850000000001</v>
      </c>
      <c r="P2253" s="6">
        <f>E2253/L2253</f>
        <v>134.3592456301748</v>
      </c>
      <c r="Q2253" t="str">
        <f>LEFT(N2253, SEARCH("/", N2253, 1)-1)</f>
        <v>technology</v>
      </c>
      <c r="R2253" t="str">
        <f>RIGHT(N2253, LEN(N2253) - SEARCH("/", N2253,1))</f>
        <v>wearables</v>
      </c>
      <c r="S2253" s="10">
        <f>(((J2253/60)/60)/24)+DATE(1970,1,1)</f>
        <v>42199.651319444441</v>
      </c>
      <c r="T2253" s="10">
        <f>(((I2253/60)/60)/24)+DATE(1970,1,1)</f>
        <v>42235.651319444441</v>
      </c>
      <c r="U2253" s="12">
        <f>ROUND((T2253-S2253), 0)</f>
        <v>36</v>
      </c>
      <c r="V2253" s="11">
        <f>IF(E2253&gt;=D2253, 1, "")</f>
        <v>1</v>
      </c>
      <c r="W2253" s="11" t="str">
        <f>IF(E2253&lt;D2253, 1, "")</f>
        <v/>
      </c>
      <c r="X2253" s="15">
        <f>S2253</f>
        <v>42199.651319444441</v>
      </c>
    </row>
    <row r="2254" spans="1:24" ht="32" x14ac:dyDescent="0.2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5">
        <f>E2254/D2254</f>
        <v>1.0580799999999999</v>
      </c>
      <c r="P2254" s="6">
        <f>E2254/L2254</f>
        <v>174.02631578947367</v>
      </c>
      <c r="Q2254" t="str">
        <f>LEFT(N2254, SEARCH("/", N2254, 1)-1)</f>
        <v>technology</v>
      </c>
      <c r="R2254" t="str">
        <f>RIGHT(N2254, LEN(N2254) - SEARCH("/", N2254,1))</f>
        <v>wearables</v>
      </c>
      <c r="S2254" s="10">
        <f>(((J2254/60)/60)/24)+DATE(1970,1,1)</f>
        <v>42100.642071759255</v>
      </c>
      <c r="T2254" s="10">
        <f>(((I2254/60)/60)/24)+DATE(1970,1,1)</f>
        <v>42155.642071759255</v>
      </c>
      <c r="U2254" s="12">
        <f>ROUND((T2254-S2254), 0)</f>
        <v>55</v>
      </c>
      <c r="V2254" s="11">
        <f>IF(E2254&gt;=D2254, 1, "")</f>
        <v>1</v>
      </c>
      <c r="W2254" s="11" t="str">
        <f>IF(E2254&lt;D2254, 1, "")</f>
        <v/>
      </c>
      <c r="X2254" s="15">
        <f>S2254</f>
        <v>42100.642071759255</v>
      </c>
    </row>
    <row r="2255" spans="1:24" ht="48" x14ac:dyDescent="0.2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5">
        <f>E2255/D2255</f>
        <v>3.0011791999999997</v>
      </c>
      <c r="P2255" s="6">
        <f>E2255/L2255</f>
        <v>73.486268364348675</v>
      </c>
      <c r="Q2255" t="str">
        <f>LEFT(N2255, SEARCH("/", N2255, 1)-1)</f>
        <v>technology</v>
      </c>
      <c r="R2255" t="str">
        <f>RIGHT(N2255, LEN(N2255) - SEARCH("/", N2255,1))</f>
        <v>wearables</v>
      </c>
      <c r="S2255" s="10">
        <f>(((J2255/60)/60)/24)+DATE(1970,1,1)</f>
        <v>41898.665960648148</v>
      </c>
      <c r="T2255" s="10">
        <f>(((I2255/60)/60)/24)+DATE(1970,1,1)</f>
        <v>41941.041666666664</v>
      </c>
      <c r="U2255" s="12">
        <f>ROUND((T2255-S2255), 0)</f>
        <v>42</v>
      </c>
      <c r="V2255" s="11">
        <f>IF(E2255&gt;=D2255, 1, "")</f>
        <v>1</v>
      </c>
      <c r="W2255" s="11" t="str">
        <f>IF(E2255&lt;D2255, 1, "")</f>
        <v/>
      </c>
      <c r="X2255" s="15">
        <f>S2255</f>
        <v>41898.665960648148</v>
      </c>
    </row>
    <row r="2256" spans="1:24" ht="32" x14ac:dyDescent="0.2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5">
        <f>E2256/D2256</f>
        <v>2.7869999999999999</v>
      </c>
      <c r="P2256" s="6">
        <f>E2256/L2256</f>
        <v>23.518987341772153</v>
      </c>
      <c r="Q2256" t="str">
        <f>LEFT(N2256, SEARCH("/", N2256, 1)-1)</f>
        <v>technology</v>
      </c>
      <c r="R2256" t="str">
        <f>RIGHT(N2256, LEN(N2256) - SEARCH("/", N2256,1))</f>
        <v>wearables</v>
      </c>
      <c r="S2256" s="10">
        <f>(((J2256/60)/60)/24)+DATE(1970,1,1)</f>
        <v>42564.026319444441</v>
      </c>
      <c r="T2256" s="10">
        <f>(((I2256/60)/60)/24)+DATE(1970,1,1)</f>
        <v>42594.026319444441</v>
      </c>
      <c r="U2256" s="12">
        <f>ROUND((T2256-S2256), 0)</f>
        <v>30</v>
      </c>
      <c r="V2256" s="11">
        <f>IF(E2256&gt;=D2256, 1, "")</f>
        <v>1</v>
      </c>
      <c r="W2256" s="11" t="str">
        <f>IF(E2256&lt;D2256, 1, "")</f>
        <v/>
      </c>
      <c r="X2256" s="15">
        <f>S2256</f>
        <v>42564.026319444441</v>
      </c>
    </row>
    <row r="2257" spans="1:24" ht="48" x14ac:dyDescent="0.2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5">
        <f>E2257/D2257</f>
        <v>1.3187625000000001</v>
      </c>
      <c r="P2257" s="6">
        <f>E2257/L2257</f>
        <v>39.074444444444445</v>
      </c>
      <c r="Q2257" t="str">
        <f>LEFT(N2257, SEARCH("/", N2257, 1)-1)</f>
        <v>technology</v>
      </c>
      <c r="R2257" t="str">
        <f>RIGHT(N2257, LEN(N2257) - SEARCH("/", N2257,1))</f>
        <v>wearables</v>
      </c>
      <c r="S2257" s="10">
        <f>(((J2257/60)/60)/24)+DATE(1970,1,1)</f>
        <v>41832.852627314816</v>
      </c>
      <c r="T2257" s="10">
        <f>(((I2257/60)/60)/24)+DATE(1970,1,1)</f>
        <v>41862.852627314816</v>
      </c>
      <c r="U2257" s="12">
        <f>ROUND((T2257-S2257), 0)</f>
        <v>30</v>
      </c>
      <c r="V2257" s="11">
        <f>IF(E2257&gt;=D2257, 1, "")</f>
        <v>1</v>
      </c>
      <c r="W2257" s="11" t="str">
        <f>IF(E2257&lt;D2257, 1, "")</f>
        <v/>
      </c>
      <c r="X2257" s="15">
        <f>S2257</f>
        <v>41832.852627314816</v>
      </c>
    </row>
    <row r="2258" spans="1:24" ht="48" x14ac:dyDescent="0.2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5">
        <f>E2258/D2258</f>
        <v>1.0705</v>
      </c>
      <c r="P2258" s="6">
        <f>E2258/L2258</f>
        <v>125.94117647058823</v>
      </c>
      <c r="Q2258" t="str">
        <f>LEFT(N2258, SEARCH("/", N2258, 1)-1)</f>
        <v>technology</v>
      </c>
      <c r="R2258" t="str">
        <f>RIGHT(N2258, LEN(N2258) - SEARCH("/", N2258,1))</f>
        <v>wearables</v>
      </c>
      <c r="S2258" s="10">
        <f>(((J2258/60)/60)/24)+DATE(1970,1,1)</f>
        <v>42416.767928240741</v>
      </c>
      <c r="T2258" s="10">
        <f>(((I2258/60)/60)/24)+DATE(1970,1,1)</f>
        <v>42446.726261574076</v>
      </c>
      <c r="U2258" s="12">
        <f>ROUND((T2258-S2258), 0)</f>
        <v>30</v>
      </c>
      <c r="V2258" s="11">
        <f>IF(E2258&gt;=D2258, 1, "")</f>
        <v>1</v>
      </c>
      <c r="W2258" s="11" t="str">
        <f>IF(E2258&lt;D2258, 1, "")</f>
        <v/>
      </c>
      <c r="X2258" s="15">
        <f>S2258</f>
        <v>42416.767928240741</v>
      </c>
    </row>
    <row r="2259" spans="1:24" ht="32" x14ac:dyDescent="0.2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5">
        <f>E2259/D2259</f>
        <v>1.2682285714285715</v>
      </c>
      <c r="P2259" s="6">
        <f>E2259/L2259</f>
        <v>1644</v>
      </c>
      <c r="Q2259" t="str">
        <f>LEFT(N2259, SEARCH("/", N2259, 1)-1)</f>
        <v>technology</v>
      </c>
      <c r="R2259" t="str">
        <f>RIGHT(N2259, LEN(N2259) - SEARCH("/", N2259,1))</f>
        <v>wearables</v>
      </c>
      <c r="S2259" s="10">
        <f>(((J2259/60)/60)/24)+DATE(1970,1,1)</f>
        <v>41891.693379629629</v>
      </c>
      <c r="T2259" s="10">
        <f>(((I2259/60)/60)/24)+DATE(1970,1,1)</f>
        <v>41926.693379629629</v>
      </c>
      <c r="U2259" s="12">
        <f>ROUND((T2259-S2259), 0)</f>
        <v>35</v>
      </c>
      <c r="V2259" s="11">
        <f>IF(E2259&gt;=D2259, 1, "")</f>
        <v>1</v>
      </c>
      <c r="W2259" s="11" t="str">
        <f>IF(E2259&lt;D2259, 1, "")</f>
        <v/>
      </c>
      <c r="X2259" s="15">
        <f>S2259</f>
        <v>41891.693379629629</v>
      </c>
    </row>
    <row r="2260" spans="1:24" ht="48" x14ac:dyDescent="0.2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5">
        <f>E2260/D2260</f>
        <v>1.3996</v>
      </c>
      <c r="P2260" s="6">
        <f>E2260/L2260</f>
        <v>42.670731707317074</v>
      </c>
      <c r="Q2260" t="str">
        <f>LEFT(N2260, SEARCH("/", N2260, 1)-1)</f>
        <v>technology</v>
      </c>
      <c r="R2260" t="str">
        <f>RIGHT(N2260, LEN(N2260) - SEARCH("/", N2260,1))</f>
        <v>wearables</v>
      </c>
      <c r="S2260" s="10">
        <f>(((J2260/60)/60)/24)+DATE(1970,1,1)</f>
        <v>41877.912187499998</v>
      </c>
      <c r="T2260" s="10">
        <f>(((I2260/60)/60)/24)+DATE(1970,1,1)</f>
        <v>41898.912187499998</v>
      </c>
      <c r="U2260" s="12">
        <f>ROUND((T2260-S2260), 0)</f>
        <v>21</v>
      </c>
      <c r="V2260" s="11">
        <f>IF(E2260&gt;=D2260, 1, "")</f>
        <v>1</v>
      </c>
      <c r="W2260" s="11" t="str">
        <f>IF(E2260&lt;D2260, 1, "")</f>
        <v/>
      </c>
      <c r="X2260" s="15">
        <f>S2260</f>
        <v>41877.912187499998</v>
      </c>
    </row>
    <row r="2261" spans="1:24" ht="48" x14ac:dyDescent="0.2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5">
        <f>E2261/D2261</f>
        <v>1.1240000000000001</v>
      </c>
      <c r="P2261" s="6">
        <f>E2261/L2261</f>
        <v>35.125</v>
      </c>
      <c r="Q2261" t="str">
        <f>LEFT(N2261, SEARCH("/", N2261, 1)-1)</f>
        <v>technology</v>
      </c>
      <c r="R2261" t="str">
        <f>RIGHT(N2261, LEN(N2261) - SEARCH("/", N2261,1))</f>
        <v>wearables</v>
      </c>
      <c r="S2261" s="10">
        <f>(((J2261/60)/60)/24)+DATE(1970,1,1)</f>
        <v>41932.036851851852</v>
      </c>
      <c r="T2261" s="10">
        <f>(((I2261/60)/60)/24)+DATE(1970,1,1)</f>
        <v>41992.078518518523</v>
      </c>
      <c r="U2261" s="12">
        <f>ROUND((T2261-S2261), 0)</f>
        <v>60</v>
      </c>
      <c r="V2261" s="11">
        <f>IF(E2261&gt;=D2261, 1, "")</f>
        <v>1</v>
      </c>
      <c r="W2261" s="11" t="str">
        <f>IF(E2261&lt;D2261, 1, "")</f>
        <v/>
      </c>
      <c r="X2261" s="15">
        <f>S2261</f>
        <v>41932.036851851852</v>
      </c>
    </row>
    <row r="2262" spans="1:24" ht="48" x14ac:dyDescent="0.2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5">
        <f>E2262/D2262</f>
        <v>1.00528</v>
      </c>
      <c r="P2262" s="6">
        <f>E2262/L2262</f>
        <v>239.35238095238094</v>
      </c>
      <c r="Q2262" t="str">
        <f>LEFT(N2262, SEARCH("/", N2262, 1)-1)</f>
        <v>technology</v>
      </c>
      <c r="R2262" t="str">
        <f>RIGHT(N2262, LEN(N2262) - SEARCH("/", N2262,1))</f>
        <v>wearables</v>
      </c>
      <c r="S2262" s="10">
        <f>(((J2262/60)/60)/24)+DATE(1970,1,1)</f>
        <v>41956.017488425925</v>
      </c>
      <c r="T2262" s="10">
        <f>(((I2262/60)/60)/24)+DATE(1970,1,1)</f>
        <v>41986.017488425925</v>
      </c>
      <c r="U2262" s="12">
        <f>ROUND((T2262-S2262), 0)</f>
        <v>30</v>
      </c>
      <c r="V2262" s="11">
        <f>IF(E2262&gt;=D2262, 1, "")</f>
        <v>1</v>
      </c>
      <c r="W2262" s="11" t="str">
        <f>IF(E2262&lt;D2262, 1, "")</f>
        <v/>
      </c>
      <c r="X2262" s="15">
        <f>S2262</f>
        <v>41956.017488425925</v>
      </c>
    </row>
    <row r="2263" spans="1:24" ht="48" x14ac:dyDescent="0.2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5">
        <f>E2263/D2263</f>
        <v>1.0046666666666666</v>
      </c>
      <c r="P2263" s="6">
        <f>E2263/L2263</f>
        <v>107.64285714285714</v>
      </c>
      <c r="Q2263" t="str">
        <f>LEFT(N2263, SEARCH("/", N2263, 1)-1)</f>
        <v>technology</v>
      </c>
      <c r="R2263" t="str">
        <f>RIGHT(N2263, LEN(N2263) - SEARCH("/", N2263,1))</f>
        <v>wearables</v>
      </c>
      <c r="S2263" s="10">
        <f>(((J2263/60)/60)/24)+DATE(1970,1,1)</f>
        <v>42675.690393518518</v>
      </c>
      <c r="T2263" s="10">
        <f>(((I2263/60)/60)/24)+DATE(1970,1,1)</f>
        <v>42705.732060185182</v>
      </c>
      <c r="U2263" s="12">
        <f>ROUND((T2263-S2263), 0)</f>
        <v>30</v>
      </c>
      <c r="V2263" s="11">
        <f>IF(E2263&gt;=D2263, 1, "")</f>
        <v>1</v>
      </c>
      <c r="W2263" s="11" t="str">
        <f>IF(E2263&lt;D2263, 1, "")</f>
        <v/>
      </c>
      <c r="X2263" s="15">
        <f>S2263</f>
        <v>42675.690393518518</v>
      </c>
    </row>
    <row r="2264" spans="1:24" ht="48" x14ac:dyDescent="0.2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5">
        <f>E2264/D2264</f>
        <v>1.4144600000000001</v>
      </c>
      <c r="P2264" s="6">
        <f>E2264/L2264</f>
        <v>95.830623306233065</v>
      </c>
      <c r="Q2264" t="str">
        <f>LEFT(N2264, SEARCH("/", N2264, 1)-1)</f>
        <v>technology</v>
      </c>
      <c r="R2264" t="str">
        <f>RIGHT(N2264, LEN(N2264) - SEARCH("/", N2264,1))</f>
        <v>wearables</v>
      </c>
      <c r="S2264" s="10">
        <f>(((J2264/60)/60)/24)+DATE(1970,1,1)</f>
        <v>42199.618518518517</v>
      </c>
      <c r="T2264" s="10">
        <f>(((I2264/60)/60)/24)+DATE(1970,1,1)</f>
        <v>42236.618518518517</v>
      </c>
      <c r="U2264" s="12">
        <f>ROUND((T2264-S2264), 0)</f>
        <v>37</v>
      </c>
      <c r="V2264" s="11">
        <f>IF(E2264&gt;=D2264, 1, "")</f>
        <v>1</v>
      </c>
      <c r="W2264" s="11" t="str">
        <f>IF(E2264&lt;D2264, 1, "")</f>
        <v/>
      </c>
      <c r="X2264" s="15">
        <f>S2264</f>
        <v>42199.618518518517</v>
      </c>
    </row>
    <row r="2265" spans="1:24" ht="48" x14ac:dyDescent="0.2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5">
        <f>E2265/D2265</f>
        <v>2.6729166666666666</v>
      </c>
      <c r="P2265" s="6">
        <f>E2265/L2265</f>
        <v>31.663376110562684</v>
      </c>
      <c r="Q2265" t="str">
        <f>LEFT(N2265, SEARCH("/", N2265, 1)-1)</f>
        <v>technology</v>
      </c>
      <c r="R2265" t="str">
        <f>RIGHT(N2265, LEN(N2265) - SEARCH("/", N2265,1))</f>
        <v>wearables</v>
      </c>
      <c r="S2265" s="10">
        <f>(((J2265/60)/60)/24)+DATE(1970,1,1)</f>
        <v>42163.957326388889</v>
      </c>
      <c r="T2265" s="10">
        <f>(((I2265/60)/60)/24)+DATE(1970,1,1)</f>
        <v>42193.957326388889</v>
      </c>
      <c r="U2265" s="12">
        <f>ROUND((T2265-S2265), 0)</f>
        <v>30</v>
      </c>
      <c r="V2265" s="11">
        <f>IF(E2265&gt;=D2265, 1, "")</f>
        <v>1</v>
      </c>
      <c r="W2265" s="11" t="str">
        <f>IF(E2265&lt;D2265, 1, "")</f>
        <v/>
      </c>
      <c r="X2265" s="15">
        <f>S2265</f>
        <v>42163.957326388889</v>
      </c>
    </row>
    <row r="2266" spans="1:24" ht="48" x14ac:dyDescent="0.2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5">
        <f>E2266/D2266</f>
        <v>1.4688749999999999</v>
      </c>
      <c r="P2266" s="6">
        <f>E2266/L2266</f>
        <v>42.886861313868614</v>
      </c>
      <c r="Q2266" t="str">
        <f>LEFT(N2266, SEARCH("/", N2266, 1)-1)</f>
        <v>technology</v>
      </c>
      <c r="R2266" t="str">
        <f>RIGHT(N2266, LEN(N2266) - SEARCH("/", N2266,1))</f>
        <v>wearables</v>
      </c>
      <c r="S2266" s="10">
        <f>(((J2266/60)/60)/24)+DATE(1970,1,1)</f>
        <v>42045.957314814819</v>
      </c>
      <c r="T2266" s="10">
        <f>(((I2266/60)/60)/24)+DATE(1970,1,1)</f>
        <v>42075.915648148148</v>
      </c>
      <c r="U2266" s="12">
        <f>ROUND((T2266-S2266), 0)</f>
        <v>30</v>
      </c>
      <c r="V2266" s="11">
        <f>IF(E2266&gt;=D2266, 1, "")</f>
        <v>1</v>
      </c>
      <c r="W2266" s="11" t="str">
        <f>IF(E2266&lt;D2266, 1, "")</f>
        <v/>
      </c>
      <c r="X2266" s="15">
        <f>S2266</f>
        <v>42045.957314814819</v>
      </c>
    </row>
    <row r="2267" spans="1:24" ht="48" x14ac:dyDescent="0.2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5">
        <f>E2267/D2267</f>
        <v>2.1356000000000002</v>
      </c>
      <c r="P2267" s="6">
        <f>E2267/L2267</f>
        <v>122.73563218390805</v>
      </c>
      <c r="Q2267" t="str">
        <f>LEFT(N2267, SEARCH("/", N2267, 1)-1)</f>
        <v>technology</v>
      </c>
      <c r="R2267" t="str">
        <f>RIGHT(N2267, LEN(N2267) - SEARCH("/", N2267,1))</f>
        <v>wearables</v>
      </c>
      <c r="S2267" s="10">
        <f>(((J2267/60)/60)/24)+DATE(1970,1,1)</f>
        <v>42417.804618055554</v>
      </c>
      <c r="T2267" s="10">
        <f>(((I2267/60)/60)/24)+DATE(1970,1,1)</f>
        <v>42477.762951388882</v>
      </c>
      <c r="U2267" s="12">
        <f>ROUND((T2267-S2267), 0)</f>
        <v>60</v>
      </c>
      <c r="V2267" s="11">
        <f>IF(E2267&gt;=D2267, 1, "")</f>
        <v>1</v>
      </c>
      <c r="W2267" s="11" t="str">
        <f>IF(E2267&lt;D2267, 1, "")</f>
        <v/>
      </c>
      <c r="X2267" s="15">
        <f>S2267</f>
        <v>42417.804618055554</v>
      </c>
    </row>
    <row r="2268" spans="1:24" ht="48" x14ac:dyDescent="0.2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5">
        <f>E2268/D2268</f>
        <v>1.2569999999999999</v>
      </c>
      <c r="P2268" s="6">
        <f>E2268/L2268</f>
        <v>190.45454545454547</v>
      </c>
      <c r="Q2268" t="str">
        <f>LEFT(N2268, SEARCH("/", N2268, 1)-1)</f>
        <v>technology</v>
      </c>
      <c r="R2268" t="str">
        <f>RIGHT(N2268, LEN(N2268) - SEARCH("/", N2268,1))</f>
        <v>wearables</v>
      </c>
      <c r="S2268" s="10">
        <f>(((J2268/60)/60)/24)+DATE(1970,1,1)</f>
        <v>42331.84574074074</v>
      </c>
      <c r="T2268" s="10">
        <f>(((I2268/60)/60)/24)+DATE(1970,1,1)</f>
        <v>42361.84574074074</v>
      </c>
      <c r="U2268" s="12">
        <f>ROUND((T2268-S2268), 0)</f>
        <v>30</v>
      </c>
      <c r="V2268" s="11">
        <f>IF(E2268&gt;=D2268, 1, "")</f>
        <v>1</v>
      </c>
      <c r="W2268" s="11" t="str">
        <f>IF(E2268&lt;D2268, 1, "")</f>
        <v/>
      </c>
      <c r="X2268" s="15">
        <f>S2268</f>
        <v>42331.84574074074</v>
      </c>
    </row>
    <row r="2269" spans="1:24" ht="48" x14ac:dyDescent="0.2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5">
        <f>E2269/D2269</f>
        <v>1.0446206037108834</v>
      </c>
      <c r="P2269" s="6">
        <f>E2269/L2269</f>
        <v>109.33695652173913</v>
      </c>
      <c r="Q2269" t="str">
        <f>LEFT(N2269, SEARCH("/", N2269, 1)-1)</f>
        <v>technology</v>
      </c>
      <c r="R2269" t="str">
        <f>RIGHT(N2269, LEN(N2269) - SEARCH("/", N2269,1))</f>
        <v>wearables</v>
      </c>
      <c r="S2269" s="10">
        <f>(((J2269/60)/60)/24)+DATE(1970,1,1)</f>
        <v>42179.160752314812</v>
      </c>
      <c r="T2269" s="10">
        <f>(((I2269/60)/60)/24)+DATE(1970,1,1)</f>
        <v>42211.75</v>
      </c>
      <c r="U2269" s="12">
        <f>ROUND((T2269-S2269), 0)</f>
        <v>33</v>
      </c>
      <c r="V2269" s="11">
        <f>IF(E2269&gt;=D2269, 1, "")</f>
        <v>1</v>
      </c>
      <c r="W2269" s="11" t="str">
        <f>IF(E2269&lt;D2269, 1, "")</f>
        <v/>
      </c>
      <c r="X2269" s="15">
        <f>S2269</f>
        <v>42179.160752314812</v>
      </c>
    </row>
    <row r="2270" spans="1:24" ht="16" x14ac:dyDescent="0.2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5">
        <f>E2270/D2270</f>
        <v>1.0056666666666667</v>
      </c>
      <c r="P2270" s="6">
        <f>E2270/L2270</f>
        <v>143.66666666666666</v>
      </c>
      <c r="Q2270" t="str">
        <f>LEFT(N2270, SEARCH("/", N2270, 1)-1)</f>
        <v>technology</v>
      </c>
      <c r="R2270" t="str">
        <f>RIGHT(N2270, LEN(N2270) - SEARCH("/", N2270,1))</f>
        <v>wearables</v>
      </c>
      <c r="S2270" s="10">
        <f>(((J2270/60)/60)/24)+DATE(1970,1,1)</f>
        <v>42209.593692129631</v>
      </c>
      <c r="T2270" s="10">
        <f>(((I2270/60)/60)/24)+DATE(1970,1,1)</f>
        <v>42239.593692129631</v>
      </c>
      <c r="U2270" s="12">
        <f>ROUND((T2270-S2270), 0)</f>
        <v>30</v>
      </c>
      <c r="V2270" s="11">
        <f>IF(E2270&gt;=D2270, 1, "")</f>
        <v>1</v>
      </c>
      <c r="W2270" s="11" t="str">
        <f>IF(E2270&lt;D2270, 1, "")</f>
        <v/>
      </c>
      <c r="X2270" s="15">
        <f>S2270</f>
        <v>42209.593692129631</v>
      </c>
    </row>
    <row r="2271" spans="1:24" ht="48" x14ac:dyDescent="0.2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5">
        <f>E2271/D2271</f>
        <v>1.4394736842105262</v>
      </c>
      <c r="P2271" s="6">
        <f>E2271/L2271</f>
        <v>66.707317073170728</v>
      </c>
      <c r="Q2271" t="str">
        <f>LEFT(N2271, SEARCH("/", N2271, 1)-1)</f>
        <v>publishing</v>
      </c>
      <c r="R2271" t="str">
        <f>RIGHT(N2271, LEN(N2271) - SEARCH("/", N2271,1))</f>
        <v>nonfiction</v>
      </c>
      <c r="S2271" s="10">
        <f>(((J2271/60)/60)/24)+DATE(1970,1,1)</f>
        <v>40909.649201388893</v>
      </c>
      <c r="T2271" s="10">
        <f>(((I2271/60)/60)/24)+DATE(1970,1,1)</f>
        <v>40937.649201388893</v>
      </c>
      <c r="U2271" s="12">
        <f>ROUND((T2271-S2271), 0)</f>
        <v>28</v>
      </c>
      <c r="V2271" s="11">
        <f>IF(E2271&gt;=D2271, 1, "")</f>
        <v>1</v>
      </c>
      <c r="W2271" s="11" t="str">
        <f>IF(E2271&lt;D2271, 1, "")</f>
        <v/>
      </c>
      <c r="X2271" s="15">
        <f>S2271</f>
        <v>40909.649201388893</v>
      </c>
    </row>
    <row r="2272" spans="1:24" ht="48" x14ac:dyDescent="0.2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5">
        <f>E2272/D2272</f>
        <v>1.2210975609756098</v>
      </c>
      <c r="P2272" s="6">
        <f>E2272/L2272</f>
        <v>84.142857142857139</v>
      </c>
      <c r="Q2272" t="str">
        <f>LEFT(N2272, SEARCH("/", N2272, 1)-1)</f>
        <v>publishing</v>
      </c>
      <c r="R2272" t="str">
        <f>RIGHT(N2272, LEN(N2272) - SEARCH("/", N2272,1))</f>
        <v>nonfiction</v>
      </c>
      <c r="S2272" s="10">
        <f>(((J2272/60)/60)/24)+DATE(1970,1,1)</f>
        <v>41807.571840277778</v>
      </c>
      <c r="T2272" s="10">
        <f>(((I2272/60)/60)/24)+DATE(1970,1,1)</f>
        <v>41852.571840277778</v>
      </c>
      <c r="U2272" s="12">
        <f>ROUND((T2272-S2272), 0)</f>
        <v>45</v>
      </c>
      <c r="V2272" s="11">
        <f>IF(E2272&gt;=D2272, 1, "")</f>
        <v>1</v>
      </c>
      <c r="W2272" s="11" t="str">
        <f>IF(E2272&lt;D2272, 1, "")</f>
        <v/>
      </c>
      <c r="X2272" s="15">
        <f>S2272</f>
        <v>41807.571840277778</v>
      </c>
    </row>
    <row r="2273" spans="1:24" ht="48" x14ac:dyDescent="0.2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5">
        <f>E2273/D2273</f>
        <v>1.3202400000000001</v>
      </c>
      <c r="P2273" s="6">
        <f>E2273/L2273</f>
        <v>215.72549019607843</v>
      </c>
      <c r="Q2273" t="str">
        <f>LEFT(N2273, SEARCH("/", N2273, 1)-1)</f>
        <v>publishing</v>
      </c>
      <c r="R2273" t="str">
        <f>RIGHT(N2273, LEN(N2273) - SEARCH("/", N2273,1))</f>
        <v>nonfiction</v>
      </c>
      <c r="S2273" s="10">
        <f>(((J2273/60)/60)/24)+DATE(1970,1,1)</f>
        <v>40977.805300925924</v>
      </c>
      <c r="T2273" s="10">
        <f>(((I2273/60)/60)/24)+DATE(1970,1,1)</f>
        <v>41007.76363425926</v>
      </c>
      <c r="U2273" s="12">
        <f>ROUND((T2273-S2273), 0)</f>
        <v>30</v>
      </c>
      <c r="V2273" s="11">
        <f>IF(E2273&gt;=D2273, 1, "")</f>
        <v>1</v>
      </c>
      <c r="W2273" s="11" t="str">
        <f>IF(E2273&lt;D2273, 1, "")</f>
        <v/>
      </c>
      <c r="X2273" s="15">
        <f>S2273</f>
        <v>40977.805300925924</v>
      </c>
    </row>
    <row r="2274" spans="1:24" ht="32" x14ac:dyDescent="0.2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5">
        <f>E2274/D2274</f>
        <v>1.0938000000000001</v>
      </c>
      <c r="P2274" s="6">
        <f>E2274/L2274</f>
        <v>54.69</v>
      </c>
      <c r="Q2274" t="str">
        <f>LEFT(N2274, SEARCH("/", N2274, 1)-1)</f>
        <v>publishing</v>
      </c>
      <c r="R2274" t="str">
        <f>RIGHT(N2274, LEN(N2274) - SEARCH("/", N2274,1))</f>
        <v>nonfiction</v>
      </c>
      <c r="S2274" s="10">
        <f>(((J2274/60)/60)/24)+DATE(1970,1,1)</f>
        <v>42184.816539351858</v>
      </c>
      <c r="T2274" s="10">
        <f>(((I2274/60)/60)/24)+DATE(1970,1,1)</f>
        <v>42215.165972222225</v>
      </c>
      <c r="U2274" s="12">
        <f>ROUND((T2274-S2274), 0)</f>
        <v>30</v>
      </c>
      <c r="V2274" s="11">
        <f>IF(E2274&gt;=D2274, 1, "")</f>
        <v>1</v>
      </c>
      <c r="W2274" s="11" t="str">
        <f>IF(E2274&lt;D2274, 1, "")</f>
        <v/>
      </c>
      <c r="X2274" s="15">
        <f>S2274</f>
        <v>42184.816539351858</v>
      </c>
    </row>
    <row r="2275" spans="1:24" ht="48" x14ac:dyDescent="0.2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5">
        <f>E2275/D2275</f>
        <v>1.0547157142857144</v>
      </c>
      <c r="P2275" s="6">
        <f>E2275/L2275</f>
        <v>51.62944055944056</v>
      </c>
      <c r="Q2275" t="str">
        <f>LEFT(N2275, SEARCH("/", N2275, 1)-1)</f>
        <v>publishing</v>
      </c>
      <c r="R2275" t="str">
        <f>RIGHT(N2275, LEN(N2275) - SEARCH("/", N2275,1))</f>
        <v>nonfiction</v>
      </c>
      <c r="S2275" s="10">
        <f>(((J2275/60)/60)/24)+DATE(1970,1,1)</f>
        <v>40694.638460648144</v>
      </c>
      <c r="T2275" s="10">
        <f>(((I2275/60)/60)/24)+DATE(1970,1,1)</f>
        <v>40724.638460648144</v>
      </c>
      <c r="U2275" s="12">
        <f>ROUND((T2275-S2275), 0)</f>
        <v>30</v>
      </c>
      <c r="V2275" s="11">
        <f>IF(E2275&gt;=D2275, 1, "")</f>
        <v>1</v>
      </c>
      <c r="W2275" s="11" t="str">
        <f>IF(E2275&lt;D2275, 1, "")</f>
        <v/>
      </c>
      <c r="X2275" s="15">
        <f>S2275</f>
        <v>40694.638460648144</v>
      </c>
    </row>
    <row r="2276" spans="1:24" ht="48" x14ac:dyDescent="0.2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5">
        <f>E2276/D2276</f>
        <v>1.0035000000000001</v>
      </c>
      <c r="P2276" s="6">
        <f>E2276/L2276</f>
        <v>143.35714285714286</v>
      </c>
      <c r="Q2276" t="str">
        <f>LEFT(N2276, SEARCH("/", N2276, 1)-1)</f>
        <v>publishing</v>
      </c>
      <c r="R2276" t="str">
        <f>RIGHT(N2276, LEN(N2276) - SEARCH("/", N2276,1))</f>
        <v>nonfiction</v>
      </c>
      <c r="S2276" s="10">
        <f>(((J2276/60)/60)/24)+DATE(1970,1,1)</f>
        <v>42321.626296296294</v>
      </c>
      <c r="T2276" s="10">
        <f>(((I2276/60)/60)/24)+DATE(1970,1,1)</f>
        <v>42351.626296296294</v>
      </c>
      <c r="U2276" s="12">
        <f>ROUND((T2276-S2276), 0)</f>
        <v>30</v>
      </c>
      <c r="V2276" s="11">
        <f>IF(E2276&gt;=D2276, 1, "")</f>
        <v>1</v>
      </c>
      <c r="W2276" s="11" t="str">
        <f>IF(E2276&lt;D2276, 1, "")</f>
        <v/>
      </c>
      <c r="X2276" s="15">
        <f>S2276</f>
        <v>42321.626296296294</v>
      </c>
    </row>
    <row r="2277" spans="1:24" ht="48" x14ac:dyDescent="0.2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5">
        <f>E2277/D2277</f>
        <v>1.014</v>
      </c>
      <c r="P2277" s="6">
        <f>E2277/L2277</f>
        <v>72.428571428571431</v>
      </c>
      <c r="Q2277" t="str">
        <f>LEFT(N2277, SEARCH("/", N2277, 1)-1)</f>
        <v>publishing</v>
      </c>
      <c r="R2277" t="str">
        <f>RIGHT(N2277, LEN(N2277) - SEARCH("/", N2277,1))</f>
        <v>nonfiction</v>
      </c>
      <c r="S2277" s="10">
        <f>(((J2277/60)/60)/24)+DATE(1970,1,1)</f>
        <v>41346.042673611111</v>
      </c>
      <c r="T2277" s="10">
        <f>(((I2277/60)/60)/24)+DATE(1970,1,1)</f>
        <v>41376.042673611111</v>
      </c>
      <c r="U2277" s="12">
        <f>ROUND((T2277-S2277), 0)</f>
        <v>30</v>
      </c>
      <c r="V2277" s="11">
        <f>IF(E2277&gt;=D2277, 1, "")</f>
        <v>1</v>
      </c>
      <c r="W2277" s="11" t="str">
        <f>IF(E2277&lt;D2277, 1, "")</f>
        <v/>
      </c>
      <c r="X2277" s="15">
        <f>S2277</f>
        <v>41346.042673611111</v>
      </c>
    </row>
    <row r="2278" spans="1:24" ht="48" x14ac:dyDescent="0.2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5">
        <f>E2278/D2278</f>
        <v>1.5551428571428572</v>
      </c>
      <c r="P2278" s="6">
        <f>E2278/L2278</f>
        <v>36.530201342281877</v>
      </c>
      <c r="Q2278" t="str">
        <f>LEFT(N2278, SEARCH("/", N2278, 1)-1)</f>
        <v>publishing</v>
      </c>
      <c r="R2278" t="str">
        <f>RIGHT(N2278, LEN(N2278) - SEARCH("/", N2278,1))</f>
        <v>nonfiction</v>
      </c>
      <c r="S2278" s="10">
        <f>(((J2278/60)/60)/24)+DATE(1970,1,1)</f>
        <v>41247.020243055551</v>
      </c>
      <c r="T2278" s="10">
        <f>(((I2278/60)/60)/24)+DATE(1970,1,1)</f>
        <v>41288.888888888891</v>
      </c>
      <c r="U2278" s="12">
        <f>ROUND((T2278-S2278), 0)</f>
        <v>42</v>
      </c>
      <c r="V2278" s="11">
        <f>IF(E2278&gt;=D2278, 1, "")</f>
        <v>1</v>
      </c>
      <c r="W2278" s="11" t="str">
        <f>IF(E2278&lt;D2278, 1, "")</f>
        <v/>
      </c>
      <c r="X2278" s="15">
        <f>S2278</f>
        <v>41247.020243055551</v>
      </c>
    </row>
    <row r="2279" spans="1:24" ht="48" x14ac:dyDescent="0.2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5">
        <f>E2279/D2279</f>
        <v>1.05566</v>
      </c>
      <c r="P2279" s="6">
        <f>E2279/L2279</f>
        <v>60.903461538461535</v>
      </c>
      <c r="Q2279" t="str">
        <f>LEFT(N2279, SEARCH("/", N2279, 1)-1)</f>
        <v>publishing</v>
      </c>
      <c r="R2279" t="str">
        <f>RIGHT(N2279, LEN(N2279) - SEARCH("/", N2279,1))</f>
        <v>nonfiction</v>
      </c>
      <c r="S2279" s="10">
        <f>(((J2279/60)/60)/24)+DATE(1970,1,1)</f>
        <v>40731.837465277778</v>
      </c>
      <c r="T2279" s="10">
        <f>(((I2279/60)/60)/24)+DATE(1970,1,1)</f>
        <v>40776.837465277778</v>
      </c>
      <c r="U2279" s="12">
        <f>ROUND((T2279-S2279), 0)</f>
        <v>45</v>
      </c>
      <c r="V2279" s="11">
        <f>IF(E2279&gt;=D2279, 1, "")</f>
        <v>1</v>
      </c>
      <c r="W2279" s="11" t="str">
        <f>IF(E2279&lt;D2279, 1, "")</f>
        <v/>
      </c>
      <c r="X2279" s="15">
        <f>S2279</f>
        <v>40731.837465277778</v>
      </c>
    </row>
    <row r="2280" spans="1:24" ht="48" x14ac:dyDescent="0.2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5">
        <f>E2280/D2280</f>
        <v>1.3065</v>
      </c>
      <c r="P2280" s="6">
        <f>E2280/L2280</f>
        <v>43.55</v>
      </c>
      <c r="Q2280" t="str">
        <f>LEFT(N2280, SEARCH("/", N2280, 1)-1)</f>
        <v>publishing</v>
      </c>
      <c r="R2280" t="str">
        <f>RIGHT(N2280, LEN(N2280) - SEARCH("/", N2280,1))</f>
        <v>nonfiction</v>
      </c>
      <c r="S2280" s="10">
        <f>(((J2280/60)/60)/24)+DATE(1970,1,1)</f>
        <v>41111.185891203706</v>
      </c>
      <c r="T2280" s="10">
        <f>(((I2280/60)/60)/24)+DATE(1970,1,1)</f>
        <v>41171.185891203706</v>
      </c>
      <c r="U2280" s="12">
        <f>ROUND((T2280-S2280), 0)</f>
        <v>60</v>
      </c>
      <c r="V2280" s="11">
        <f>IF(E2280&gt;=D2280, 1, "")</f>
        <v>1</v>
      </c>
      <c r="W2280" s="11" t="str">
        <f>IF(E2280&lt;D2280, 1, "")</f>
        <v/>
      </c>
      <c r="X2280" s="15">
        <f>S2280</f>
        <v>41111.185891203706</v>
      </c>
    </row>
    <row r="2281" spans="1:24" ht="32" x14ac:dyDescent="0.2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5">
        <f>E2281/D2281</f>
        <v>1.3219000000000001</v>
      </c>
      <c r="P2281" s="6">
        <f>E2281/L2281</f>
        <v>99.766037735849054</v>
      </c>
      <c r="Q2281" t="str">
        <f>LEFT(N2281, SEARCH("/", N2281, 1)-1)</f>
        <v>publishing</v>
      </c>
      <c r="R2281" t="str">
        <f>RIGHT(N2281, LEN(N2281) - SEARCH("/", N2281,1))</f>
        <v>nonfiction</v>
      </c>
      <c r="S2281" s="10">
        <f>(((J2281/60)/60)/24)+DATE(1970,1,1)</f>
        <v>40854.745266203703</v>
      </c>
      <c r="T2281" s="10">
        <f>(((I2281/60)/60)/24)+DATE(1970,1,1)</f>
        <v>40884.745266203703</v>
      </c>
      <c r="U2281" s="12">
        <f>ROUND((T2281-S2281), 0)</f>
        <v>30</v>
      </c>
      <c r="V2281" s="11">
        <f>IF(E2281&gt;=D2281, 1, "")</f>
        <v>1</v>
      </c>
      <c r="W2281" s="11" t="str">
        <f>IF(E2281&lt;D2281, 1, "")</f>
        <v/>
      </c>
      <c r="X2281" s="15">
        <f>S2281</f>
        <v>40854.745266203703</v>
      </c>
    </row>
    <row r="2282" spans="1:24" ht="48" x14ac:dyDescent="0.2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5">
        <f>E2282/D2282</f>
        <v>1.26</v>
      </c>
      <c r="P2282" s="6">
        <f>E2282/L2282</f>
        <v>88.732394366197184</v>
      </c>
      <c r="Q2282" t="str">
        <f>LEFT(N2282, SEARCH("/", N2282, 1)-1)</f>
        <v>publishing</v>
      </c>
      <c r="R2282" t="str">
        <f>RIGHT(N2282, LEN(N2282) - SEARCH("/", N2282,1))</f>
        <v>nonfiction</v>
      </c>
      <c r="S2282" s="10">
        <f>(((J2282/60)/60)/24)+DATE(1970,1,1)</f>
        <v>40879.795682870368</v>
      </c>
      <c r="T2282" s="10">
        <f>(((I2282/60)/60)/24)+DATE(1970,1,1)</f>
        <v>40930.25</v>
      </c>
      <c r="U2282" s="12">
        <f>ROUND((T2282-S2282), 0)</f>
        <v>50</v>
      </c>
      <c r="V2282" s="11">
        <f>IF(E2282&gt;=D2282, 1, "")</f>
        <v>1</v>
      </c>
      <c r="W2282" s="11" t="str">
        <f>IF(E2282&lt;D2282, 1, "")</f>
        <v/>
      </c>
      <c r="X2282" s="15">
        <f>S2282</f>
        <v>40879.795682870368</v>
      </c>
    </row>
    <row r="2283" spans="1:24" ht="48" x14ac:dyDescent="0.2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5">
        <f>E2283/D2283</f>
        <v>1.6</v>
      </c>
      <c r="P2283" s="6">
        <f>E2283/L2283</f>
        <v>4.9230769230769234</v>
      </c>
      <c r="Q2283" t="str">
        <f>LEFT(N2283, SEARCH("/", N2283, 1)-1)</f>
        <v>publishing</v>
      </c>
      <c r="R2283" t="str">
        <f>RIGHT(N2283, LEN(N2283) - SEARCH("/", N2283,1))</f>
        <v>nonfiction</v>
      </c>
      <c r="S2283" s="10">
        <f>(((J2283/60)/60)/24)+DATE(1970,1,1)</f>
        <v>41486.424317129626</v>
      </c>
      <c r="T2283" s="10">
        <f>(((I2283/60)/60)/24)+DATE(1970,1,1)</f>
        <v>41546.424317129626</v>
      </c>
      <c r="U2283" s="12">
        <f>ROUND((T2283-S2283), 0)</f>
        <v>60</v>
      </c>
      <c r="V2283" s="11">
        <f>IF(E2283&gt;=D2283, 1, "")</f>
        <v>1</v>
      </c>
      <c r="W2283" s="11" t="str">
        <f>IF(E2283&lt;D2283, 1, "")</f>
        <v/>
      </c>
      <c r="X2283" s="15">
        <f>S2283</f>
        <v>41486.424317129626</v>
      </c>
    </row>
    <row r="2284" spans="1:24" ht="48" x14ac:dyDescent="0.2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5">
        <f>E2284/D2284</f>
        <v>1.2048000000000001</v>
      </c>
      <c r="P2284" s="6">
        <f>E2284/L2284</f>
        <v>17.822485207100591</v>
      </c>
      <c r="Q2284" t="str">
        <f>LEFT(N2284, SEARCH("/", N2284, 1)-1)</f>
        <v>publishing</v>
      </c>
      <c r="R2284" t="str">
        <f>RIGHT(N2284, LEN(N2284) - SEARCH("/", N2284,1))</f>
        <v>nonfiction</v>
      </c>
      <c r="S2284" s="10">
        <f>(((J2284/60)/60)/24)+DATE(1970,1,1)</f>
        <v>41598.420046296298</v>
      </c>
      <c r="T2284" s="10">
        <f>(((I2284/60)/60)/24)+DATE(1970,1,1)</f>
        <v>41628.420046296298</v>
      </c>
      <c r="U2284" s="12">
        <f>ROUND((T2284-S2284), 0)</f>
        <v>30</v>
      </c>
      <c r="V2284" s="11">
        <f>IF(E2284&gt;=D2284, 1, "")</f>
        <v>1</v>
      </c>
      <c r="W2284" s="11" t="str">
        <f>IF(E2284&lt;D2284, 1, "")</f>
        <v/>
      </c>
      <c r="X2284" s="15">
        <f>S2284</f>
        <v>41598.420046296298</v>
      </c>
    </row>
    <row r="2285" spans="1:24" ht="32" x14ac:dyDescent="0.2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5">
        <f>E2285/D2285</f>
        <v>1.2552941176470589</v>
      </c>
      <c r="P2285" s="6">
        <f>E2285/L2285</f>
        <v>187.19298245614036</v>
      </c>
      <c r="Q2285" t="str">
        <f>LEFT(N2285, SEARCH("/", N2285, 1)-1)</f>
        <v>publishing</v>
      </c>
      <c r="R2285" t="str">
        <f>RIGHT(N2285, LEN(N2285) - SEARCH("/", N2285,1))</f>
        <v>nonfiction</v>
      </c>
      <c r="S2285" s="10">
        <f>(((J2285/60)/60)/24)+DATE(1970,1,1)</f>
        <v>42102.164583333331</v>
      </c>
      <c r="T2285" s="10">
        <f>(((I2285/60)/60)/24)+DATE(1970,1,1)</f>
        <v>42133.208333333328</v>
      </c>
      <c r="U2285" s="12">
        <f>ROUND((T2285-S2285), 0)</f>
        <v>31</v>
      </c>
      <c r="V2285" s="11">
        <f>IF(E2285&gt;=D2285, 1, "")</f>
        <v>1</v>
      </c>
      <c r="W2285" s="11" t="str">
        <f>IF(E2285&lt;D2285, 1, "")</f>
        <v/>
      </c>
      <c r="X2285" s="15">
        <f>S2285</f>
        <v>42102.164583333331</v>
      </c>
    </row>
    <row r="2286" spans="1:24" ht="48" x14ac:dyDescent="0.2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5">
        <f>E2286/D2286</f>
        <v>1.1440638297872341</v>
      </c>
      <c r="P2286" s="6">
        <f>E2286/L2286</f>
        <v>234.80786026200875</v>
      </c>
      <c r="Q2286" t="str">
        <f>LEFT(N2286, SEARCH("/", N2286, 1)-1)</f>
        <v>publishing</v>
      </c>
      <c r="R2286" t="str">
        <f>RIGHT(N2286, LEN(N2286) - SEARCH("/", N2286,1))</f>
        <v>nonfiction</v>
      </c>
      <c r="S2286" s="10">
        <f>(((J2286/60)/60)/24)+DATE(1970,1,1)</f>
        <v>41946.029467592591</v>
      </c>
      <c r="T2286" s="10">
        <f>(((I2286/60)/60)/24)+DATE(1970,1,1)</f>
        <v>41977.027083333334</v>
      </c>
      <c r="U2286" s="12">
        <f>ROUND((T2286-S2286), 0)</f>
        <v>31</v>
      </c>
      <c r="V2286" s="11">
        <f>IF(E2286&gt;=D2286, 1, "")</f>
        <v>1</v>
      </c>
      <c r="W2286" s="11" t="str">
        <f>IF(E2286&lt;D2286, 1, "")</f>
        <v/>
      </c>
      <c r="X2286" s="15">
        <f>S2286</f>
        <v>41946.029467592591</v>
      </c>
    </row>
    <row r="2287" spans="1:24" ht="48" x14ac:dyDescent="0.2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5">
        <f>E2287/D2287</f>
        <v>3.151388888888889</v>
      </c>
      <c r="P2287" s="6">
        <f>E2287/L2287</f>
        <v>105.04629629629629</v>
      </c>
      <c r="Q2287" t="str">
        <f>LEFT(N2287, SEARCH("/", N2287, 1)-1)</f>
        <v>publishing</v>
      </c>
      <c r="R2287" t="str">
        <f>RIGHT(N2287, LEN(N2287) - SEARCH("/", N2287,1))</f>
        <v>nonfiction</v>
      </c>
      <c r="S2287" s="10">
        <f>(((J2287/60)/60)/24)+DATE(1970,1,1)</f>
        <v>41579.734259259261</v>
      </c>
      <c r="T2287" s="10">
        <f>(((I2287/60)/60)/24)+DATE(1970,1,1)</f>
        <v>41599.207638888889</v>
      </c>
      <c r="U2287" s="12">
        <f>ROUND((T2287-S2287), 0)</f>
        <v>19</v>
      </c>
      <c r="V2287" s="11">
        <f>IF(E2287&gt;=D2287, 1, "")</f>
        <v>1</v>
      </c>
      <c r="W2287" s="11" t="str">
        <f>IF(E2287&lt;D2287, 1, "")</f>
        <v/>
      </c>
      <c r="X2287" s="15">
        <f>S2287</f>
        <v>41579.734259259261</v>
      </c>
    </row>
    <row r="2288" spans="1:24" ht="48" x14ac:dyDescent="0.2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5">
        <f>E2288/D2288</f>
        <v>1.224</v>
      </c>
      <c r="P2288" s="6">
        <f>E2288/L2288</f>
        <v>56.666666666666664</v>
      </c>
      <c r="Q2288" t="str">
        <f>LEFT(N2288, SEARCH("/", N2288, 1)-1)</f>
        <v>publishing</v>
      </c>
      <c r="R2288" t="str">
        <f>RIGHT(N2288, LEN(N2288) - SEARCH("/", N2288,1))</f>
        <v>nonfiction</v>
      </c>
      <c r="S2288" s="10">
        <f>(((J2288/60)/60)/24)+DATE(1970,1,1)</f>
        <v>41667.275312500002</v>
      </c>
      <c r="T2288" s="10">
        <f>(((I2288/60)/60)/24)+DATE(1970,1,1)</f>
        <v>41684.833333333336</v>
      </c>
      <c r="U2288" s="12">
        <f>ROUND((T2288-S2288), 0)</f>
        <v>18</v>
      </c>
      <c r="V2288" s="11">
        <f>IF(E2288&gt;=D2288, 1, "")</f>
        <v>1</v>
      </c>
      <c r="W2288" s="11" t="str">
        <f>IF(E2288&lt;D2288, 1, "")</f>
        <v/>
      </c>
      <c r="X2288" s="15">
        <f>S2288</f>
        <v>41667.275312500002</v>
      </c>
    </row>
    <row r="2289" spans="1:24" ht="32" x14ac:dyDescent="0.2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5">
        <f>E2289/D2289</f>
        <v>1.0673333333333332</v>
      </c>
      <c r="P2289" s="6">
        <f>E2289/L2289</f>
        <v>39.048780487804876</v>
      </c>
      <c r="Q2289" t="str">
        <f>LEFT(N2289, SEARCH("/", N2289, 1)-1)</f>
        <v>publishing</v>
      </c>
      <c r="R2289" t="str">
        <f>RIGHT(N2289, LEN(N2289) - SEARCH("/", N2289,1))</f>
        <v>nonfiction</v>
      </c>
      <c r="S2289" s="10">
        <f>(((J2289/60)/60)/24)+DATE(1970,1,1)</f>
        <v>41943.604097222218</v>
      </c>
      <c r="T2289" s="10">
        <f>(((I2289/60)/60)/24)+DATE(1970,1,1)</f>
        <v>41974.207638888889</v>
      </c>
      <c r="U2289" s="12">
        <f>ROUND((T2289-S2289), 0)</f>
        <v>31</v>
      </c>
      <c r="V2289" s="11">
        <f>IF(E2289&gt;=D2289, 1, "")</f>
        <v>1</v>
      </c>
      <c r="W2289" s="11" t="str">
        <f>IF(E2289&lt;D2289, 1, "")</f>
        <v/>
      </c>
      <c r="X2289" s="15">
        <f>S2289</f>
        <v>41943.604097222218</v>
      </c>
    </row>
    <row r="2290" spans="1:24" ht="48" x14ac:dyDescent="0.2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5">
        <f>E2290/D2290</f>
        <v>1.5833333333333333</v>
      </c>
      <c r="P2290" s="6">
        <f>E2290/L2290</f>
        <v>68.345323741007192</v>
      </c>
      <c r="Q2290" t="str">
        <f>LEFT(N2290, SEARCH("/", N2290, 1)-1)</f>
        <v>publishing</v>
      </c>
      <c r="R2290" t="str">
        <f>RIGHT(N2290, LEN(N2290) - SEARCH("/", N2290,1))</f>
        <v>nonfiction</v>
      </c>
      <c r="S2290" s="10">
        <f>(((J2290/60)/60)/24)+DATE(1970,1,1)</f>
        <v>41829.502650462964</v>
      </c>
      <c r="T2290" s="10">
        <f>(((I2290/60)/60)/24)+DATE(1970,1,1)</f>
        <v>41862.502650462964</v>
      </c>
      <c r="U2290" s="12">
        <f>ROUND((T2290-S2290), 0)</f>
        <v>33</v>
      </c>
      <c r="V2290" s="11">
        <f>IF(E2290&gt;=D2290, 1, "")</f>
        <v>1</v>
      </c>
      <c r="W2290" s="11" t="str">
        <f>IF(E2290&lt;D2290, 1, "")</f>
        <v/>
      </c>
      <c r="X2290" s="15">
        <f>S2290</f>
        <v>41829.502650462964</v>
      </c>
    </row>
    <row r="2291" spans="1:24" ht="48" x14ac:dyDescent="0.2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5">
        <f>E2291/D2291</f>
        <v>1.0740000000000001</v>
      </c>
      <c r="P2291" s="6">
        <f>E2291/L2291</f>
        <v>169.57894736842104</v>
      </c>
      <c r="Q2291" t="str">
        <f>LEFT(N2291, SEARCH("/", N2291, 1)-1)</f>
        <v>publishing</v>
      </c>
      <c r="R2291" t="str">
        <f>RIGHT(N2291, LEN(N2291) - SEARCH("/", N2291,1))</f>
        <v>nonfiction</v>
      </c>
      <c r="S2291" s="10">
        <f>(((J2291/60)/60)/24)+DATE(1970,1,1)</f>
        <v>42162.146782407406</v>
      </c>
      <c r="T2291" s="10">
        <f>(((I2291/60)/60)/24)+DATE(1970,1,1)</f>
        <v>42176.146782407406</v>
      </c>
      <c r="U2291" s="12">
        <f>ROUND((T2291-S2291), 0)</f>
        <v>14</v>
      </c>
      <c r="V2291" s="11">
        <f>IF(E2291&gt;=D2291, 1, "")</f>
        <v>1</v>
      </c>
      <c r="W2291" s="11" t="str">
        <f>IF(E2291&lt;D2291, 1, "")</f>
        <v/>
      </c>
      <c r="X2291" s="15">
        <f>S2291</f>
        <v>42162.146782407406</v>
      </c>
    </row>
    <row r="2292" spans="1:24" ht="32" x14ac:dyDescent="0.2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5">
        <f>E2292/D2292</f>
        <v>1.0226</v>
      </c>
      <c r="P2292" s="6">
        <f>E2292/L2292</f>
        <v>141.42340425531913</v>
      </c>
      <c r="Q2292" t="str">
        <f>LEFT(N2292, SEARCH("/", N2292, 1)-1)</f>
        <v>publishing</v>
      </c>
      <c r="R2292" t="str">
        <f>RIGHT(N2292, LEN(N2292) - SEARCH("/", N2292,1))</f>
        <v>nonfiction</v>
      </c>
      <c r="S2292" s="10">
        <f>(((J2292/60)/60)/24)+DATE(1970,1,1)</f>
        <v>41401.648217592592</v>
      </c>
      <c r="T2292" s="10">
        <f>(((I2292/60)/60)/24)+DATE(1970,1,1)</f>
        <v>41436.648217592592</v>
      </c>
      <c r="U2292" s="12">
        <f>ROUND((T2292-S2292), 0)</f>
        <v>35</v>
      </c>
      <c r="V2292" s="11">
        <f>IF(E2292&gt;=D2292, 1, "")</f>
        <v>1</v>
      </c>
      <c r="W2292" s="11" t="str">
        <f>IF(E2292&lt;D2292, 1, "")</f>
        <v/>
      </c>
      <c r="X2292" s="15">
        <f>S2292</f>
        <v>41401.648217592592</v>
      </c>
    </row>
    <row r="2293" spans="1:24" ht="48" x14ac:dyDescent="0.2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5">
        <f>E2293/D2293</f>
        <v>1.1071428571428572</v>
      </c>
      <c r="P2293" s="6">
        <f>E2293/L2293</f>
        <v>67.391304347826093</v>
      </c>
      <c r="Q2293" t="str">
        <f>LEFT(N2293, SEARCH("/", N2293, 1)-1)</f>
        <v>publishing</v>
      </c>
      <c r="R2293" t="str">
        <f>RIGHT(N2293, LEN(N2293) - SEARCH("/", N2293,1))</f>
        <v>nonfiction</v>
      </c>
      <c r="S2293" s="10">
        <f>(((J2293/60)/60)/24)+DATE(1970,1,1)</f>
        <v>41689.917962962965</v>
      </c>
      <c r="T2293" s="10">
        <f>(((I2293/60)/60)/24)+DATE(1970,1,1)</f>
        <v>41719.876296296294</v>
      </c>
      <c r="U2293" s="12">
        <f>ROUND((T2293-S2293), 0)</f>
        <v>30</v>
      </c>
      <c r="V2293" s="11">
        <f>IF(E2293&gt;=D2293, 1, "")</f>
        <v>1</v>
      </c>
      <c r="W2293" s="11" t="str">
        <f>IF(E2293&lt;D2293, 1, "")</f>
        <v/>
      </c>
      <c r="X2293" s="15">
        <f>S2293</f>
        <v>41689.917962962965</v>
      </c>
    </row>
    <row r="2294" spans="1:24" ht="48" x14ac:dyDescent="0.2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5">
        <f>E2294/D2294</f>
        <v>1.48</v>
      </c>
      <c r="P2294" s="6">
        <f>E2294/L2294</f>
        <v>54.266666666666666</v>
      </c>
      <c r="Q2294" t="str">
        <f>LEFT(N2294, SEARCH("/", N2294, 1)-1)</f>
        <v>publishing</v>
      </c>
      <c r="R2294" t="str">
        <f>RIGHT(N2294, LEN(N2294) - SEARCH("/", N2294,1))</f>
        <v>nonfiction</v>
      </c>
      <c r="S2294" s="10">
        <f>(((J2294/60)/60)/24)+DATE(1970,1,1)</f>
        <v>40990.709317129629</v>
      </c>
      <c r="T2294" s="10">
        <f>(((I2294/60)/60)/24)+DATE(1970,1,1)</f>
        <v>41015.875</v>
      </c>
      <c r="U2294" s="12">
        <f>ROUND((T2294-S2294), 0)</f>
        <v>25</v>
      </c>
      <c r="V2294" s="11">
        <f>IF(E2294&gt;=D2294, 1, "")</f>
        <v>1</v>
      </c>
      <c r="W2294" s="11" t="str">
        <f>IF(E2294&lt;D2294, 1, "")</f>
        <v/>
      </c>
      <c r="X2294" s="15">
        <f>S2294</f>
        <v>40990.709317129629</v>
      </c>
    </row>
    <row r="2295" spans="1:24" ht="32" x14ac:dyDescent="0.2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5">
        <f>E2295/D2295</f>
        <v>1.0232000000000001</v>
      </c>
      <c r="P2295" s="6">
        <f>E2295/L2295</f>
        <v>82.516129032258064</v>
      </c>
      <c r="Q2295" t="str">
        <f>LEFT(N2295, SEARCH("/", N2295, 1)-1)</f>
        <v>publishing</v>
      </c>
      <c r="R2295" t="str">
        <f>RIGHT(N2295, LEN(N2295) - SEARCH("/", N2295,1))</f>
        <v>nonfiction</v>
      </c>
      <c r="S2295" s="10">
        <f>(((J2295/60)/60)/24)+DATE(1970,1,1)</f>
        <v>41226.95721064815</v>
      </c>
      <c r="T2295" s="10">
        <f>(((I2295/60)/60)/24)+DATE(1970,1,1)</f>
        <v>41256.95721064815</v>
      </c>
      <c r="U2295" s="12">
        <f>ROUND((T2295-S2295), 0)</f>
        <v>30</v>
      </c>
      <c r="V2295" s="11">
        <f>IF(E2295&gt;=D2295, 1, "")</f>
        <v>1</v>
      </c>
      <c r="W2295" s="11" t="str">
        <f>IF(E2295&lt;D2295, 1, "")</f>
        <v/>
      </c>
      <c r="X2295" s="15">
        <f>S2295</f>
        <v>41226.95721064815</v>
      </c>
    </row>
    <row r="2296" spans="1:24" ht="48" x14ac:dyDescent="0.2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5">
        <f>E2296/D2296</f>
        <v>1.7909909909909909</v>
      </c>
      <c r="P2296" s="6">
        <f>E2296/L2296</f>
        <v>53.729729729729726</v>
      </c>
      <c r="Q2296" t="str">
        <f>LEFT(N2296, SEARCH("/", N2296, 1)-1)</f>
        <v>publishing</v>
      </c>
      <c r="R2296" t="str">
        <f>RIGHT(N2296, LEN(N2296) - SEARCH("/", N2296,1))</f>
        <v>nonfiction</v>
      </c>
      <c r="S2296" s="10">
        <f>(((J2296/60)/60)/24)+DATE(1970,1,1)</f>
        <v>41367.572280092594</v>
      </c>
      <c r="T2296" s="10">
        <f>(((I2296/60)/60)/24)+DATE(1970,1,1)</f>
        <v>41397.572280092594</v>
      </c>
      <c r="U2296" s="12">
        <f>ROUND((T2296-S2296), 0)</f>
        <v>30</v>
      </c>
      <c r="V2296" s="11">
        <f>IF(E2296&gt;=D2296, 1, "")</f>
        <v>1</v>
      </c>
      <c r="W2296" s="11" t="str">
        <f>IF(E2296&lt;D2296, 1, "")</f>
        <v/>
      </c>
      <c r="X2296" s="15">
        <f>S2296</f>
        <v>41367.572280092594</v>
      </c>
    </row>
    <row r="2297" spans="1:24" ht="16" x14ac:dyDescent="0.2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5">
        <f>E2297/D2297</f>
        <v>1.1108135252761968</v>
      </c>
      <c r="P2297" s="6">
        <f>E2297/L2297</f>
        <v>34.206185567010309</v>
      </c>
      <c r="Q2297" t="str">
        <f>LEFT(N2297, SEARCH("/", N2297, 1)-1)</f>
        <v>publishing</v>
      </c>
      <c r="R2297" t="str">
        <f>RIGHT(N2297, LEN(N2297) - SEARCH("/", N2297,1))</f>
        <v>nonfiction</v>
      </c>
      <c r="S2297" s="10">
        <f>(((J2297/60)/60)/24)+DATE(1970,1,1)</f>
        <v>41157.042928240742</v>
      </c>
      <c r="T2297" s="10">
        <f>(((I2297/60)/60)/24)+DATE(1970,1,1)</f>
        <v>41175.165972222225</v>
      </c>
      <c r="U2297" s="12">
        <f>ROUND((T2297-S2297), 0)</f>
        <v>18</v>
      </c>
      <c r="V2297" s="11">
        <f>IF(E2297&gt;=D2297, 1, "")</f>
        <v>1</v>
      </c>
      <c r="W2297" s="11" t="str">
        <f>IF(E2297&lt;D2297, 1, "")</f>
        <v/>
      </c>
      <c r="X2297" s="15">
        <f>S2297</f>
        <v>41157.042928240742</v>
      </c>
    </row>
    <row r="2298" spans="1:24" ht="48" x14ac:dyDescent="0.2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5">
        <f>E2298/D2298</f>
        <v>1.0004285714285714</v>
      </c>
      <c r="P2298" s="6">
        <f>E2298/L2298</f>
        <v>127.32727272727273</v>
      </c>
      <c r="Q2298" t="str">
        <f>LEFT(N2298, SEARCH("/", N2298, 1)-1)</f>
        <v>publishing</v>
      </c>
      <c r="R2298" t="str">
        <f>RIGHT(N2298, LEN(N2298) - SEARCH("/", N2298,1))</f>
        <v>nonfiction</v>
      </c>
      <c r="S2298" s="10">
        <f>(((J2298/60)/60)/24)+DATE(1970,1,1)</f>
        <v>41988.548831018517</v>
      </c>
      <c r="T2298" s="10">
        <f>(((I2298/60)/60)/24)+DATE(1970,1,1)</f>
        <v>42019.454166666663</v>
      </c>
      <c r="U2298" s="12">
        <f>ROUND((T2298-S2298), 0)</f>
        <v>31</v>
      </c>
      <c r="V2298" s="11">
        <f>IF(E2298&gt;=D2298, 1, "")</f>
        <v>1</v>
      </c>
      <c r="W2298" s="11" t="str">
        <f>IF(E2298&lt;D2298, 1, "")</f>
        <v/>
      </c>
      <c r="X2298" s="15">
        <f>S2298</f>
        <v>41988.548831018517</v>
      </c>
    </row>
    <row r="2299" spans="1:24" ht="48" x14ac:dyDescent="0.2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5">
        <f>E2299/D2299</f>
        <v>1.0024999999999999</v>
      </c>
      <c r="P2299" s="6">
        <f>E2299/L2299</f>
        <v>45.56818181818182</v>
      </c>
      <c r="Q2299" t="str">
        <f>LEFT(N2299, SEARCH("/", N2299, 1)-1)</f>
        <v>publishing</v>
      </c>
      <c r="R2299" t="str">
        <f>RIGHT(N2299, LEN(N2299) - SEARCH("/", N2299,1))</f>
        <v>nonfiction</v>
      </c>
      <c r="S2299" s="10">
        <f>(((J2299/60)/60)/24)+DATE(1970,1,1)</f>
        <v>41831.846828703703</v>
      </c>
      <c r="T2299" s="10">
        <f>(((I2299/60)/60)/24)+DATE(1970,1,1)</f>
        <v>41861.846828703703</v>
      </c>
      <c r="U2299" s="12">
        <f>ROUND((T2299-S2299), 0)</f>
        <v>30</v>
      </c>
      <c r="V2299" s="11">
        <f>IF(E2299&gt;=D2299, 1, "")</f>
        <v>1</v>
      </c>
      <c r="W2299" s="11" t="str">
        <f>IF(E2299&lt;D2299, 1, "")</f>
        <v/>
      </c>
      <c r="X2299" s="15">
        <f>S2299</f>
        <v>41831.846828703703</v>
      </c>
    </row>
    <row r="2300" spans="1:24" ht="48" x14ac:dyDescent="0.2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5">
        <f>E2300/D2300</f>
        <v>1.0556000000000001</v>
      </c>
      <c r="P2300" s="6">
        <f>E2300/L2300</f>
        <v>95.963636363636368</v>
      </c>
      <c r="Q2300" t="str">
        <f>LEFT(N2300, SEARCH("/", N2300, 1)-1)</f>
        <v>publishing</v>
      </c>
      <c r="R2300" t="str">
        <f>RIGHT(N2300, LEN(N2300) - SEARCH("/", N2300,1))</f>
        <v>nonfiction</v>
      </c>
      <c r="S2300" s="10">
        <f>(((J2300/60)/60)/24)+DATE(1970,1,1)</f>
        <v>42733.94131944445</v>
      </c>
      <c r="T2300" s="10">
        <f>(((I2300/60)/60)/24)+DATE(1970,1,1)</f>
        <v>42763.94131944445</v>
      </c>
      <c r="U2300" s="12">
        <f>ROUND((T2300-S2300), 0)</f>
        <v>30</v>
      </c>
      <c r="V2300" s="11">
        <f>IF(E2300&gt;=D2300, 1, "")</f>
        <v>1</v>
      </c>
      <c r="W2300" s="11" t="str">
        <f>IF(E2300&lt;D2300, 1, "")</f>
        <v/>
      </c>
      <c r="X2300" s="15">
        <f>S2300</f>
        <v>42733.94131944445</v>
      </c>
    </row>
    <row r="2301" spans="1:24" ht="48" x14ac:dyDescent="0.2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5">
        <f>E2301/D2301</f>
        <v>1.0258775877587758</v>
      </c>
      <c r="P2301" s="6">
        <f>E2301/L2301</f>
        <v>77.271186440677965</v>
      </c>
      <c r="Q2301" t="str">
        <f>LEFT(N2301, SEARCH("/", N2301, 1)-1)</f>
        <v>publishing</v>
      </c>
      <c r="R2301" t="str">
        <f>RIGHT(N2301, LEN(N2301) - SEARCH("/", N2301,1))</f>
        <v>nonfiction</v>
      </c>
      <c r="S2301" s="10">
        <f>(((J2301/60)/60)/24)+DATE(1970,1,1)</f>
        <v>41299.878148148149</v>
      </c>
      <c r="T2301" s="10">
        <f>(((I2301/60)/60)/24)+DATE(1970,1,1)</f>
        <v>41329.878148148149</v>
      </c>
      <c r="U2301" s="12">
        <f>ROUND((T2301-S2301), 0)</f>
        <v>30</v>
      </c>
      <c r="V2301" s="11">
        <f>IF(E2301&gt;=D2301, 1, "")</f>
        <v>1</v>
      </c>
      <c r="W2301" s="11" t="str">
        <f>IF(E2301&lt;D2301, 1, "")</f>
        <v/>
      </c>
      <c r="X2301" s="15">
        <f>S2301</f>
        <v>41299.878148148149</v>
      </c>
    </row>
    <row r="2302" spans="1:24" ht="48" x14ac:dyDescent="0.2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5">
        <f>E2302/D2302</f>
        <v>1.1850000000000001</v>
      </c>
      <c r="P2302" s="6">
        <f>E2302/L2302</f>
        <v>57.338709677419352</v>
      </c>
      <c r="Q2302" t="str">
        <f>LEFT(N2302, SEARCH("/", N2302, 1)-1)</f>
        <v>publishing</v>
      </c>
      <c r="R2302" t="str">
        <f>RIGHT(N2302, LEN(N2302) - SEARCH("/", N2302,1))</f>
        <v>nonfiction</v>
      </c>
      <c r="S2302" s="10">
        <f>(((J2302/60)/60)/24)+DATE(1970,1,1)</f>
        <v>40713.630497685182</v>
      </c>
      <c r="T2302" s="10">
        <f>(((I2302/60)/60)/24)+DATE(1970,1,1)</f>
        <v>40759.630497685182</v>
      </c>
      <c r="U2302" s="12">
        <f>ROUND((T2302-S2302), 0)</f>
        <v>46</v>
      </c>
      <c r="V2302" s="11">
        <f>IF(E2302&gt;=D2302, 1, "")</f>
        <v>1</v>
      </c>
      <c r="W2302" s="11" t="str">
        <f>IF(E2302&lt;D2302, 1, "")</f>
        <v/>
      </c>
      <c r="X2302" s="15">
        <f>S2302</f>
        <v>40713.630497685182</v>
      </c>
    </row>
    <row r="2303" spans="1:24" ht="48" x14ac:dyDescent="0.2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5">
        <f>E2303/D2303</f>
        <v>1.117</v>
      </c>
      <c r="P2303" s="6">
        <f>E2303/L2303</f>
        <v>53.19047619047619</v>
      </c>
      <c r="Q2303" t="str">
        <f>LEFT(N2303, SEARCH("/", N2303, 1)-1)</f>
        <v>publishing</v>
      </c>
      <c r="R2303" t="str">
        <f>RIGHT(N2303, LEN(N2303) - SEARCH("/", N2303,1))</f>
        <v>nonfiction</v>
      </c>
      <c r="S2303" s="10">
        <f>(((J2303/60)/60)/24)+DATE(1970,1,1)</f>
        <v>42639.421493055561</v>
      </c>
      <c r="T2303" s="10">
        <f>(((I2303/60)/60)/24)+DATE(1970,1,1)</f>
        <v>42659.458333333328</v>
      </c>
      <c r="U2303" s="12">
        <f>ROUND((T2303-S2303), 0)</f>
        <v>20</v>
      </c>
      <c r="V2303" s="11">
        <f>IF(E2303&gt;=D2303, 1, "")</f>
        <v>1</v>
      </c>
      <c r="W2303" s="11" t="str">
        <f>IF(E2303&lt;D2303, 1, "")</f>
        <v/>
      </c>
      <c r="X2303" s="15">
        <f>S2303</f>
        <v>42639.421493055561</v>
      </c>
    </row>
    <row r="2304" spans="1:24" ht="48" x14ac:dyDescent="0.2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5">
        <f>E2304/D2304</f>
        <v>1.28</v>
      </c>
      <c r="P2304" s="6">
        <f>E2304/L2304</f>
        <v>492.30769230769232</v>
      </c>
      <c r="Q2304" t="str">
        <f>LEFT(N2304, SEARCH("/", N2304, 1)-1)</f>
        <v>publishing</v>
      </c>
      <c r="R2304" t="str">
        <f>RIGHT(N2304, LEN(N2304) - SEARCH("/", N2304,1))</f>
        <v>nonfiction</v>
      </c>
      <c r="S2304" s="10">
        <f>(((J2304/60)/60)/24)+DATE(1970,1,1)</f>
        <v>42019.590173611112</v>
      </c>
      <c r="T2304" s="10">
        <f>(((I2304/60)/60)/24)+DATE(1970,1,1)</f>
        <v>42049.590173611112</v>
      </c>
      <c r="U2304" s="12">
        <f>ROUND((T2304-S2304), 0)</f>
        <v>30</v>
      </c>
      <c r="V2304" s="11">
        <f>IF(E2304&gt;=D2304, 1, "")</f>
        <v>1</v>
      </c>
      <c r="W2304" s="11" t="str">
        <f>IF(E2304&lt;D2304, 1, "")</f>
        <v/>
      </c>
      <c r="X2304" s="15">
        <f>S2304</f>
        <v>42019.590173611112</v>
      </c>
    </row>
    <row r="2305" spans="1:24" ht="48" x14ac:dyDescent="0.2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5">
        <f>E2305/D2305</f>
        <v>1.0375000000000001</v>
      </c>
      <c r="P2305" s="6">
        <f>E2305/L2305</f>
        <v>42.346938775510203</v>
      </c>
      <c r="Q2305" t="str">
        <f>LEFT(N2305, SEARCH("/", N2305, 1)-1)</f>
        <v>publishing</v>
      </c>
      <c r="R2305" t="str">
        <f>RIGHT(N2305, LEN(N2305) - SEARCH("/", N2305,1))</f>
        <v>nonfiction</v>
      </c>
      <c r="S2305" s="10">
        <f>(((J2305/60)/60)/24)+DATE(1970,1,1)</f>
        <v>41249.749085648145</v>
      </c>
      <c r="T2305" s="10">
        <f>(((I2305/60)/60)/24)+DATE(1970,1,1)</f>
        <v>41279.749085648145</v>
      </c>
      <c r="U2305" s="12">
        <f>ROUND((T2305-S2305), 0)</f>
        <v>30</v>
      </c>
      <c r="V2305" s="11">
        <f>IF(E2305&gt;=D2305, 1, "")</f>
        <v>1</v>
      </c>
      <c r="W2305" s="11" t="str">
        <f>IF(E2305&lt;D2305, 1, "")</f>
        <v/>
      </c>
      <c r="X2305" s="15">
        <f>S2305</f>
        <v>41249.749085648145</v>
      </c>
    </row>
    <row r="2306" spans="1:24" ht="48" x14ac:dyDescent="0.2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5">
        <f>E2306/D2306</f>
        <v>1.0190760000000001</v>
      </c>
      <c r="P2306" s="6">
        <f>E2306/L2306</f>
        <v>37.466029411764708</v>
      </c>
      <c r="Q2306" t="str">
        <f>LEFT(N2306, SEARCH("/", N2306, 1)-1)</f>
        <v>publishing</v>
      </c>
      <c r="R2306" t="str">
        <f>RIGHT(N2306, LEN(N2306) - SEARCH("/", N2306,1))</f>
        <v>nonfiction</v>
      </c>
      <c r="S2306" s="10">
        <f>(((J2306/60)/60)/24)+DATE(1970,1,1)</f>
        <v>41383.605057870373</v>
      </c>
      <c r="T2306" s="10">
        <f>(((I2306/60)/60)/24)+DATE(1970,1,1)</f>
        <v>41414.02847222222</v>
      </c>
      <c r="U2306" s="12">
        <f>ROUND((T2306-S2306), 0)</f>
        <v>30</v>
      </c>
      <c r="V2306" s="11">
        <f>IF(E2306&gt;=D2306, 1, "")</f>
        <v>1</v>
      </c>
      <c r="W2306" s="11" t="str">
        <f>IF(E2306&lt;D2306, 1, "")</f>
        <v/>
      </c>
      <c r="X2306" s="15">
        <f>S2306</f>
        <v>41383.605057870373</v>
      </c>
    </row>
    <row r="2307" spans="1:24" ht="48" x14ac:dyDescent="0.2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5">
        <f>E2307/D2307</f>
        <v>1.177142857142857</v>
      </c>
      <c r="P2307" s="6">
        <f>E2307/L2307</f>
        <v>37.454545454545453</v>
      </c>
      <c r="Q2307" t="str">
        <f>LEFT(N2307, SEARCH("/", N2307, 1)-1)</f>
        <v>publishing</v>
      </c>
      <c r="R2307" t="str">
        <f>RIGHT(N2307, LEN(N2307) - SEARCH("/", N2307,1))</f>
        <v>nonfiction</v>
      </c>
      <c r="S2307" s="10">
        <f>(((J2307/60)/60)/24)+DATE(1970,1,1)</f>
        <v>40590.766886574071</v>
      </c>
      <c r="T2307" s="10">
        <f>(((I2307/60)/60)/24)+DATE(1970,1,1)</f>
        <v>40651.725219907406</v>
      </c>
      <c r="U2307" s="12">
        <f>ROUND((T2307-S2307), 0)</f>
        <v>61</v>
      </c>
      <c r="V2307" s="11">
        <f>IF(E2307&gt;=D2307, 1, "")</f>
        <v>1</v>
      </c>
      <c r="W2307" s="11" t="str">
        <f>IF(E2307&lt;D2307, 1, "")</f>
        <v/>
      </c>
      <c r="X2307" s="15">
        <f>S2307</f>
        <v>40590.766886574071</v>
      </c>
    </row>
    <row r="2308" spans="1:24" ht="48" x14ac:dyDescent="0.2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5">
        <f>E2308/D2308</f>
        <v>2.38</v>
      </c>
      <c r="P2308" s="6">
        <f>E2308/L2308</f>
        <v>33.055555555555557</v>
      </c>
      <c r="Q2308" t="str">
        <f>LEFT(N2308, SEARCH("/", N2308, 1)-1)</f>
        <v>publishing</v>
      </c>
      <c r="R2308" t="str">
        <f>RIGHT(N2308, LEN(N2308) - SEARCH("/", N2308,1))</f>
        <v>nonfiction</v>
      </c>
      <c r="S2308" s="10">
        <f>(((J2308/60)/60)/24)+DATE(1970,1,1)</f>
        <v>41235.054560185185</v>
      </c>
      <c r="T2308" s="10">
        <f>(((I2308/60)/60)/24)+DATE(1970,1,1)</f>
        <v>41249.054560185185</v>
      </c>
      <c r="U2308" s="12">
        <f>ROUND((T2308-S2308), 0)</f>
        <v>14</v>
      </c>
      <c r="V2308" s="11">
        <f>IF(E2308&gt;=D2308, 1, "")</f>
        <v>1</v>
      </c>
      <c r="W2308" s="11" t="str">
        <f>IF(E2308&lt;D2308, 1, "")</f>
        <v/>
      </c>
      <c r="X2308" s="15">
        <f>S2308</f>
        <v>41235.054560185185</v>
      </c>
    </row>
    <row r="2309" spans="1:24" ht="32" x14ac:dyDescent="0.2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5">
        <f>E2309/D2309</f>
        <v>1.02</v>
      </c>
      <c r="P2309" s="6">
        <f>E2309/L2309</f>
        <v>134.21052631578948</v>
      </c>
      <c r="Q2309" t="str">
        <f>LEFT(N2309, SEARCH("/", N2309, 1)-1)</f>
        <v>publishing</v>
      </c>
      <c r="R2309" t="str">
        <f>RIGHT(N2309, LEN(N2309) - SEARCH("/", N2309,1))</f>
        <v>nonfiction</v>
      </c>
      <c r="S2309" s="10">
        <f>(((J2309/60)/60)/24)+DATE(1970,1,1)</f>
        <v>40429.836435185185</v>
      </c>
      <c r="T2309" s="10">
        <f>(((I2309/60)/60)/24)+DATE(1970,1,1)</f>
        <v>40459.836435185185</v>
      </c>
      <c r="U2309" s="12">
        <f>ROUND((T2309-S2309), 0)</f>
        <v>30</v>
      </c>
      <c r="V2309" s="11">
        <f>IF(E2309&gt;=D2309, 1, "")</f>
        <v>1</v>
      </c>
      <c r="W2309" s="11" t="str">
        <f>IF(E2309&lt;D2309, 1, "")</f>
        <v/>
      </c>
      <c r="X2309" s="15">
        <f>S2309</f>
        <v>40429.836435185185</v>
      </c>
    </row>
    <row r="2310" spans="1:24" ht="48" x14ac:dyDescent="0.2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5">
        <f>E2310/D2310</f>
        <v>1.0192000000000001</v>
      </c>
      <c r="P2310" s="6">
        <f>E2310/L2310</f>
        <v>51.474747474747474</v>
      </c>
      <c r="Q2310" t="str">
        <f>LEFT(N2310, SEARCH("/", N2310, 1)-1)</f>
        <v>publishing</v>
      </c>
      <c r="R2310" t="str">
        <f>RIGHT(N2310, LEN(N2310) - SEARCH("/", N2310,1))</f>
        <v>nonfiction</v>
      </c>
      <c r="S2310" s="10">
        <f>(((J2310/60)/60)/24)+DATE(1970,1,1)</f>
        <v>41789.330312500002</v>
      </c>
      <c r="T2310" s="10">
        <f>(((I2310/60)/60)/24)+DATE(1970,1,1)</f>
        <v>41829.330312500002</v>
      </c>
      <c r="U2310" s="12">
        <f>ROUND((T2310-S2310), 0)</f>
        <v>40</v>
      </c>
      <c r="V2310" s="11">
        <f>IF(E2310&gt;=D2310, 1, "")</f>
        <v>1</v>
      </c>
      <c r="W2310" s="11" t="str">
        <f>IF(E2310&lt;D2310, 1, "")</f>
        <v/>
      </c>
      <c r="X2310" s="15">
        <f>S2310</f>
        <v>41789.330312500002</v>
      </c>
    </row>
    <row r="2311" spans="1:24" ht="32" x14ac:dyDescent="0.2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5">
        <f>E2311/D2311</f>
        <v>1.04</v>
      </c>
      <c r="P2311" s="6">
        <f>E2311/L2311</f>
        <v>38.518518518518519</v>
      </c>
      <c r="Q2311" t="str">
        <f>LEFT(N2311, SEARCH("/", N2311, 1)-1)</f>
        <v>music</v>
      </c>
      <c r="R2311" t="str">
        <f>RIGHT(N2311, LEN(N2311) - SEARCH("/", N2311,1))</f>
        <v>rock</v>
      </c>
      <c r="S2311" s="10">
        <f>(((J2311/60)/60)/24)+DATE(1970,1,1)</f>
        <v>40636.673900462964</v>
      </c>
      <c r="T2311" s="10">
        <f>(((I2311/60)/60)/24)+DATE(1970,1,1)</f>
        <v>40666.673900462964</v>
      </c>
      <c r="U2311" s="12">
        <f>ROUND((T2311-S2311), 0)</f>
        <v>30</v>
      </c>
      <c r="V2311" s="11">
        <f>IF(E2311&gt;=D2311, 1, "")</f>
        <v>1</v>
      </c>
      <c r="W2311" s="11" t="str">
        <f>IF(E2311&lt;D2311, 1, "")</f>
        <v/>
      </c>
      <c r="X2311" s="15">
        <f>S2311</f>
        <v>40636.673900462964</v>
      </c>
    </row>
    <row r="2312" spans="1:24" ht="48" x14ac:dyDescent="0.2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5">
        <f>E2312/D2312</f>
        <v>1.3315375</v>
      </c>
      <c r="P2312" s="6">
        <f>E2312/L2312</f>
        <v>42.609200000000001</v>
      </c>
      <c r="Q2312" t="str">
        <f>LEFT(N2312, SEARCH("/", N2312, 1)-1)</f>
        <v>music</v>
      </c>
      <c r="R2312" t="str">
        <f>RIGHT(N2312, LEN(N2312) - SEARCH("/", N2312,1))</f>
        <v>rock</v>
      </c>
      <c r="S2312" s="10">
        <f>(((J2312/60)/60)/24)+DATE(1970,1,1)</f>
        <v>41403.000856481485</v>
      </c>
      <c r="T2312" s="10">
        <f>(((I2312/60)/60)/24)+DATE(1970,1,1)</f>
        <v>41433.000856481485</v>
      </c>
      <c r="U2312" s="12">
        <f>ROUND((T2312-S2312), 0)</f>
        <v>30</v>
      </c>
      <c r="V2312" s="11">
        <f>IF(E2312&gt;=D2312, 1, "")</f>
        <v>1</v>
      </c>
      <c r="W2312" s="11" t="str">
        <f>IF(E2312&lt;D2312, 1, "")</f>
        <v/>
      </c>
      <c r="X2312" s="15">
        <f>S2312</f>
        <v>41403.000856481485</v>
      </c>
    </row>
    <row r="2313" spans="1:24" ht="48" x14ac:dyDescent="0.2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5">
        <f>E2313/D2313</f>
        <v>1</v>
      </c>
      <c r="P2313" s="6">
        <f>E2313/L2313</f>
        <v>50</v>
      </c>
      <c r="Q2313" t="str">
        <f>LEFT(N2313, SEARCH("/", N2313, 1)-1)</f>
        <v>music</v>
      </c>
      <c r="R2313" t="str">
        <f>RIGHT(N2313, LEN(N2313) - SEARCH("/", N2313,1))</f>
        <v>rock</v>
      </c>
      <c r="S2313" s="10">
        <f>(((J2313/60)/60)/24)+DATE(1970,1,1)</f>
        <v>41116.758125</v>
      </c>
      <c r="T2313" s="10">
        <f>(((I2313/60)/60)/24)+DATE(1970,1,1)</f>
        <v>41146.758125</v>
      </c>
      <c r="U2313" s="12">
        <f>ROUND((T2313-S2313), 0)</f>
        <v>30</v>
      </c>
      <c r="V2313" s="11">
        <f>IF(E2313&gt;=D2313, 1, "")</f>
        <v>1</v>
      </c>
      <c r="W2313" s="11" t="str">
        <f>IF(E2313&lt;D2313, 1, "")</f>
        <v/>
      </c>
      <c r="X2313" s="15">
        <f>S2313</f>
        <v>41116.758125</v>
      </c>
    </row>
    <row r="2314" spans="1:24" ht="48" x14ac:dyDescent="0.2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5">
        <f>E2314/D2314</f>
        <v>1.4813333333333334</v>
      </c>
      <c r="P2314" s="6">
        <f>E2314/L2314</f>
        <v>63.485714285714288</v>
      </c>
      <c r="Q2314" t="str">
        <f>LEFT(N2314, SEARCH("/", N2314, 1)-1)</f>
        <v>music</v>
      </c>
      <c r="R2314" t="str">
        <f>RIGHT(N2314, LEN(N2314) - SEARCH("/", N2314,1))</f>
        <v>rock</v>
      </c>
      <c r="S2314" s="10">
        <f>(((J2314/60)/60)/24)+DATE(1970,1,1)</f>
        <v>40987.773715277777</v>
      </c>
      <c r="T2314" s="10">
        <f>(((I2314/60)/60)/24)+DATE(1970,1,1)</f>
        <v>41026.916666666664</v>
      </c>
      <c r="U2314" s="12">
        <f>ROUND((T2314-S2314), 0)</f>
        <v>39</v>
      </c>
      <c r="V2314" s="11">
        <f>IF(E2314&gt;=D2314, 1, "")</f>
        <v>1</v>
      </c>
      <c r="W2314" s="11" t="str">
        <f>IF(E2314&lt;D2314, 1, "")</f>
        <v/>
      </c>
      <c r="X2314" s="15">
        <f>S2314</f>
        <v>40987.773715277777</v>
      </c>
    </row>
    <row r="2315" spans="1:24" ht="48" x14ac:dyDescent="0.2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5">
        <f>E2315/D2315</f>
        <v>1.0249999999999999</v>
      </c>
      <c r="P2315" s="6">
        <f>E2315/L2315</f>
        <v>102.5</v>
      </c>
      <c r="Q2315" t="str">
        <f>LEFT(N2315, SEARCH("/", N2315, 1)-1)</f>
        <v>music</v>
      </c>
      <c r="R2315" t="str">
        <f>RIGHT(N2315, LEN(N2315) - SEARCH("/", N2315,1))</f>
        <v>rock</v>
      </c>
      <c r="S2315" s="10">
        <f>(((J2315/60)/60)/24)+DATE(1970,1,1)</f>
        <v>41675.149525462963</v>
      </c>
      <c r="T2315" s="10">
        <f>(((I2315/60)/60)/24)+DATE(1970,1,1)</f>
        <v>41715.107858796298</v>
      </c>
      <c r="U2315" s="12">
        <f>ROUND((T2315-S2315), 0)</f>
        <v>40</v>
      </c>
      <c r="V2315" s="11">
        <f>IF(E2315&gt;=D2315, 1, "")</f>
        <v>1</v>
      </c>
      <c r="W2315" s="11" t="str">
        <f>IF(E2315&lt;D2315, 1, "")</f>
        <v/>
      </c>
      <c r="X2315" s="15">
        <f>S2315</f>
        <v>41675.149525462963</v>
      </c>
    </row>
    <row r="2316" spans="1:24" ht="48" x14ac:dyDescent="0.2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5">
        <f>E2316/D2316</f>
        <v>1.8062799999999999</v>
      </c>
      <c r="P2316" s="6">
        <f>E2316/L2316</f>
        <v>31.142758620689655</v>
      </c>
      <c r="Q2316" t="str">
        <f>LEFT(N2316, SEARCH("/", N2316, 1)-1)</f>
        <v>music</v>
      </c>
      <c r="R2316" t="str">
        <f>RIGHT(N2316, LEN(N2316) - SEARCH("/", N2316,1))</f>
        <v>rock</v>
      </c>
      <c r="S2316" s="10">
        <f>(((J2316/60)/60)/24)+DATE(1970,1,1)</f>
        <v>41303.593923611108</v>
      </c>
      <c r="T2316" s="10">
        <f>(((I2316/60)/60)/24)+DATE(1970,1,1)</f>
        <v>41333.593923611108</v>
      </c>
      <c r="U2316" s="12">
        <f>ROUND((T2316-S2316), 0)</f>
        <v>30</v>
      </c>
      <c r="V2316" s="11">
        <f>IF(E2316&gt;=D2316, 1, "")</f>
        <v>1</v>
      </c>
      <c r="W2316" s="11" t="str">
        <f>IF(E2316&lt;D2316, 1, "")</f>
        <v/>
      </c>
      <c r="X2316" s="15">
        <f>S2316</f>
        <v>41303.593923611108</v>
      </c>
    </row>
    <row r="2317" spans="1:24" ht="48" x14ac:dyDescent="0.2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5">
        <f>E2317/D2317</f>
        <v>1.4279999999999999</v>
      </c>
      <c r="P2317" s="6">
        <f>E2317/L2317</f>
        <v>162.27272727272728</v>
      </c>
      <c r="Q2317" t="str">
        <f>LEFT(N2317, SEARCH("/", N2317, 1)-1)</f>
        <v>music</v>
      </c>
      <c r="R2317" t="str">
        <f>RIGHT(N2317, LEN(N2317) - SEARCH("/", N2317,1))</f>
        <v>rock</v>
      </c>
      <c r="S2317" s="10">
        <f>(((J2317/60)/60)/24)+DATE(1970,1,1)</f>
        <v>40983.055949074071</v>
      </c>
      <c r="T2317" s="10">
        <f>(((I2317/60)/60)/24)+DATE(1970,1,1)</f>
        <v>41040.657638888886</v>
      </c>
      <c r="U2317" s="12">
        <f>ROUND((T2317-S2317), 0)</f>
        <v>58</v>
      </c>
      <c r="V2317" s="11">
        <f>IF(E2317&gt;=D2317, 1, "")</f>
        <v>1</v>
      </c>
      <c r="W2317" s="11" t="str">
        <f>IF(E2317&lt;D2317, 1, "")</f>
        <v/>
      </c>
      <c r="X2317" s="15">
        <f>S2317</f>
        <v>40983.055949074071</v>
      </c>
    </row>
    <row r="2318" spans="1:24" ht="48" x14ac:dyDescent="0.2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5">
        <f>E2318/D2318</f>
        <v>1.1416666666666666</v>
      </c>
      <c r="P2318" s="6">
        <f>E2318/L2318</f>
        <v>80.588235294117652</v>
      </c>
      <c r="Q2318" t="str">
        <f>LEFT(N2318, SEARCH("/", N2318, 1)-1)</f>
        <v>music</v>
      </c>
      <c r="R2318" t="str">
        <f>RIGHT(N2318, LEN(N2318) - SEARCH("/", N2318,1))</f>
        <v>rock</v>
      </c>
      <c r="S2318" s="10">
        <f>(((J2318/60)/60)/24)+DATE(1970,1,1)</f>
        <v>41549.627615740741</v>
      </c>
      <c r="T2318" s="10">
        <f>(((I2318/60)/60)/24)+DATE(1970,1,1)</f>
        <v>41579.627615740741</v>
      </c>
      <c r="U2318" s="12">
        <f>ROUND((T2318-S2318), 0)</f>
        <v>30</v>
      </c>
      <c r="V2318" s="11">
        <f>IF(E2318&gt;=D2318, 1, "")</f>
        <v>1</v>
      </c>
      <c r="W2318" s="11" t="str">
        <f>IF(E2318&lt;D2318, 1, "")</f>
        <v/>
      </c>
      <c r="X2318" s="15">
        <f>S2318</f>
        <v>41549.627615740741</v>
      </c>
    </row>
    <row r="2319" spans="1:24" ht="48" x14ac:dyDescent="0.2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5">
        <f>E2319/D2319</f>
        <v>2.03505</v>
      </c>
      <c r="P2319" s="6">
        <f>E2319/L2319</f>
        <v>59.85441176470588</v>
      </c>
      <c r="Q2319" t="str">
        <f>LEFT(N2319, SEARCH("/", N2319, 1)-1)</f>
        <v>music</v>
      </c>
      <c r="R2319" t="str">
        <f>RIGHT(N2319, LEN(N2319) - SEARCH("/", N2319,1))</f>
        <v>rock</v>
      </c>
      <c r="S2319" s="10">
        <f>(((J2319/60)/60)/24)+DATE(1970,1,1)</f>
        <v>41059.006805555553</v>
      </c>
      <c r="T2319" s="10">
        <f>(((I2319/60)/60)/24)+DATE(1970,1,1)</f>
        <v>41097.165972222225</v>
      </c>
      <c r="U2319" s="12">
        <f>ROUND((T2319-S2319), 0)</f>
        <v>38</v>
      </c>
      <c r="V2319" s="11">
        <f>IF(E2319&gt;=D2319, 1, "")</f>
        <v>1</v>
      </c>
      <c r="W2319" s="11" t="str">
        <f>IF(E2319&lt;D2319, 1, "")</f>
        <v/>
      </c>
      <c r="X2319" s="15">
        <f>S2319</f>
        <v>41059.006805555553</v>
      </c>
    </row>
    <row r="2320" spans="1:24" ht="48" x14ac:dyDescent="0.2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5">
        <f>E2320/D2320</f>
        <v>1.0941176470588236</v>
      </c>
      <c r="P2320" s="6">
        <f>E2320/L2320</f>
        <v>132.85714285714286</v>
      </c>
      <c r="Q2320" t="str">
        <f>LEFT(N2320, SEARCH("/", N2320, 1)-1)</f>
        <v>music</v>
      </c>
      <c r="R2320" t="str">
        <f>RIGHT(N2320, LEN(N2320) - SEARCH("/", N2320,1))</f>
        <v>rock</v>
      </c>
      <c r="S2320" s="10">
        <f>(((J2320/60)/60)/24)+DATE(1970,1,1)</f>
        <v>41277.186111111114</v>
      </c>
      <c r="T2320" s="10">
        <f>(((I2320/60)/60)/24)+DATE(1970,1,1)</f>
        <v>41295.332638888889</v>
      </c>
      <c r="U2320" s="12">
        <f>ROUND((T2320-S2320), 0)</f>
        <v>18</v>
      </c>
      <c r="V2320" s="11">
        <f>IF(E2320&gt;=D2320, 1, "")</f>
        <v>1</v>
      </c>
      <c r="W2320" s="11" t="str">
        <f>IF(E2320&lt;D2320, 1, "")</f>
        <v/>
      </c>
      <c r="X2320" s="15">
        <f>S2320</f>
        <v>41277.186111111114</v>
      </c>
    </row>
    <row r="2321" spans="1:24" ht="48" x14ac:dyDescent="0.2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5">
        <f>E2321/D2321</f>
        <v>1.443746</v>
      </c>
      <c r="P2321" s="6">
        <f>E2321/L2321</f>
        <v>92.547820512820508</v>
      </c>
      <c r="Q2321" t="str">
        <f>LEFT(N2321, SEARCH("/", N2321, 1)-1)</f>
        <v>music</v>
      </c>
      <c r="R2321" t="str">
        <f>RIGHT(N2321, LEN(N2321) - SEARCH("/", N2321,1))</f>
        <v>rock</v>
      </c>
      <c r="S2321" s="10">
        <f>(((J2321/60)/60)/24)+DATE(1970,1,1)</f>
        <v>41276.047905092593</v>
      </c>
      <c r="T2321" s="10">
        <f>(((I2321/60)/60)/24)+DATE(1970,1,1)</f>
        <v>41306.047905092593</v>
      </c>
      <c r="U2321" s="12">
        <f>ROUND((T2321-S2321), 0)</f>
        <v>30</v>
      </c>
      <c r="V2321" s="11">
        <f>IF(E2321&gt;=D2321, 1, "")</f>
        <v>1</v>
      </c>
      <c r="W2321" s="11" t="str">
        <f>IF(E2321&lt;D2321, 1, "")</f>
        <v/>
      </c>
      <c r="X2321" s="15">
        <f>S2321</f>
        <v>41276.047905092593</v>
      </c>
    </row>
    <row r="2322" spans="1:24" ht="48" x14ac:dyDescent="0.2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5">
        <f>E2322/D2322</f>
        <v>1.0386666666666666</v>
      </c>
      <c r="P2322" s="6">
        <f>E2322/L2322</f>
        <v>60.859375</v>
      </c>
      <c r="Q2322" t="str">
        <f>LEFT(N2322, SEARCH("/", N2322, 1)-1)</f>
        <v>music</v>
      </c>
      <c r="R2322" t="str">
        <f>RIGHT(N2322, LEN(N2322) - SEARCH("/", N2322,1))</f>
        <v>rock</v>
      </c>
      <c r="S2322" s="10">
        <f>(((J2322/60)/60)/24)+DATE(1970,1,1)</f>
        <v>41557.780624999999</v>
      </c>
      <c r="T2322" s="10">
        <f>(((I2322/60)/60)/24)+DATE(1970,1,1)</f>
        <v>41591.249305555553</v>
      </c>
      <c r="U2322" s="12">
        <f>ROUND((T2322-S2322), 0)</f>
        <v>33</v>
      </c>
      <c r="V2322" s="11">
        <f>IF(E2322&gt;=D2322, 1, "")</f>
        <v>1</v>
      </c>
      <c r="W2322" s="11" t="str">
        <f>IF(E2322&lt;D2322, 1, "")</f>
        <v/>
      </c>
      <c r="X2322" s="15">
        <f>S2322</f>
        <v>41557.780624999999</v>
      </c>
    </row>
    <row r="2323" spans="1:24" ht="32" x14ac:dyDescent="0.2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5">
        <f>E2323/D2323</f>
        <v>1.0044440000000001</v>
      </c>
      <c r="P2323" s="6">
        <f>E2323/L2323</f>
        <v>41.851833333333339</v>
      </c>
      <c r="Q2323" t="str">
        <f>LEFT(N2323, SEARCH("/", N2323, 1)-1)</f>
        <v>music</v>
      </c>
      <c r="R2323" t="str">
        <f>RIGHT(N2323, LEN(N2323) - SEARCH("/", N2323,1))</f>
        <v>rock</v>
      </c>
      <c r="S2323" s="10">
        <f>(((J2323/60)/60)/24)+DATE(1970,1,1)</f>
        <v>41555.873645833337</v>
      </c>
      <c r="T2323" s="10">
        <f>(((I2323/60)/60)/24)+DATE(1970,1,1)</f>
        <v>41585.915312500001</v>
      </c>
      <c r="U2323" s="12">
        <f>ROUND((T2323-S2323), 0)</f>
        <v>30</v>
      </c>
      <c r="V2323" s="11">
        <f>IF(E2323&gt;=D2323, 1, "")</f>
        <v>1</v>
      </c>
      <c r="W2323" s="11" t="str">
        <f>IF(E2323&lt;D2323, 1, "")</f>
        <v/>
      </c>
      <c r="X2323" s="15">
        <f>S2323</f>
        <v>41555.873645833337</v>
      </c>
    </row>
    <row r="2324" spans="1:24" ht="48" x14ac:dyDescent="0.2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5">
        <f>E2324/D2324</f>
        <v>1.0277927272727272</v>
      </c>
      <c r="P2324" s="6">
        <f>E2324/L2324</f>
        <v>88.325937499999995</v>
      </c>
      <c r="Q2324" t="str">
        <f>LEFT(N2324, SEARCH("/", N2324, 1)-1)</f>
        <v>music</v>
      </c>
      <c r="R2324" t="str">
        <f>RIGHT(N2324, LEN(N2324) - SEARCH("/", N2324,1))</f>
        <v>rock</v>
      </c>
      <c r="S2324" s="10">
        <f>(((J2324/60)/60)/24)+DATE(1970,1,1)</f>
        <v>41442.741249999999</v>
      </c>
      <c r="T2324" s="10">
        <f>(((I2324/60)/60)/24)+DATE(1970,1,1)</f>
        <v>41458.207638888889</v>
      </c>
      <c r="U2324" s="12">
        <f>ROUND((T2324-S2324), 0)</f>
        <v>15</v>
      </c>
      <c r="V2324" s="11">
        <f>IF(E2324&gt;=D2324, 1, "")</f>
        <v>1</v>
      </c>
      <c r="W2324" s="11" t="str">
        <f>IF(E2324&lt;D2324, 1, "")</f>
        <v/>
      </c>
      <c r="X2324" s="15">
        <f>S2324</f>
        <v>41442.741249999999</v>
      </c>
    </row>
    <row r="2325" spans="1:24" ht="48" x14ac:dyDescent="0.2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5">
        <f>E2325/D2325</f>
        <v>1.0531250000000001</v>
      </c>
      <c r="P2325" s="6">
        <f>E2325/L2325</f>
        <v>158.96226415094338</v>
      </c>
      <c r="Q2325" t="str">
        <f>LEFT(N2325, SEARCH("/", N2325, 1)-1)</f>
        <v>music</v>
      </c>
      <c r="R2325" t="str">
        <f>RIGHT(N2325, LEN(N2325) - SEARCH("/", N2325,1))</f>
        <v>rock</v>
      </c>
      <c r="S2325" s="10">
        <f>(((J2325/60)/60)/24)+DATE(1970,1,1)</f>
        <v>40736.115011574075</v>
      </c>
      <c r="T2325" s="10">
        <f>(((I2325/60)/60)/24)+DATE(1970,1,1)</f>
        <v>40791.712500000001</v>
      </c>
      <c r="U2325" s="12">
        <f>ROUND((T2325-S2325), 0)</f>
        <v>56</v>
      </c>
      <c r="V2325" s="11">
        <f>IF(E2325&gt;=D2325, 1, "")</f>
        <v>1</v>
      </c>
      <c r="W2325" s="11" t="str">
        <f>IF(E2325&lt;D2325, 1, "")</f>
        <v/>
      </c>
      <c r="X2325" s="15">
        <f>S2325</f>
        <v>40736.115011574075</v>
      </c>
    </row>
    <row r="2326" spans="1:24" ht="48" x14ac:dyDescent="0.2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5">
        <f>E2326/D2326</f>
        <v>1.1178571428571429</v>
      </c>
      <c r="P2326" s="6">
        <f>E2326/L2326</f>
        <v>85.054347826086953</v>
      </c>
      <c r="Q2326" t="str">
        <f>LEFT(N2326, SEARCH("/", N2326, 1)-1)</f>
        <v>music</v>
      </c>
      <c r="R2326" t="str">
        <f>RIGHT(N2326, LEN(N2326) - SEARCH("/", N2326,1))</f>
        <v>rock</v>
      </c>
      <c r="S2326" s="10">
        <f>(((J2326/60)/60)/24)+DATE(1970,1,1)</f>
        <v>40963.613032407404</v>
      </c>
      <c r="T2326" s="10">
        <f>(((I2326/60)/60)/24)+DATE(1970,1,1)</f>
        <v>41006.207638888889</v>
      </c>
      <c r="U2326" s="12">
        <f>ROUND((T2326-S2326), 0)</f>
        <v>43</v>
      </c>
      <c r="V2326" s="11">
        <f>IF(E2326&gt;=D2326, 1, "")</f>
        <v>1</v>
      </c>
      <c r="W2326" s="11" t="str">
        <f>IF(E2326&lt;D2326, 1, "")</f>
        <v/>
      </c>
      <c r="X2326" s="15">
        <f>S2326</f>
        <v>40963.613032407404</v>
      </c>
    </row>
    <row r="2327" spans="1:24" ht="64" x14ac:dyDescent="0.2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5">
        <f>E2327/D2327</f>
        <v>1.0135000000000001</v>
      </c>
      <c r="P2327" s="6">
        <f>E2327/L2327</f>
        <v>112.61111111111111</v>
      </c>
      <c r="Q2327" t="str">
        <f>LEFT(N2327, SEARCH("/", N2327, 1)-1)</f>
        <v>music</v>
      </c>
      <c r="R2327" t="str">
        <f>RIGHT(N2327, LEN(N2327) - SEARCH("/", N2327,1))</f>
        <v>rock</v>
      </c>
      <c r="S2327" s="10">
        <f>(((J2327/60)/60)/24)+DATE(1970,1,1)</f>
        <v>41502.882928240739</v>
      </c>
      <c r="T2327" s="10">
        <f>(((I2327/60)/60)/24)+DATE(1970,1,1)</f>
        <v>41532.881944444445</v>
      </c>
      <c r="U2327" s="12">
        <f>ROUND((T2327-S2327), 0)</f>
        <v>30</v>
      </c>
      <c r="V2327" s="11">
        <f>IF(E2327&gt;=D2327, 1, "")</f>
        <v>1</v>
      </c>
      <c r="W2327" s="11" t="str">
        <f>IF(E2327&lt;D2327, 1, "")</f>
        <v/>
      </c>
      <c r="X2327" s="15">
        <f>S2327</f>
        <v>41502.882928240739</v>
      </c>
    </row>
    <row r="2328" spans="1:24" ht="48" x14ac:dyDescent="0.2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5">
        <f>E2328/D2328</f>
        <v>1.0753333333333333</v>
      </c>
      <c r="P2328" s="6">
        <f>E2328/L2328</f>
        <v>45.436619718309856</v>
      </c>
      <c r="Q2328" t="str">
        <f>LEFT(N2328, SEARCH("/", N2328, 1)-1)</f>
        <v>music</v>
      </c>
      <c r="R2328" t="str">
        <f>RIGHT(N2328, LEN(N2328) - SEARCH("/", N2328,1))</f>
        <v>rock</v>
      </c>
      <c r="S2328" s="10">
        <f>(((J2328/60)/60)/24)+DATE(1970,1,1)</f>
        <v>40996.994074074071</v>
      </c>
      <c r="T2328" s="10">
        <f>(((I2328/60)/60)/24)+DATE(1970,1,1)</f>
        <v>41028.166666666664</v>
      </c>
      <c r="U2328" s="12">
        <f>ROUND((T2328-S2328), 0)</f>
        <v>31</v>
      </c>
      <c r="V2328" s="11">
        <f>IF(E2328&gt;=D2328, 1, "")</f>
        <v>1</v>
      </c>
      <c r="W2328" s="11" t="str">
        <f>IF(E2328&lt;D2328, 1, "")</f>
        <v/>
      </c>
      <c r="X2328" s="15">
        <f>S2328</f>
        <v>40996.994074074071</v>
      </c>
    </row>
    <row r="2329" spans="1:24" ht="48" x14ac:dyDescent="0.2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5">
        <f>E2329/D2329</f>
        <v>1.1488571428571428</v>
      </c>
      <c r="P2329" s="6">
        <f>E2329/L2329</f>
        <v>46.218390804597703</v>
      </c>
      <c r="Q2329" t="str">
        <f>LEFT(N2329, SEARCH("/", N2329, 1)-1)</f>
        <v>music</v>
      </c>
      <c r="R2329" t="str">
        <f>RIGHT(N2329, LEN(N2329) - SEARCH("/", N2329,1))</f>
        <v>rock</v>
      </c>
      <c r="S2329" s="10">
        <f>(((J2329/60)/60)/24)+DATE(1970,1,1)</f>
        <v>41882.590127314819</v>
      </c>
      <c r="T2329" s="10">
        <f>(((I2329/60)/60)/24)+DATE(1970,1,1)</f>
        <v>41912.590127314819</v>
      </c>
      <c r="U2329" s="12">
        <f>ROUND((T2329-S2329), 0)</f>
        <v>30</v>
      </c>
      <c r="V2329" s="11">
        <f>IF(E2329&gt;=D2329, 1, "")</f>
        <v>1</v>
      </c>
      <c r="W2329" s="11" t="str">
        <f>IF(E2329&lt;D2329, 1, "")</f>
        <v/>
      </c>
      <c r="X2329" s="15">
        <f>S2329</f>
        <v>41882.590127314819</v>
      </c>
    </row>
    <row r="2330" spans="1:24" ht="48" x14ac:dyDescent="0.2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5">
        <f>E2330/D2330</f>
        <v>1.0002</v>
      </c>
      <c r="P2330" s="6">
        <f>E2330/L2330</f>
        <v>178.60714285714286</v>
      </c>
      <c r="Q2330" t="str">
        <f>LEFT(N2330, SEARCH("/", N2330, 1)-1)</f>
        <v>music</v>
      </c>
      <c r="R2330" t="str">
        <f>RIGHT(N2330, LEN(N2330) - SEARCH("/", N2330,1))</f>
        <v>rock</v>
      </c>
      <c r="S2330" s="10">
        <f>(((J2330/60)/60)/24)+DATE(1970,1,1)</f>
        <v>40996.667199074072</v>
      </c>
      <c r="T2330" s="10">
        <f>(((I2330/60)/60)/24)+DATE(1970,1,1)</f>
        <v>41026.667199074072</v>
      </c>
      <c r="U2330" s="12">
        <f>ROUND((T2330-S2330), 0)</f>
        <v>30</v>
      </c>
      <c r="V2330" s="11">
        <f>IF(E2330&gt;=D2330, 1, "")</f>
        <v>1</v>
      </c>
      <c r="W2330" s="11" t="str">
        <f>IF(E2330&lt;D2330, 1, "")</f>
        <v/>
      </c>
      <c r="X2330" s="15">
        <f>S2330</f>
        <v>40996.667199074072</v>
      </c>
    </row>
    <row r="2331" spans="1:24" ht="48" x14ac:dyDescent="0.2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5">
        <f>E2331/D2331</f>
        <v>1.5213333333333334</v>
      </c>
      <c r="P2331" s="6">
        <f>E2331/L2331</f>
        <v>40.75</v>
      </c>
      <c r="Q2331" t="str">
        <f>LEFT(N2331, SEARCH("/", N2331, 1)-1)</f>
        <v>music</v>
      </c>
      <c r="R2331" t="str">
        <f>RIGHT(N2331, LEN(N2331) - SEARCH("/", N2331,1))</f>
        <v>rock</v>
      </c>
      <c r="S2331" s="10">
        <f>(((J2331/60)/60)/24)+DATE(1970,1,1)</f>
        <v>41863.433495370373</v>
      </c>
      <c r="T2331" s="10">
        <f>(((I2331/60)/60)/24)+DATE(1970,1,1)</f>
        <v>41893.433495370373</v>
      </c>
      <c r="U2331" s="12">
        <f>ROUND((T2331-S2331), 0)</f>
        <v>30</v>
      </c>
      <c r="V2331" s="11">
        <f>IF(E2331&gt;=D2331, 1, "")</f>
        <v>1</v>
      </c>
      <c r="W2331" s="11" t="str">
        <f>IF(E2331&lt;D2331, 1, "")</f>
        <v/>
      </c>
      <c r="X2331" s="15">
        <f>S2331</f>
        <v>41863.433495370373</v>
      </c>
    </row>
    <row r="2332" spans="1:24" ht="48" x14ac:dyDescent="0.2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5">
        <f>E2332/D2332</f>
        <v>1.1152149999999998</v>
      </c>
      <c r="P2332" s="6">
        <f>E2332/L2332</f>
        <v>43.733921568627444</v>
      </c>
      <c r="Q2332" t="str">
        <f>LEFT(N2332, SEARCH("/", N2332, 1)-1)</f>
        <v>music</v>
      </c>
      <c r="R2332" t="str">
        <f>RIGHT(N2332, LEN(N2332) - SEARCH("/", N2332,1))</f>
        <v>rock</v>
      </c>
      <c r="S2332" s="10">
        <f>(((J2332/60)/60)/24)+DATE(1970,1,1)</f>
        <v>40695.795370370368</v>
      </c>
      <c r="T2332" s="10">
        <f>(((I2332/60)/60)/24)+DATE(1970,1,1)</f>
        <v>40725.795370370368</v>
      </c>
      <c r="U2332" s="12">
        <f>ROUND((T2332-S2332), 0)</f>
        <v>30</v>
      </c>
      <c r="V2332" s="11">
        <f>IF(E2332&gt;=D2332, 1, "")</f>
        <v>1</v>
      </c>
      <c r="W2332" s="11" t="str">
        <f>IF(E2332&lt;D2332, 1, "")</f>
        <v/>
      </c>
      <c r="X2332" s="15">
        <f>S2332</f>
        <v>40695.795370370368</v>
      </c>
    </row>
    <row r="2333" spans="1:24" ht="48" x14ac:dyDescent="0.2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5">
        <f>E2333/D2333</f>
        <v>1.0133333333333334</v>
      </c>
      <c r="P2333" s="6">
        <f>E2333/L2333</f>
        <v>81.066666666666663</v>
      </c>
      <c r="Q2333" t="str">
        <f>LEFT(N2333, SEARCH("/", N2333, 1)-1)</f>
        <v>music</v>
      </c>
      <c r="R2333" t="str">
        <f>RIGHT(N2333, LEN(N2333) - SEARCH("/", N2333,1))</f>
        <v>rock</v>
      </c>
      <c r="S2333" s="10">
        <f>(((J2333/60)/60)/24)+DATE(1970,1,1)</f>
        <v>41123.022268518522</v>
      </c>
      <c r="T2333" s="10">
        <f>(((I2333/60)/60)/24)+DATE(1970,1,1)</f>
        <v>41169.170138888891</v>
      </c>
      <c r="U2333" s="12">
        <f>ROUND((T2333-S2333), 0)</f>
        <v>46</v>
      </c>
      <c r="V2333" s="11">
        <f>IF(E2333&gt;=D2333, 1, "")</f>
        <v>1</v>
      </c>
      <c r="W2333" s="11" t="str">
        <f>IF(E2333&lt;D2333, 1, "")</f>
        <v/>
      </c>
      <c r="X2333" s="15">
        <f>S2333</f>
        <v>41123.022268518522</v>
      </c>
    </row>
    <row r="2334" spans="1:24" ht="48" x14ac:dyDescent="0.2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5">
        <f>E2334/D2334</f>
        <v>1.232608695652174</v>
      </c>
      <c r="P2334" s="6">
        <f>E2334/L2334</f>
        <v>74.60526315789474</v>
      </c>
      <c r="Q2334" t="str">
        <f>LEFT(N2334, SEARCH("/", N2334, 1)-1)</f>
        <v>music</v>
      </c>
      <c r="R2334" t="str">
        <f>RIGHT(N2334, LEN(N2334) - SEARCH("/", N2334,1))</f>
        <v>rock</v>
      </c>
      <c r="S2334" s="10">
        <f>(((J2334/60)/60)/24)+DATE(1970,1,1)</f>
        <v>40665.949976851851</v>
      </c>
      <c r="T2334" s="10">
        <f>(((I2334/60)/60)/24)+DATE(1970,1,1)</f>
        <v>40692.041666666664</v>
      </c>
      <c r="U2334" s="12">
        <f>ROUND((T2334-S2334), 0)</f>
        <v>26</v>
      </c>
      <c r="V2334" s="11">
        <f>IF(E2334&gt;=D2334, 1, "")</f>
        <v>1</v>
      </c>
      <c r="W2334" s="11" t="str">
        <f>IF(E2334&lt;D2334, 1, "")</f>
        <v/>
      </c>
      <c r="X2334" s="15">
        <f>S2334</f>
        <v>40665.949976851851</v>
      </c>
    </row>
    <row r="2335" spans="1:24" ht="48" x14ac:dyDescent="0.2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5">
        <f>E2335/D2335</f>
        <v>1</v>
      </c>
      <c r="P2335" s="6">
        <f>E2335/L2335</f>
        <v>305.55555555555554</v>
      </c>
      <c r="Q2335" t="str">
        <f>LEFT(N2335, SEARCH("/", N2335, 1)-1)</f>
        <v>music</v>
      </c>
      <c r="R2335" t="str">
        <f>RIGHT(N2335, LEN(N2335) - SEARCH("/", N2335,1))</f>
        <v>rock</v>
      </c>
      <c r="S2335" s="10">
        <f>(((J2335/60)/60)/24)+DATE(1970,1,1)</f>
        <v>40730.105625000004</v>
      </c>
      <c r="T2335" s="10">
        <f>(((I2335/60)/60)/24)+DATE(1970,1,1)</f>
        <v>40747.165972222225</v>
      </c>
      <c r="U2335" s="12">
        <f>ROUND((T2335-S2335), 0)</f>
        <v>17</v>
      </c>
      <c r="V2335" s="11">
        <f>IF(E2335&gt;=D2335, 1, "")</f>
        <v>1</v>
      </c>
      <c r="W2335" s="11" t="str">
        <f>IF(E2335&lt;D2335, 1, "")</f>
        <v/>
      </c>
      <c r="X2335" s="15">
        <f>S2335</f>
        <v>40730.105625000004</v>
      </c>
    </row>
    <row r="2336" spans="1:24" ht="48" x14ac:dyDescent="0.2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5">
        <f>E2336/D2336</f>
        <v>1.05</v>
      </c>
      <c r="P2336" s="6">
        <f>E2336/L2336</f>
        <v>58.333333333333336</v>
      </c>
      <c r="Q2336" t="str">
        <f>LEFT(N2336, SEARCH("/", N2336, 1)-1)</f>
        <v>music</v>
      </c>
      <c r="R2336" t="str">
        <f>RIGHT(N2336, LEN(N2336) - SEARCH("/", N2336,1))</f>
        <v>rock</v>
      </c>
      <c r="S2336" s="10">
        <f>(((J2336/60)/60)/24)+DATE(1970,1,1)</f>
        <v>40690.823055555556</v>
      </c>
      <c r="T2336" s="10">
        <f>(((I2336/60)/60)/24)+DATE(1970,1,1)</f>
        <v>40740.958333333336</v>
      </c>
      <c r="U2336" s="12">
        <f>ROUND((T2336-S2336), 0)</f>
        <v>50</v>
      </c>
      <c r="V2336" s="11">
        <f>IF(E2336&gt;=D2336, 1, "")</f>
        <v>1</v>
      </c>
      <c r="W2336" s="11" t="str">
        <f>IF(E2336&lt;D2336, 1, "")</f>
        <v/>
      </c>
      <c r="X2336" s="15">
        <f>S2336</f>
        <v>40690.823055555556</v>
      </c>
    </row>
    <row r="2337" spans="1:24" ht="16" x14ac:dyDescent="0.2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5">
        <f>E2337/D2337</f>
        <v>1.0443750000000001</v>
      </c>
      <c r="P2337" s="6">
        <f>E2337/L2337</f>
        <v>117.67605633802818</v>
      </c>
      <c r="Q2337" t="str">
        <f>LEFT(N2337, SEARCH("/", N2337, 1)-1)</f>
        <v>music</v>
      </c>
      <c r="R2337" t="str">
        <f>RIGHT(N2337, LEN(N2337) - SEARCH("/", N2337,1))</f>
        <v>rock</v>
      </c>
      <c r="S2337" s="10">
        <f>(((J2337/60)/60)/24)+DATE(1970,1,1)</f>
        <v>40763.691423611112</v>
      </c>
      <c r="T2337" s="10">
        <f>(((I2337/60)/60)/24)+DATE(1970,1,1)</f>
        <v>40793.691423611112</v>
      </c>
      <c r="U2337" s="12">
        <f>ROUND((T2337-S2337), 0)</f>
        <v>30</v>
      </c>
      <c r="V2337" s="11">
        <f>IF(E2337&gt;=D2337, 1, "")</f>
        <v>1</v>
      </c>
      <c r="W2337" s="11" t="str">
        <f>IF(E2337&lt;D2337, 1, "")</f>
        <v/>
      </c>
      <c r="X2337" s="15">
        <f>S2337</f>
        <v>40763.691423611112</v>
      </c>
    </row>
    <row r="2338" spans="1:24" ht="32" x14ac:dyDescent="0.2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5">
        <f>E2338/D2338</f>
        <v>1.05125</v>
      </c>
      <c r="P2338" s="6">
        <f>E2338/L2338</f>
        <v>73.771929824561397</v>
      </c>
      <c r="Q2338" t="str">
        <f>LEFT(N2338, SEARCH("/", N2338, 1)-1)</f>
        <v>music</v>
      </c>
      <c r="R2338" t="str">
        <f>RIGHT(N2338, LEN(N2338) - SEARCH("/", N2338,1))</f>
        <v>rock</v>
      </c>
      <c r="S2338" s="10">
        <f>(((J2338/60)/60)/24)+DATE(1970,1,1)</f>
        <v>42759.628599537042</v>
      </c>
      <c r="T2338" s="10">
        <f>(((I2338/60)/60)/24)+DATE(1970,1,1)</f>
        <v>42795.083333333328</v>
      </c>
      <c r="U2338" s="12">
        <f>ROUND((T2338-S2338), 0)</f>
        <v>35</v>
      </c>
      <c r="V2338" s="11">
        <f>IF(E2338&gt;=D2338, 1, "")</f>
        <v>1</v>
      </c>
      <c r="W2338" s="11" t="str">
        <f>IF(E2338&lt;D2338, 1, "")</f>
        <v/>
      </c>
      <c r="X2338" s="15">
        <f>S2338</f>
        <v>42759.628599537042</v>
      </c>
    </row>
    <row r="2339" spans="1:24" ht="48" x14ac:dyDescent="0.2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5">
        <f>E2339/D2339</f>
        <v>1</v>
      </c>
      <c r="P2339" s="6">
        <f>E2339/L2339</f>
        <v>104.65116279069767</v>
      </c>
      <c r="Q2339" t="str">
        <f>LEFT(N2339, SEARCH("/", N2339, 1)-1)</f>
        <v>music</v>
      </c>
      <c r="R2339" t="str">
        <f>RIGHT(N2339, LEN(N2339) - SEARCH("/", N2339,1))</f>
        <v>rock</v>
      </c>
      <c r="S2339" s="10">
        <f>(((J2339/60)/60)/24)+DATE(1970,1,1)</f>
        <v>41962.100532407407</v>
      </c>
      <c r="T2339" s="10">
        <f>(((I2339/60)/60)/24)+DATE(1970,1,1)</f>
        <v>41995.207638888889</v>
      </c>
      <c r="U2339" s="12">
        <f>ROUND((T2339-S2339), 0)</f>
        <v>33</v>
      </c>
      <c r="V2339" s="11">
        <f>IF(E2339&gt;=D2339, 1, "")</f>
        <v>1</v>
      </c>
      <c r="W2339" s="11" t="str">
        <f>IF(E2339&lt;D2339, 1, "")</f>
        <v/>
      </c>
      <c r="X2339" s="15">
        <f>S2339</f>
        <v>41962.100532407407</v>
      </c>
    </row>
    <row r="2340" spans="1:24" ht="32" x14ac:dyDescent="0.2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5">
        <f>E2340/D2340</f>
        <v>1.03775</v>
      </c>
      <c r="P2340" s="6">
        <f>E2340/L2340</f>
        <v>79.82692307692308</v>
      </c>
      <c r="Q2340" t="str">
        <f>LEFT(N2340, SEARCH("/", N2340, 1)-1)</f>
        <v>music</v>
      </c>
      <c r="R2340" t="str">
        <f>RIGHT(N2340, LEN(N2340) - SEARCH("/", N2340,1))</f>
        <v>rock</v>
      </c>
      <c r="S2340" s="10">
        <f>(((J2340/60)/60)/24)+DATE(1970,1,1)</f>
        <v>41628.833680555559</v>
      </c>
      <c r="T2340" s="10">
        <f>(((I2340/60)/60)/24)+DATE(1970,1,1)</f>
        <v>41658.833680555559</v>
      </c>
      <c r="U2340" s="12">
        <f>ROUND((T2340-S2340), 0)</f>
        <v>30</v>
      </c>
      <c r="V2340" s="11">
        <f>IF(E2340&gt;=D2340, 1, "")</f>
        <v>1</v>
      </c>
      <c r="W2340" s="11" t="str">
        <f>IF(E2340&lt;D2340, 1, "")</f>
        <v/>
      </c>
      <c r="X2340" s="15">
        <f>S2340</f>
        <v>41628.833680555559</v>
      </c>
    </row>
    <row r="2341" spans="1:24" ht="48" x14ac:dyDescent="0.2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5">
        <f>E2341/D2341</f>
        <v>1.05</v>
      </c>
      <c r="P2341" s="6">
        <f>E2341/L2341</f>
        <v>58.333333333333336</v>
      </c>
      <c r="Q2341" t="str">
        <f>LEFT(N2341, SEARCH("/", N2341, 1)-1)</f>
        <v>music</v>
      </c>
      <c r="R2341" t="str">
        <f>RIGHT(N2341, LEN(N2341) - SEARCH("/", N2341,1))</f>
        <v>rock</v>
      </c>
      <c r="S2341" s="10">
        <f>(((J2341/60)/60)/24)+DATE(1970,1,1)</f>
        <v>41123.056273148148</v>
      </c>
      <c r="T2341" s="10">
        <f>(((I2341/60)/60)/24)+DATE(1970,1,1)</f>
        <v>41153.056273148148</v>
      </c>
      <c r="U2341" s="12">
        <f>ROUND((T2341-S2341), 0)</f>
        <v>30</v>
      </c>
      <c r="V2341" s="11">
        <f>IF(E2341&gt;=D2341, 1, "")</f>
        <v>1</v>
      </c>
      <c r="W2341" s="11" t="str">
        <f>IF(E2341&lt;D2341, 1, "")</f>
        <v/>
      </c>
      <c r="X2341" s="15">
        <f>S2341</f>
        <v>41123.056273148148</v>
      </c>
    </row>
    <row r="2342" spans="1:24" ht="32" x14ac:dyDescent="0.2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5">
        <f>E2342/D2342</f>
        <v>1.04</v>
      </c>
      <c r="P2342" s="6">
        <f>E2342/L2342</f>
        <v>86.666666666666671</v>
      </c>
      <c r="Q2342" t="str">
        <f>LEFT(N2342, SEARCH("/", N2342, 1)-1)</f>
        <v>music</v>
      </c>
      <c r="R2342" t="str">
        <f>RIGHT(N2342, LEN(N2342) - SEARCH("/", N2342,1))</f>
        <v>rock</v>
      </c>
      <c r="S2342" s="10">
        <f>(((J2342/60)/60)/24)+DATE(1970,1,1)</f>
        <v>41443.643541666665</v>
      </c>
      <c r="T2342" s="10">
        <f>(((I2342/60)/60)/24)+DATE(1970,1,1)</f>
        <v>41465.702777777777</v>
      </c>
      <c r="U2342" s="12">
        <f>ROUND((T2342-S2342), 0)</f>
        <v>22</v>
      </c>
      <c r="V2342" s="11">
        <f>IF(E2342&gt;=D2342, 1, "")</f>
        <v>1</v>
      </c>
      <c r="W2342" s="11" t="str">
        <f>IF(E2342&lt;D2342, 1, "")</f>
        <v/>
      </c>
      <c r="X2342" s="15">
        <f>S2342</f>
        <v>41443.643541666665</v>
      </c>
    </row>
    <row r="2343" spans="1:24" ht="48" x14ac:dyDescent="0.2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5">
        <f>E2343/D2343</f>
        <v>1.5183333333333333</v>
      </c>
      <c r="P2343" s="6">
        <f>E2343/L2343</f>
        <v>27.606060606060606</v>
      </c>
      <c r="Q2343" t="str">
        <f>LEFT(N2343, SEARCH("/", N2343, 1)-1)</f>
        <v>music</v>
      </c>
      <c r="R2343" t="str">
        <f>RIGHT(N2343, LEN(N2343) - SEARCH("/", N2343,1))</f>
        <v>rock</v>
      </c>
      <c r="S2343" s="10">
        <f>(((J2343/60)/60)/24)+DATE(1970,1,1)</f>
        <v>41282.017962962964</v>
      </c>
      <c r="T2343" s="10">
        <f>(((I2343/60)/60)/24)+DATE(1970,1,1)</f>
        <v>41334.581944444442</v>
      </c>
      <c r="U2343" s="12">
        <f>ROUND((T2343-S2343), 0)</f>
        <v>53</v>
      </c>
      <c r="V2343" s="11">
        <f>IF(E2343&gt;=D2343, 1, "")</f>
        <v>1</v>
      </c>
      <c r="W2343" s="11" t="str">
        <f>IF(E2343&lt;D2343, 1, "")</f>
        <v/>
      </c>
      <c r="X2343" s="15">
        <f>S2343</f>
        <v>41282.017962962964</v>
      </c>
    </row>
    <row r="2344" spans="1:24" ht="32" x14ac:dyDescent="0.2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5">
        <f>E2344/D2344</f>
        <v>1.59996</v>
      </c>
      <c r="P2344" s="6">
        <f>E2344/L2344</f>
        <v>24.999375000000001</v>
      </c>
      <c r="Q2344" t="str">
        <f>LEFT(N2344, SEARCH("/", N2344, 1)-1)</f>
        <v>music</v>
      </c>
      <c r="R2344" t="str">
        <f>RIGHT(N2344, LEN(N2344) - SEARCH("/", N2344,1))</f>
        <v>rock</v>
      </c>
      <c r="S2344" s="10">
        <f>(((J2344/60)/60)/24)+DATE(1970,1,1)</f>
        <v>41080.960243055553</v>
      </c>
      <c r="T2344" s="10">
        <f>(((I2344/60)/60)/24)+DATE(1970,1,1)</f>
        <v>41110.960243055553</v>
      </c>
      <c r="U2344" s="12">
        <f>ROUND((T2344-S2344), 0)</f>
        <v>30</v>
      </c>
      <c r="V2344" s="11">
        <f>IF(E2344&gt;=D2344, 1, "")</f>
        <v>1</v>
      </c>
      <c r="W2344" s="11" t="str">
        <f>IF(E2344&lt;D2344, 1, "")</f>
        <v/>
      </c>
      <c r="X2344" s="15">
        <f>S2344</f>
        <v>41080.960243055553</v>
      </c>
    </row>
    <row r="2345" spans="1:24" ht="48" x14ac:dyDescent="0.2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5">
        <f>E2345/D2345</f>
        <v>1.2729999999999999</v>
      </c>
      <c r="P2345" s="6">
        <f>E2345/L2345</f>
        <v>45.464285714285715</v>
      </c>
      <c r="Q2345" t="str">
        <f>LEFT(N2345, SEARCH("/", N2345, 1)-1)</f>
        <v>music</v>
      </c>
      <c r="R2345" t="str">
        <f>RIGHT(N2345, LEN(N2345) - SEARCH("/", N2345,1))</f>
        <v>rock</v>
      </c>
      <c r="S2345" s="10">
        <f>(((J2345/60)/60)/24)+DATE(1970,1,1)</f>
        <v>40679.743067129632</v>
      </c>
      <c r="T2345" s="10">
        <f>(((I2345/60)/60)/24)+DATE(1970,1,1)</f>
        <v>40694.75277777778</v>
      </c>
      <c r="U2345" s="12">
        <f>ROUND((T2345-S2345), 0)</f>
        <v>15</v>
      </c>
      <c r="V2345" s="11">
        <f>IF(E2345&gt;=D2345, 1, "")</f>
        <v>1</v>
      </c>
      <c r="W2345" s="11" t="str">
        <f>IF(E2345&lt;D2345, 1, "")</f>
        <v/>
      </c>
      <c r="X2345" s="15">
        <f>S2345</f>
        <v>40679.743067129632</v>
      </c>
    </row>
    <row r="2346" spans="1:24" ht="32" x14ac:dyDescent="0.2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5">
        <f>E2346/D2346</f>
        <v>1.07</v>
      </c>
      <c r="P2346" s="6">
        <f>E2346/L2346</f>
        <v>99.534883720930239</v>
      </c>
      <c r="Q2346" t="str">
        <f>LEFT(N2346, SEARCH("/", N2346, 1)-1)</f>
        <v>music</v>
      </c>
      <c r="R2346" t="str">
        <f>RIGHT(N2346, LEN(N2346) - SEARCH("/", N2346,1))</f>
        <v>rock</v>
      </c>
      <c r="S2346" s="10">
        <f>(((J2346/60)/60)/24)+DATE(1970,1,1)</f>
        <v>41914.917858796296</v>
      </c>
      <c r="T2346" s="10">
        <f>(((I2346/60)/60)/24)+DATE(1970,1,1)</f>
        <v>41944.917858796296</v>
      </c>
      <c r="U2346" s="12">
        <f>ROUND((T2346-S2346), 0)</f>
        <v>30</v>
      </c>
      <c r="V2346" s="11">
        <f>IF(E2346&gt;=D2346, 1, "")</f>
        <v>1</v>
      </c>
      <c r="W2346" s="11" t="str">
        <f>IF(E2346&lt;D2346, 1, "")</f>
        <v/>
      </c>
      <c r="X2346" s="15">
        <f>S2346</f>
        <v>41914.917858796296</v>
      </c>
    </row>
    <row r="2347" spans="1:24" ht="32" x14ac:dyDescent="0.2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5">
        <f>E2347/D2347</f>
        <v>1.1512214285714286</v>
      </c>
      <c r="P2347" s="6">
        <f>E2347/L2347</f>
        <v>39.31</v>
      </c>
      <c r="Q2347" t="str">
        <f>LEFT(N2347, SEARCH("/", N2347, 1)-1)</f>
        <v>music</v>
      </c>
      <c r="R2347" t="str">
        <f>RIGHT(N2347, LEN(N2347) - SEARCH("/", N2347,1))</f>
        <v>rock</v>
      </c>
      <c r="S2347" s="10">
        <f>(((J2347/60)/60)/24)+DATE(1970,1,1)</f>
        <v>41341.870868055557</v>
      </c>
      <c r="T2347" s="10">
        <f>(((I2347/60)/60)/24)+DATE(1970,1,1)</f>
        <v>41373.270833333336</v>
      </c>
      <c r="U2347" s="12">
        <f>ROUND((T2347-S2347), 0)</f>
        <v>31</v>
      </c>
      <c r="V2347" s="11">
        <f>IF(E2347&gt;=D2347, 1, "")</f>
        <v>1</v>
      </c>
      <c r="W2347" s="11" t="str">
        <f>IF(E2347&lt;D2347, 1, "")</f>
        <v/>
      </c>
      <c r="X2347" s="15">
        <f>S2347</f>
        <v>41341.870868055557</v>
      </c>
    </row>
    <row r="2348" spans="1:24" ht="48" x14ac:dyDescent="0.2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5">
        <f>E2348/D2348</f>
        <v>1.3711066666666665</v>
      </c>
      <c r="P2348" s="6">
        <f>E2348/L2348</f>
        <v>89.419999999999987</v>
      </c>
      <c r="Q2348" t="str">
        <f>LEFT(N2348, SEARCH("/", N2348, 1)-1)</f>
        <v>music</v>
      </c>
      <c r="R2348" t="str">
        <f>RIGHT(N2348, LEN(N2348) - SEARCH("/", N2348,1))</f>
        <v>rock</v>
      </c>
      <c r="S2348" s="10">
        <f>(((J2348/60)/60)/24)+DATE(1970,1,1)</f>
        <v>40925.599664351852</v>
      </c>
      <c r="T2348" s="10">
        <f>(((I2348/60)/60)/24)+DATE(1970,1,1)</f>
        <v>40979.207638888889</v>
      </c>
      <c r="U2348" s="12">
        <f>ROUND((T2348-S2348), 0)</f>
        <v>54</v>
      </c>
      <c r="V2348" s="11">
        <f>IF(E2348&gt;=D2348, 1, "")</f>
        <v>1</v>
      </c>
      <c r="W2348" s="11" t="str">
        <f>IF(E2348&lt;D2348, 1, "")</f>
        <v/>
      </c>
      <c r="X2348" s="15">
        <f>S2348</f>
        <v>40925.599664351852</v>
      </c>
    </row>
    <row r="2349" spans="1:24" ht="48" x14ac:dyDescent="0.2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5">
        <f>E2349/D2349</f>
        <v>1.5571428571428572</v>
      </c>
      <c r="P2349" s="6">
        <f>E2349/L2349</f>
        <v>28.684210526315791</v>
      </c>
      <c r="Q2349" t="str">
        <f>LEFT(N2349, SEARCH("/", N2349, 1)-1)</f>
        <v>music</v>
      </c>
      <c r="R2349" t="str">
        <f>RIGHT(N2349, LEN(N2349) - SEARCH("/", N2349,1))</f>
        <v>rock</v>
      </c>
      <c r="S2349" s="10">
        <f>(((J2349/60)/60)/24)+DATE(1970,1,1)</f>
        <v>41120.882881944446</v>
      </c>
      <c r="T2349" s="10">
        <f>(((I2349/60)/60)/24)+DATE(1970,1,1)</f>
        <v>41128.709027777775</v>
      </c>
      <c r="U2349" s="12">
        <f>ROUND((T2349-S2349), 0)</f>
        <v>8</v>
      </c>
      <c r="V2349" s="11">
        <f>IF(E2349&gt;=D2349, 1, "")</f>
        <v>1</v>
      </c>
      <c r="W2349" s="11" t="str">
        <f>IF(E2349&lt;D2349, 1, "")</f>
        <v/>
      </c>
      <c r="X2349" s="15">
        <f>S2349</f>
        <v>41120.882881944446</v>
      </c>
    </row>
    <row r="2350" spans="1:24" ht="32" x14ac:dyDescent="0.2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5">
        <f>E2350/D2350</f>
        <v>1.0874999999999999</v>
      </c>
      <c r="P2350" s="6">
        <f>E2350/L2350</f>
        <v>31.071428571428573</v>
      </c>
      <c r="Q2350" t="str">
        <f>LEFT(N2350, SEARCH("/", N2350, 1)-1)</f>
        <v>music</v>
      </c>
      <c r="R2350" t="str">
        <f>RIGHT(N2350, LEN(N2350) - SEARCH("/", N2350,1))</f>
        <v>rock</v>
      </c>
      <c r="S2350" s="10">
        <f>(((J2350/60)/60)/24)+DATE(1970,1,1)</f>
        <v>41619.998310185183</v>
      </c>
      <c r="T2350" s="10">
        <f>(((I2350/60)/60)/24)+DATE(1970,1,1)</f>
        <v>41629.197222222225</v>
      </c>
      <c r="U2350" s="12">
        <f>ROUND((T2350-S2350), 0)</f>
        <v>9</v>
      </c>
      <c r="V2350" s="11">
        <f>IF(E2350&gt;=D2350, 1, "")</f>
        <v>1</v>
      </c>
      <c r="W2350" s="11" t="str">
        <f>IF(E2350&lt;D2350, 1, "")</f>
        <v/>
      </c>
      <c r="X2350" s="15">
        <f>S2350</f>
        <v>41619.998310185183</v>
      </c>
    </row>
    <row r="2351" spans="1:24" ht="48" x14ac:dyDescent="0.2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5">
        <f>E2351/D2351</f>
        <v>1.3405</v>
      </c>
      <c r="P2351" s="6">
        <f>E2351/L2351</f>
        <v>70.55263157894737</v>
      </c>
      <c r="Q2351" t="str">
        <f>LEFT(N2351, SEARCH("/", N2351, 1)-1)</f>
        <v>music</v>
      </c>
      <c r="R2351" t="str">
        <f>RIGHT(N2351, LEN(N2351) - SEARCH("/", N2351,1))</f>
        <v>rock</v>
      </c>
      <c r="S2351" s="10">
        <f>(((J2351/60)/60)/24)+DATE(1970,1,1)</f>
        <v>41768.841921296298</v>
      </c>
      <c r="T2351" s="10">
        <f>(((I2351/60)/60)/24)+DATE(1970,1,1)</f>
        <v>41799.208333333336</v>
      </c>
      <c r="U2351" s="12">
        <f>ROUND((T2351-S2351), 0)</f>
        <v>30</v>
      </c>
      <c r="V2351" s="11">
        <f>IF(E2351&gt;=D2351, 1, "")</f>
        <v>1</v>
      </c>
      <c r="W2351" s="11" t="str">
        <f>IF(E2351&lt;D2351, 1, "")</f>
        <v/>
      </c>
      <c r="X2351" s="15">
        <f>S2351</f>
        <v>41768.841921296298</v>
      </c>
    </row>
    <row r="2352" spans="1:24" ht="48" x14ac:dyDescent="0.2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5">
        <f>E2352/D2352</f>
        <v>1</v>
      </c>
      <c r="P2352" s="6">
        <f>E2352/L2352</f>
        <v>224.12820512820514</v>
      </c>
      <c r="Q2352" t="str">
        <f>LEFT(N2352, SEARCH("/", N2352, 1)-1)</f>
        <v>music</v>
      </c>
      <c r="R2352" t="str">
        <f>RIGHT(N2352, LEN(N2352) - SEARCH("/", N2352,1))</f>
        <v>rock</v>
      </c>
      <c r="S2352" s="10">
        <f>(((J2352/60)/60)/24)+DATE(1970,1,1)</f>
        <v>42093.922048611115</v>
      </c>
      <c r="T2352" s="10">
        <f>(((I2352/60)/60)/24)+DATE(1970,1,1)</f>
        <v>42128.167361111111</v>
      </c>
      <c r="U2352" s="12">
        <f>ROUND((T2352-S2352), 0)</f>
        <v>34</v>
      </c>
      <c r="V2352" s="11">
        <f>IF(E2352&gt;=D2352, 1, "")</f>
        <v>1</v>
      </c>
      <c r="W2352" s="11" t="str">
        <f>IF(E2352&lt;D2352, 1, "")</f>
        <v/>
      </c>
      <c r="X2352" s="15">
        <f>S2352</f>
        <v>42093.922048611115</v>
      </c>
    </row>
    <row r="2353" spans="1:24" ht="32" x14ac:dyDescent="0.2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5">
        <f>E2353/D2353</f>
        <v>1.1916666666666667</v>
      </c>
      <c r="P2353" s="6">
        <f>E2353/L2353</f>
        <v>51.811594202898547</v>
      </c>
      <c r="Q2353" t="str">
        <f>LEFT(N2353, SEARCH("/", N2353, 1)-1)</f>
        <v>music</v>
      </c>
      <c r="R2353" t="str">
        <f>RIGHT(N2353, LEN(N2353) - SEARCH("/", N2353,1))</f>
        <v>rock</v>
      </c>
      <c r="S2353" s="10">
        <f>(((J2353/60)/60)/24)+DATE(1970,1,1)</f>
        <v>41157.947337962964</v>
      </c>
      <c r="T2353" s="10">
        <f>(((I2353/60)/60)/24)+DATE(1970,1,1)</f>
        <v>41187.947337962964</v>
      </c>
      <c r="U2353" s="12">
        <f>ROUND((T2353-S2353), 0)</f>
        <v>30</v>
      </c>
      <c r="V2353" s="11">
        <f>IF(E2353&gt;=D2353, 1, "")</f>
        <v>1</v>
      </c>
      <c r="W2353" s="11" t="str">
        <f>IF(E2353&lt;D2353, 1, "")</f>
        <v/>
      </c>
      <c r="X2353" s="15">
        <f>S2353</f>
        <v>41157.947337962964</v>
      </c>
    </row>
    <row r="2354" spans="1:24" ht="48" x14ac:dyDescent="0.2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5">
        <f>E2354/D2354</f>
        <v>1.7949999999999999</v>
      </c>
      <c r="P2354" s="6">
        <f>E2354/L2354</f>
        <v>43.515151515151516</v>
      </c>
      <c r="Q2354" t="str">
        <f>LEFT(N2354, SEARCH("/", N2354, 1)-1)</f>
        <v>music</v>
      </c>
      <c r="R2354" t="str">
        <f>RIGHT(N2354, LEN(N2354) - SEARCH("/", N2354,1))</f>
        <v>rock</v>
      </c>
      <c r="S2354" s="10">
        <f>(((J2354/60)/60)/24)+DATE(1970,1,1)</f>
        <v>42055.972824074073</v>
      </c>
      <c r="T2354" s="10">
        <f>(((I2354/60)/60)/24)+DATE(1970,1,1)</f>
        <v>42085.931157407409</v>
      </c>
      <c r="U2354" s="12">
        <f>ROUND((T2354-S2354), 0)</f>
        <v>30</v>
      </c>
      <c r="V2354" s="11">
        <f>IF(E2354&gt;=D2354, 1, "")</f>
        <v>1</v>
      </c>
      <c r="W2354" s="11" t="str">
        <f>IF(E2354&lt;D2354, 1, "")</f>
        <v/>
      </c>
      <c r="X2354" s="15">
        <f>S2354</f>
        <v>42055.972824074073</v>
      </c>
    </row>
    <row r="2355" spans="1:24" ht="48" x14ac:dyDescent="0.2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5">
        <f>E2355/D2355</f>
        <v>1.3438124999999999</v>
      </c>
      <c r="P2355" s="6">
        <f>E2355/L2355</f>
        <v>39.816666666666663</v>
      </c>
      <c r="Q2355" t="str">
        <f>LEFT(N2355, SEARCH("/", N2355, 1)-1)</f>
        <v>music</v>
      </c>
      <c r="R2355" t="str">
        <f>RIGHT(N2355, LEN(N2355) - SEARCH("/", N2355,1))</f>
        <v>rock</v>
      </c>
      <c r="S2355" s="10">
        <f>(((J2355/60)/60)/24)+DATE(1970,1,1)</f>
        <v>40250.242106481484</v>
      </c>
      <c r="T2355" s="10">
        <f>(((I2355/60)/60)/24)+DATE(1970,1,1)</f>
        <v>40286.290972222225</v>
      </c>
      <c r="U2355" s="12">
        <f>ROUND((T2355-S2355), 0)</f>
        <v>36</v>
      </c>
      <c r="V2355" s="11">
        <f>IF(E2355&gt;=D2355, 1, "")</f>
        <v>1</v>
      </c>
      <c r="W2355" s="11" t="str">
        <f>IF(E2355&lt;D2355, 1, "")</f>
        <v/>
      </c>
      <c r="X2355" s="15">
        <f>S2355</f>
        <v>40250.242106481484</v>
      </c>
    </row>
    <row r="2356" spans="1:24" ht="32" x14ac:dyDescent="0.2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5">
        <f>E2356/D2356</f>
        <v>1.0043200000000001</v>
      </c>
      <c r="P2356" s="6">
        <f>E2356/L2356</f>
        <v>126.8080808080808</v>
      </c>
      <c r="Q2356" t="str">
        <f>LEFT(N2356, SEARCH("/", N2356, 1)-1)</f>
        <v>music</v>
      </c>
      <c r="R2356" t="str">
        <f>RIGHT(N2356, LEN(N2356) - SEARCH("/", N2356,1))</f>
        <v>rock</v>
      </c>
      <c r="S2356" s="10">
        <f>(((J2356/60)/60)/24)+DATE(1970,1,1)</f>
        <v>41186.306527777779</v>
      </c>
      <c r="T2356" s="10">
        <f>(((I2356/60)/60)/24)+DATE(1970,1,1)</f>
        <v>41211.306527777779</v>
      </c>
      <c r="U2356" s="12">
        <f>ROUND((T2356-S2356), 0)</f>
        <v>25</v>
      </c>
      <c r="V2356" s="11">
        <f>IF(E2356&gt;=D2356, 1, "")</f>
        <v>1</v>
      </c>
      <c r="W2356" s="11" t="str">
        <f>IF(E2356&lt;D2356, 1, "")</f>
        <v/>
      </c>
      <c r="X2356" s="15">
        <f>S2356</f>
        <v>41186.306527777779</v>
      </c>
    </row>
    <row r="2357" spans="1:24" ht="48" x14ac:dyDescent="0.2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5">
        <f>E2357/D2357</f>
        <v>1.0145454545454546</v>
      </c>
      <c r="P2357" s="6">
        <f>E2357/L2357</f>
        <v>113.87755102040816</v>
      </c>
      <c r="Q2357" t="str">
        <f>LEFT(N2357, SEARCH("/", N2357, 1)-1)</f>
        <v>music</v>
      </c>
      <c r="R2357" t="str">
        <f>RIGHT(N2357, LEN(N2357) - SEARCH("/", N2357,1))</f>
        <v>rock</v>
      </c>
      <c r="S2357" s="10">
        <f>(((J2357/60)/60)/24)+DATE(1970,1,1)</f>
        <v>40973.038541666669</v>
      </c>
      <c r="T2357" s="10">
        <f>(((I2357/60)/60)/24)+DATE(1970,1,1)</f>
        <v>40993.996874999997</v>
      </c>
      <c r="U2357" s="12">
        <f>ROUND((T2357-S2357), 0)</f>
        <v>21</v>
      </c>
      <c r="V2357" s="11">
        <f>IF(E2357&gt;=D2357, 1, "")</f>
        <v>1</v>
      </c>
      <c r="W2357" s="11" t="str">
        <f>IF(E2357&lt;D2357, 1, "")</f>
        <v/>
      </c>
      <c r="X2357" s="15">
        <f>S2357</f>
        <v>40973.038541666669</v>
      </c>
    </row>
    <row r="2358" spans="1:24" ht="48" x14ac:dyDescent="0.2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5">
        <f>E2358/D2358</f>
        <v>1.0333333333333334</v>
      </c>
      <c r="P2358" s="6">
        <f>E2358/L2358</f>
        <v>28.181818181818183</v>
      </c>
      <c r="Q2358" t="str">
        <f>LEFT(N2358, SEARCH("/", N2358, 1)-1)</f>
        <v>music</v>
      </c>
      <c r="R2358" t="str">
        <f>RIGHT(N2358, LEN(N2358) - SEARCH("/", N2358,1))</f>
        <v>rock</v>
      </c>
      <c r="S2358" s="10">
        <f>(((J2358/60)/60)/24)+DATE(1970,1,1)</f>
        <v>40927.473460648151</v>
      </c>
      <c r="T2358" s="10">
        <f>(((I2358/60)/60)/24)+DATE(1970,1,1)</f>
        <v>40953.825694444444</v>
      </c>
      <c r="U2358" s="12">
        <f>ROUND((T2358-S2358), 0)</f>
        <v>26</v>
      </c>
      <c r="V2358" s="11">
        <f>IF(E2358&gt;=D2358, 1, "")</f>
        <v>1</v>
      </c>
      <c r="W2358" s="11" t="str">
        <f>IF(E2358&lt;D2358, 1, "")</f>
        <v/>
      </c>
      <c r="X2358" s="15">
        <f>S2358</f>
        <v>40927.473460648151</v>
      </c>
    </row>
    <row r="2359" spans="1:24" ht="48" x14ac:dyDescent="0.2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5">
        <f>E2359/D2359</f>
        <v>1.07</v>
      </c>
      <c r="P2359" s="6">
        <f>E2359/L2359</f>
        <v>36.60526315789474</v>
      </c>
      <c r="Q2359" t="str">
        <f>LEFT(N2359, SEARCH("/", N2359, 1)-1)</f>
        <v>music</v>
      </c>
      <c r="R2359" t="str">
        <f>RIGHT(N2359, LEN(N2359) - SEARCH("/", N2359,1))</f>
        <v>rock</v>
      </c>
      <c r="S2359" s="10">
        <f>(((J2359/60)/60)/24)+DATE(1970,1,1)</f>
        <v>41073.050717592596</v>
      </c>
      <c r="T2359" s="10">
        <f>(((I2359/60)/60)/24)+DATE(1970,1,1)</f>
        <v>41085.683333333334</v>
      </c>
      <c r="U2359" s="12">
        <f>ROUND((T2359-S2359), 0)</f>
        <v>13</v>
      </c>
      <c r="V2359" s="11">
        <f>IF(E2359&gt;=D2359, 1, "")</f>
        <v>1</v>
      </c>
      <c r="W2359" s="11" t="str">
        <f>IF(E2359&lt;D2359, 1, "")</f>
        <v/>
      </c>
      <c r="X2359" s="15">
        <f>S2359</f>
        <v>41073.050717592596</v>
      </c>
    </row>
    <row r="2360" spans="1:24" ht="48" x14ac:dyDescent="0.2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5">
        <f>E2360/D2360</f>
        <v>1.04</v>
      </c>
      <c r="P2360" s="6">
        <f>E2360/L2360</f>
        <v>32.5</v>
      </c>
      <c r="Q2360" t="str">
        <f>LEFT(N2360, SEARCH("/", N2360, 1)-1)</f>
        <v>music</v>
      </c>
      <c r="R2360" t="str">
        <f>RIGHT(N2360, LEN(N2360) - SEARCH("/", N2360,1))</f>
        <v>rock</v>
      </c>
      <c r="S2360" s="10">
        <f>(((J2360/60)/60)/24)+DATE(1970,1,1)</f>
        <v>42504.801388888889</v>
      </c>
      <c r="T2360" s="10">
        <f>(((I2360/60)/60)/24)+DATE(1970,1,1)</f>
        <v>42564.801388888889</v>
      </c>
      <c r="U2360" s="12">
        <f>ROUND((T2360-S2360), 0)</f>
        <v>60</v>
      </c>
      <c r="V2360" s="11">
        <f>IF(E2360&gt;=D2360, 1, "")</f>
        <v>1</v>
      </c>
      <c r="W2360" s="11" t="str">
        <f>IF(E2360&lt;D2360, 1, "")</f>
        <v/>
      </c>
      <c r="X2360" s="15">
        <f>S2360</f>
        <v>42504.801388888889</v>
      </c>
    </row>
    <row r="2361" spans="1:24" ht="48" x14ac:dyDescent="0.2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5">
        <f>E2361/D2361</f>
        <v>1.0783333333333334</v>
      </c>
      <c r="P2361" s="6">
        <f>E2361/L2361</f>
        <v>60.65625</v>
      </c>
      <c r="Q2361" t="str">
        <f>LEFT(N2361, SEARCH("/", N2361, 1)-1)</f>
        <v>music</v>
      </c>
      <c r="R2361" t="str">
        <f>RIGHT(N2361, LEN(N2361) - SEARCH("/", N2361,1))</f>
        <v>rock</v>
      </c>
      <c r="S2361" s="10">
        <f>(((J2361/60)/60)/24)+DATE(1970,1,1)</f>
        <v>41325.525752314818</v>
      </c>
      <c r="T2361" s="10">
        <f>(((I2361/60)/60)/24)+DATE(1970,1,1)</f>
        <v>41355.484085648146</v>
      </c>
      <c r="U2361" s="12">
        <f>ROUND((T2361-S2361), 0)</f>
        <v>30</v>
      </c>
      <c r="V2361" s="11">
        <f>IF(E2361&gt;=D2361, 1, "")</f>
        <v>1</v>
      </c>
      <c r="W2361" s="11" t="str">
        <f>IF(E2361&lt;D2361, 1, "")</f>
        <v/>
      </c>
      <c r="X2361" s="15">
        <f>S2361</f>
        <v>41325.525752314818</v>
      </c>
    </row>
    <row r="2362" spans="1:24" ht="32" x14ac:dyDescent="0.2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5">
        <f>E2362/D2362</f>
        <v>2.3333333333333335</v>
      </c>
      <c r="P2362" s="6">
        <f>E2362/L2362</f>
        <v>175</v>
      </c>
      <c r="Q2362" t="str">
        <f>LEFT(N2362, SEARCH("/", N2362, 1)-1)</f>
        <v>music</v>
      </c>
      <c r="R2362" t="str">
        <f>RIGHT(N2362, LEN(N2362) - SEARCH("/", N2362,1))</f>
        <v>rock</v>
      </c>
      <c r="S2362" s="10">
        <f>(((J2362/60)/60)/24)+DATE(1970,1,1)</f>
        <v>40996.646921296298</v>
      </c>
      <c r="T2362" s="10">
        <f>(((I2362/60)/60)/24)+DATE(1970,1,1)</f>
        <v>41026.646921296298</v>
      </c>
      <c r="U2362" s="12">
        <f>ROUND((T2362-S2362), 0)</f>
        <v>30</v>
      </c>
      <c r="V2362" s="11">
        <f>IF(E2362&gt;=D2362, 1, "")</f>
        <v>1</v>
      </c>
      <c r="W2362" s="11" t="str">
        <f>IF(E2362&lt;D2362, 1, "")</f>
        <v/>
      </c>
      <c r="X2362" s="15">
        <f>S2362</f>
        <v>40996.646921296298</v>
      </c>
    </row>
    <row r="2363" spans="1:24" ht="48" x14ac:dyDescent="0.2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5">
        <f>E2363/D2363</f>
        <v>1.0060706666666666</v>
      </c>
      <c r="P2363" s="6">
        <f>E2363/L2363</f>
        <v>97.993896103896105</v>
      </c>
      <c r="Q2363" t="str">
        <f>LEFT(N2363, SEARCH("/", N2363, 1)-1)</f>
        <v>music</v>
      </c>
      <c r="R2363" t="str">
        <f>RIGHT(N2363, LEN(N2363) - SEARCH("/", N2363,1))</f>
        <v>rock</v>
      </c>
      <c r="S2363" s="10">
        <f>(((J2363/60)/60)/24)+DATE(1970,1,1)</f>
        <v>40869.675173611111</v>
      </c>
      <c r="T2363" s="10">
        <f>(((I2363/60)/60)/24)+DATE(1970,1,1)</f>
        <v>40929.342361111114</v>
      </c>
      <c r="U2363" s="12">
        <f>ROUND((T2363-S2363), 0)</f>
        <v>60</v>
      </c>
      <c r="V2363" s="11">
        <f>IF(E2363&gt;=D2363, 1, "")</f>
        <v>1</v>
      </c>
      <c r="W2363" s="11" t="str">
        <f>IF(E2363&lt;D2363, 1, "")</f>
        <v/>
      </c>
      <c r="X2363" s="15">
        <f>S2363</f>
        <v>40869.675173611111</v>
      </c>
    </row>
    <row r="2364" spans="1:24" ht="16" x14ac:dyDescent="0.2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5">
        <f>E2364/D2364</f>
        <v>1.0166666666666666</v>
      </c>
      <c r="P2364" s="6">
        <f>E2364/L2364</f>
        <v>148.78048780487805</v>
      </c>
      <c r="Q2364" t="str">
        <f>LEFT(N2364, SEARCH("/", N2364, 1)-1)</f>
        <v>music</v>
      </c>
      <c r="R2364" t="str">
        <f>RIGHT(N2364, LEN(N2364) - SEARCH("/", N2364,1))</f>
        <v>rock</v>
      </c>
      <c r="S2364" s="10">
        <f>(((J2364/60)/60)/24)+DATE(1970,1,1)</f>
        <v>41718.878182870372</v>
      </c>
      <c r="T2364" s="10">
        <f>(((I2364/60)/60)/24)+DATE(1970,1,1)</f>
        <v>41748.878182870372</v>
      </c>
      <c r="U2364" s="12">
        <f>ROUND((T2364-S2364), 0)</f>
        <v>30</v>
      </c>
      <c r="V2364" s="11">
        <f>IF(E2364&gt;=D2364, 1, "")</f>
        <v>1</v>
      </c>
      <c r="W2364" s="11" t="str">
        <f>IF(E2364&lt;D2364, 1, "")</f>
        <v/>
      </c>
      <c r="X2364" s="15">
        <f>S2364</f>
        <v>41718.878182870372</v>
      </c>
    </row>
    <row r="2365" spans="1:24" ht="48" x14ac:dyDescent="0.2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5">
        <f>E2365/D2365</f>
        <v>1.3101818181818181</v>
      </c>
      <c r="P2365" s="6">
        <f>E2365/L2365</f>
        <v>96.08</v>
      </c>
      <c r="Q2365" t="str">
        <f>LEFT(N2365, SEARCH("/", N2365, 1)-1)</f>
        <v>music</v>
      </c>
      <c r="R2365" t="str">
        <f>RIGHT(N2365, LEN(N2365) - SEARCH("/", N2365,1))</f>
        <v>rock</v>
      </c>
      <c r="S2365" s="10">
        <f>(((J2365/60)/60)/24)+DATE(1970,1,1)</f>
        <v>41422.822824074072</v>
      </c>
      <c r="T2365" s="10">
        <f>(((I2365/60)/60)/24)+DATE(1970,1,1)</f>
        <v>41456.165972222225</v>
      </c>
      <c r="U2365" s="12">
        <f>ROUND((T2365-S2365), 0)</f>
        <v>33</v>
      </c>
      <c r="V2365" s="11">
        <f>IF(E2365&gt;=D2365, 1, "")</f>
        <v>1</v>
      </c>
      <c r="W2365" s="11" t="str">
        <f>IF(E2365&lt;D2365, 1, "")</f>
        <v/>
      </c>
      <c r="X2365" s="15">
        <f>S2365</f>
        <v>41422.822824074072</v>
      </c>
    </row>
    <row r="2366" spans="1:24" ht="48" x14ac:dyDescent="0.2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5">
        <f>E2366/D2366</f>
        <v>1.1725000000000001</v>
      </c>
      <c r="P2366" s="6">
        <f>E2366/L2366</f>
        <v>58.625</v>
      </c>
      <c r="Q2366" t="str">
        <f>LEFT(N2366, SEARCH("/", N2366, 1)-1)</f>
        <v>music</v>
      </c>
      <c r="R2366" t="str">
        <f>RIGHT(N2366, LEN(N2366) - SEARCH("/", N2366,1))</f>
        <v>rock</v>
      </c>
      <c r="S2366" s="10">
        <f>(((J2366/60)/60)/24)+DATE(1970,1,1)</f>
        <v>41005.45784722222</v>
      </c>
      <c r="T2366" s="10">
        <f>(((I2366/60)/60)/24)+DATE(1970,1,1)</f>
        <v>41048.125</v>
      </c>
      <c r="U2366" s="12">
        <f>ROUND((T2366-S2366), 0)</f>
        <v>43</v>
      </c>
      <c r="V2366" s="11">
        <f>IF(E2366&gt;=D2366, 1, "")</f>
        <v>1</v>
      </c>
      <c r="W2366" s="11" t="str">
        <f>IF(E2366&lt;D2366, 1, "")</f>
        <v/>
      </c>
      <c r="X2366" s="15">
        <f>S2366</f>
        <v>41005.45784722222</v>
      </c>
    </row>
    <row r="2367" spans="1:24" ht="16" x14ac:dyDescent="0.2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5">
        <f>E2367/D2367</f>
        <v>1.009304</v>
      </c>
      <c r="P2367" s="6">
        <f>E2367/L2367</f>
        <v>109.70695652173914</v>
      </c>
      <c r="Q2367" t="str">
        <f>LEFT(N2367, SEARCH("/", N2367, 1)-1)</f>
        <v>music</v>
      </c>
      <c r="R2367" t="str">
        <f>RIGHT(N2367, LEN(N2367) - SEARCH("/", N2367,1))</f>
        <v>rock</v>
      </c>
      <c r="S2367" s="10">
        <f>(((J2367/60)/60)/24)+DATE(1970,1,1)</f>
        <v>41524.056921296295</v>
      </c>
      <c r="T2367" s="10">
        <f>(((I2367/60)/60)/24)+DATE(1970,1,1)</f>
        <v>41554.056921296295</v>
      </c>
      <c r="U2367" s="12">
        <f>ROUND((T2367-S2367), 0)</f>
        <v>30</v>
      </c>
      <c r="V2367" s="11">
        <f>IF(E2367&gt;=D2367, 1, "")</f>
        <v>1</v>
      </c>
      <c r="W2367" s="11" t="str">
        <f>IF(E2367&lt;D2367, 1, "")</f>
        <v/>
      </c>
      <c r="X2367" s="15">
        <f>S2367</f>
        <v>41524.056921296295</v>
      </c>
    </row>
    <row r="2368" spans="1:24" ht="32" x14ac:dyDescent="0.2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5">
        <f>E2368/D2368</f>
        <v>1.218</v>
      </c>
      <c r="P2368" s="6">
        <f>E2368/L2368</f>
        <v>49.112903225806448</v>
      </c>
      <c r="Q2368" t="str">
        <f>LEFT(N2368, SEARCH("/", N2368, 1)-1)</f>
        <v>music</v>
      </c>
      <c r="R2368" t="str">
        <f>RIGHT(N2368, LEN(N2368) - SEARCH("/", N2368,1))</f>
        <v>rock</v>
      </c>
      <c r="S2368" s="10">
        <f>(((J2368/60)/60)/24)+DATE(1970,1,1)</f>
        <v>41730.998402777775</v>
      </c>
      <c r="T2368" s="10">
        <f>(((I2368/60)/60)/24)+DATE(1970,1,1)</f>
        <v>41760.998402777775</v>
      </c>
      <c r="U2368" s="12">
        <f>ROUND((T2368-S2368), 0)</f>
        <v>30</v>
      </c>
      <c r="V2368" s="11">
        <f>IF(E2368&gt;=D2368, 1, "")</f>
        <v>1</v>
      </c>
      <c r="W2368" s="11" t="str">
        <f>IF(E2368&lt;D2368, 1, "")</f>
        <v/>
      </c>
      <c r="X2368" s="15">
        <f>S2368</f>
        <v>41730.998402777775</v>
      </c>
    </row>
    <row r="2369" spans="1:24" ht="48" x14ac:dyDescent="0.2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5">
        <f>E2369/D2369</f>
        <v>1.454</v>
      </c>
      <c r="P2369" s="6">
        <f>E2369/L2369</f>
        <v>47.672131147540981</v>
      </c>
      <c r="Q2369" t="str">
        <f>LEFT(N2369, SEARCH("/", N2369, 1)-1)</f>
        <v>music</v>
      </c>
      <c r="R2369" t="str">
        <f>RIGHT(N2369, LEN(N2369) - SEARCH("/", N2369,1))</f>
        <v>rock</v>
      </c>
      <c r="S2369" s="10">
        <f>(((J2369/60)/60)/24)+DATE(1970,1,1)</f>
        <v>40895.897974537038</v>
      </c>
      <c r="T2369" s="10">
        <f>(((I2369/60)/60)/24)+DATE(1970,1,1)</f>
        <v>40925.897974537038</v>
      </c>
      <c r="U2369" s="12">
        <f>ROUND((T2369-S2369), 0)</f>
        <v>30</v>
      </c>
      <c r="V2369" s="11">
        <f>IF(E2369&gt;=D2369, 1, "")</f>
        <v>1</v>
      </c>
      <c r="W2369" s="11" t="str">
        <f>IF(E2369&lt;D2369, 1, "")</f>
        <v/>
      </c>
      <c r="X2369" s="15">
        <f>S2369</f>
        <v>40895.897974537038</v>
      </c>
    </row>
    <row r="2370" spans="1:24" ht="48" x14ac:dyDescent="0.2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5">
        <f>E2370/D2370</f>
        <v>1.166166</v>
      </c>
      <c r="P2370" s="6">
        <f>E2370/L2370</f>
        <v>60.737812499999997</v>
      </c>
      <c r="Q2370" t="str">
        <f>LEFT(N2370, SEARCH("/", N2370, 1)-1)</f>
        <v>music</v>
      </c>
      <c r="R2370" t="str">
        <f>RIGHT(N2370, LEN(N2370) - SEARCH("/", N2370,1))</f>
        <v>rock</v>
      </c>
      <c r="S2370" s="10">
        <f>(((J2370/60)/60)/24)+DATE(1970,1,1)</f>
        <v>41144.763379629629</v>
      </c>
      <c r="T2370" s="10">
        <f>(((I2370/60)/60)/24)+DATE(1970,1,1)</f>
        <v>41174.763379629629</v>
      </c>
      <c r="U2370" s="12">
        <f>ROUND((T2370-S2370), 0)</f>
        <v>30</v>
      </c>
      <c r="V2370" s="11">
        <f>IF(E2370&gt;=D2370, 1, "")</f>
        <v>1</v>
      </c>
      <c r="W2370" s="11" t="str">
        <f>IF(E2370&lt;D2370, 1, "")</f>
        <v/>
      </c>
      <c r="X2370" s="15">
        <f>S2370</f>
        <v>41144.763379629629</v>
      </c>
    </row>
    <row r="2371" spans="1:24" ht="32" x14ac:dyDescent="0.2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5">
        <f>E2371/D2371</f>
        <v>1.2041660000000001</v>
      </c>
      <c r="P2371" s="6">
        <f>E2371/L2371</f>
        <v>63.37715789473684</v>
      </c>
      <c r="Q2371" t="str">
        <f>LEFT(N2371, SEARCH("/", N2371, 1)-1)</f>
        <v>music</v>
      </c>
      <c r="R2371" t="str">
        <f>RIGHT(N2371, LEN(N2371) - SEARCH("/", N2371,1))</f>
        <v>metal</v>
      </c>
      <c r="S2371" s="10">
        <f>(((J2371/60)/60)/24)+DATE(1970,1,1)</f>
        <v>42607.226701388892</v>
      </c>
      <c r="T2371" s="10">
        <f>(((I2371/60)/60)/24)+DATE(1970,1,1)</f>
        <v>42637.226701388892</v>
      </c>
      <c r="U2371" s="12">
        <f>ROUND((T2371-S2371), 0)</f>
        <v>30</v>
      </c>
      <c r="V2371" s="11">
        <f>IF(E2371&gt;=D2371, 1, "")</f>
        <v>1</v>
      </c>
      <c r="W2371" s="11" t="str">
        <f>IF(E2371&lt;D2371, 1, "")</f>
        <v/>
      </c>
      <c r="X2371" s="15">
        <f>S2371</f>
        <v>42607.226701388892</v>
      </c>
    </row>
    <row r="2372" spans="1:24" ht="48" x14ac:dyDescent="0.2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5">
        <f>E2372/D2372</f>
        <v>1.0132000000000001</v>
      </c>
      <c r="P2372" s="6">
        <f>E2372/L2372</f>
        <v>53.893617021276597</v>
      </c>
      <c r="Q2372" t="str">
        <f>LEFT(N2372, SEARCH("/", N2372, 1)-1)</f>
        <v>music</v>
      </c>
      <c r="R2372" t="str">
        <f>RIGHT(N2372, LEN(N2372) - SEARCH("/", N2372,1))</f>
        <v>metal</v>
      </c>
      <c r="S2372" s="10">
        <f>(((J2372/60)/60)/24)+DATE(1970,1,1)</f>
        <v>41923.838692129626</v>
      </c>
      <c r="T2372" s="10">
        <f>(((I2372/60)/60)/24)+DATE(1970,1,1)</f>
        <v>41953.88035879629</v>
      </c>
      <c r="U2372" s="12">
        <f>ROUND((T2372-S2372), 0)</f>
        <v>30</v>
      </c>
      <c r="V2372" s="11">
        <f>IF(E2372&gt;=D2372, 1, "")</f>
        <v>1</v>
      </c>
      <c r="W2372" s="11" t="str">
        <f>IF(E2372&lt;D2372, 1, "")</f>
        <v/>
      </c>
      <c r="X2372" s="15">
        <f>S2372</f>
        <v>41923.838692129626</v>
      </c>
    </row>
    <row r="2373" spans="1:24" ht="48" x14ac:dyDescent="0.2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5">
        <f>E2373/D2373</f>
        <v>1.0431999999999999</v>
      </c>
      <c r="P2373" s="6">
        <f>E2373/L2373</f>
        <v>66.871794871794876</v>
      </c>
      <c r="Q2373" t="str">
        <f>LEFT(N2373, SEARCH("/", N2373, 1)-1)</f>
        <v>music</v>
      </c>
      <c r="R2373" t="str">
        <f>RIGHT(N2373, LEN(N2373) - SEARCH("/", N2373,1))</f>
        <v>metal</v>
      </c>
      <c r="S2373" s="10">
        <f>(((J2373/60)/60)/24)+DATE(1970,1,1)</f>
        <v>41526.592395833337</v>
      </c>
      <c r="T2373" s="10">
        <f>(((I2373/60)/60)/24)+DATE(1970,1,1)</f>
        <v>41561.165972222225</v>
      </c>
      <c r="U2373" s="12">
        <f>ROUND((T2373-S2373), 0)</f>
        <v>35</v>
      </c>
      <c r="V2373" s="11">
        <f>IF(E2373&gt;=D2373, 1, "")</f>
        <v>1</v>
      </c>
      <c r="W2373" s="11" t="str">
        <f>IF(E2373&lt;D2373, 1, "")</f>
        <v/>
      </c>
      <c r="X2373" s="15">
        <f>S2373</f>
        <v>41526.592395833337</v>
      </c>
    </row>
    <row r="2374" spans="1:24" ht="48" x14ac:dyDescent="0.2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5">
        <f>E2374/D2374</f>
        <v>2.6713333333333331</v>
      </c>
      <c r="P2374" s="6">
        <f>E2374/L2374</f>
        <v>63.102362204724407</v>
      </c>
      <c r="Q2374" t="str">
        <f>LEFT(N2374, SEARCH("/", N2374, 1)-1)</f>
        <v>music</v>
      </c>
      <c r="R2374" t="str">
        <f>RIGHT(N2374, LEN(N2374) - SEARCH("/", N2374,1))</f>
        <v>metal</v>
      </c>
      <c r="S2374" s="10">
        <f>(((J2374/60)/60)/24)+DATE(1970,1,1)</f>
        <v>42695.257870370369</v>
      </c>
      <c r="T2374" s="10">
        <f>(((I2374/60)/60)/24)+DATE(1970,1,1)</f>
        <v>42712.333333333328</v>
      </c>
      <c r="U2374" s="12">
        <f>ROUND((T2374-S2374), 0)</f>
        <v>17</v>
      </c>
      <c r="V2374" s="11">
        <f>IF(E2374&gt;=D2374, 1, "")</f>
        <v>1</v>
      </c>
      <c r="W2374" s="11" t="str">
        <f>IF(E2374&lt;D2374, 1, "")</f>
        <v/>
      </c>
      <c r="X2374" s="15">
        <f>S2374</f>
        <v>42695.257870370369</v>
      </c>
    </row>
    <row r="2375" spans="1:24" ht="48" x14ac:dyDescent="0.2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5">
        <f>E2375/D2375</f>
        <v>1.9413333333333334</v>
      </c>
      <c r="P2375" s="6">
        <f>E2375/L2375</f>
        <v>36.628930817610062</v>
      </c>
      <c r="Q2375" t="str">
        <f>LEFT(N2375, SEARCH("/", N2375, 1)-1)</f>
        <v>music</v>
      </c>
      <c r="R2375" t="str">
        <f>RIGHT(N2375, LEN(N2375) - SEARCH("/", N2375,1))</f>
        <v>metal</v>
      </c>
      <c r="S2375" s="10">
        <f>(((J2375/60)/60)/24)+DATE(1970,1,1)</f>
        <v>41905.684629629628</v>
      </c>
      <c r="T2375" s="10">
        <f>(((I2375/60)/60)/24)+DATE(1970,1,1)</f>
        <v>41944.207638888889</v>
      </c>
      <c r="U2375" s="12">
        <f>ROUND((T2375-S2375), 0)</f>
        <v>39</v>
      </c>
      <c r="V2375" s="11">
        <f>IF(E2375&gt;=D2375, 1, "")</f>
        <v>1</v>
      </c>
      <c r="W2375" s="11" t="str">
        <f>IF(E2375&lt;D2375, 1, "")</f>
        <v/>
      </c>
      <c r="X2375" s="15">
        <f>S2375</f>
        <v>41905.684629629628</v>
      </c>
    </row>
    <row r="2376" spans="1:24" ht="48" x14ac:dyDescent="0.2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5">
        <f>E2376/D2376</f>
        <v>1.203802</v>
      </c>
      <c r="P2376" s="6">
        <f>E2376/L2376</f>
        <v>34.005706214689269</v>
      </c>
      <c r="Q2376" t="str">
        <f>LEFT(N2376, SEARCH("/", N2376, 1)-1)</f>
        <v>music</v>
      </c>
      <c r="R2376" t="str">
        <f>RIGHT(N2376, LEN(N2376) - SEARCH("/", N2376,1))</f>
        <v>metal</v>
      </c>
      <c r="S2376" s="10">
        <f>(((J2376/60)/60)/24)+DATE(1970,1,1)</f>
        <v>42578.205972222218</v>
      </c>
      <c r="T2376" s="10">
        <f>(((I2376/60)/60)/24)+DATE(1970,1,1)</f>
        <v>42618.165972222225</v>
      </c>
      <c r="U2376" s="12">
        <f>ROUND((T2376-S2376), 0)</f>
        <v>40</v>
      </c>
      <c r="V2376" s="11">
        <f>IF(E2376&gt;=D2376, 1, "")</f>
        <v>1</v>
      </c>
      <c r="W2376" s="11" t="str">
        <f>IF(E2376&lt;D2376, 1, "")</f>
        <v/>
      </c>
      <c r="X2376" s="15">
        <f>S2376</f>
        <v>42578.205972222218</v>
      </c>
    </row>
    <row r="2377" spans="1:24" ht="32" x14ac:dyDescent="0.2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5">
        <f>E2377/D2377</f>
        <v>1.2200090909090908</v>
      </c>
      <c r="P2377" s="6">
        <f>E2377/L2377</f>
        <v>28.553404255319148</v>
      </c>
      <c r="Q2377" t="str">
        <f>LEFT(N2377, SEARCH("/", N2377, 1)-1)</f>
        <v>music</v>
      </c>
      <c r="R2377" t="str">
        <f>RIGHT(N2377, LEN(N2377) - SEARCH("/", N2377,1))</f>
        <v>metal</v>
      </c>
      <c r="S2377" s="10">
        <f>(((J2377/60)/60)/24)+DATE(1970,1,1)</f>
        <v>41694.391840277778</v>
      </c>
      <c r="T2377" s="10">
        <f>(((I2377/60)/60)/24)+DATE(1970,1,1)</f>
        <v>41708.583333333336</v>
      </c>
      <c r="U2377" s="12">
        <f>ROUND((T2377-S2377), 0)</f>
        <v>14</v>
      </c>
      <c r="V2377" s="11">
        <f>IF(E2377&gt;=D2377, 1, "")</f>
        <v>1</v>
      </c>
      <c r="W2377" s="11" t="str">
        <f>IF(E2377&lt;D2377, 1, "")</f>
        <v/>
      </c>
      <c r="X2377" s="15">
        <f>S2377</f>
        <v>41694.391840277778</v>
      </c>
    </row>
    <row r="2378" spans="1:24" ht="16" x14ac:dyDescent="0.2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5">
        <f>E2378/D2378</f>
        <v>1</v>
      </c>
      <c r="P2378" s="6">
        <f>E2378/L2378</f>
        <v>10</v>
      </c>
      <c r="Q2378" t="str">
        <f>LEFT(N2378, SEARCH("/", N2378, 1)-1)</f>
        <v>music</v>
      </c>
      <c r="R2378" t="str">
        <f>RIGHT(N2378, LEN(N2378) - SEARCH("/", N2378,1))</f>
        <v>metal</v>
      </c>
      <c r="S2378" s="10">
        <f>(((J2378/60)/60)/24)+DATE(1970,1,1)</f>
        <v>42165.79833333334</v>
      </c>
      <c r="T2378" s="10">
        <f>(((I2378/60)/60)/24)+DATE(1970,1,1)</f>
        <v>42195.79833333334</v>
      </c>
      <c r="U2378" s="12">
        <f>ROUND((T2378-S2378), 0)</f>
        <v>30</v>
      </c>
      <c r="V2378" s="11">
        <f>IF(E2378&gt;=D2378, 1, "")</f>
        <v>1</v>
      </c>
      <c r="W2378" s="11" t="str">
        <f>IF(E2378&lt;D2378, 1, "")</f>
        <v/>
      </c>
      <c r="X2378" s="15">
        <f>S2378</f>
        <v>42165.79833333334</v>
      </c>
    </row>
    <row r="2379" spans="1:24" ht="48" x14ac:dyDescent="0.2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5">
        <f>E2379/D2379</f>
        <v>1</v>
      </c>
      <c r="P2379" s="6">
        <f>E2379/L2379</f>
        <v>18.75</v>
      </c>
      <c r="Q2379" t="str">
        <f>LEFT(N2379, SEARCH("/", N2379, 1)-1)</f>
        <v>music</v>
      </c>
      <c r="R2379" t="str">
        <f>RIGHT(N2379, LEN(N2379) - SEARCH("/", N2379,1))</f>
        <v>metal</v>
      </c>
      <c r="S2379" s="10">
        <f>(((J2379/60)/60)/24)+DATE(1970,1,1)</f>
        <v>42078.792048611111</v>
      </c>
      <c r="T2379" s="10">
        <f>(((I2379/60)/60)/24)+DATE(1970,1,1)</f>
        <v>42108.792048611111</v>
      </c>
      <c r="U2379" s="12">
        <f>ROUND((T2379-S2379), 0)</f>
        <v>30</v>
      </c>
      <c r="V2379" s="11">
        <f>IF(E2379&gt;=D2379, 1, "")</f>
        <v>1</v>
      </c>
      <c r="W2379" s="11" t="str">
        <f>IF(E2379&lt;D2379, 1, "")</f>
        <v/>
      </c>
      <c r="X2379" s="15">
        <f>S2379</f>
        <v>42078.792048611111</v>
      </c>
    </row>
    <row r="2380" spans="1:24" ht="64" x14ac:dyDescent="0.2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5">
        <f>E2380/D2380</f>
        <v>1.1990000000000001</v>
      </c>
      <c r="P2380" s="6">
        <f>E2380/L2380</f>
        <v>41.704347826086959</v>
      </c>
      <c r="Q2380" t="str">
        <f>LEFT(N2380, SEARCH("/", N2380, 1)-1)</f>
        <v>music</v>
      </c>
      <c r="R2380" t="str">
        <f>RIGHT(N2380, LEN(N2380) - SEARCH("/", N2380,1))</f>
        <v>metal</v>
      </c>
      <c r="S2380" s="10">
        <f>(((J2380/60)/60)/24)+DATE(1970,1,1)</f>
        <v>42051.148888888885</v>
      </c>
      <c r="T2380" s="10">
        <f>(((I2380/60)/60)/24)+DATE(1970,1,1)</f>
        <v>42079.107222222221</v>
      </c>
      <c r="U2380" s="12">
        <f>ROUND((T2380-S2380), 0)</f>
        <v>28</v>
      </c>
      <c r="V2380" s="11">
        <f>IF(E2380&gt;=D2380, 1, "")</f>
        <v>1</v>
      </c>
      <c r="W2380" s="11" t="str">
        <f>IF(E2380&lt;D2380, 1, "")</f>
        <v/>
      </c>
      <c r="X2380" s="15">
        <f>S2380</f>
        <v>42051.148888888885</v>
      </c>
    </row>
    <row r="2381" spans="1:24" ht="48" x14ac:dyDescent="0.2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5">
        <f>E2381/D2381</f>
        <v>1.55175</v>
      </c>
      <c r="P2381" s="6">
        <f>E2381/L2381</f>
        <v>46.669172932330824</v>
      </c>
      <c r="Q2381" t="str">
        <f>LEFT(N2381, SEARCH("/", N2381, 1)-1)</f>
        <v>music</v>
      </c>
      <c r="R2381" t="str">
        <f>RIGHT(N2381, LEN(N2381) - SEARCH("/", N2381,1))</f>
        <v>metal</v>
      </c>
      <c r="S2381" s="10">
        <f>(((J2381/60)/60)/24)+DATE(1970,1,1)</f>
        <v>42452.827743055561</v>
      </c>
      <c r="T2381" s="10">
        <f>(((I2381/60)/60)/24)+DATE(1970,1,1)</f>
        <v>42485.207638888889</v>
      </c>
      <c r="U2381" s="12">
        <f>ROUND((T2381-S2381), 0)</f>
        <v>32</v>
      </c>
      <c r="V2381" s="11">
        <f>IF(E2381&gt;=D2381, 1, "")</f>
        <v>1</v>
      </c>
      <c r="W2381" s="11" t="str">
        <f>IF(E2381&lt;D2381, 1, "")</f>
        <v/>
      </c>
      <c r="X2381" s="15">
        <f>S2381</f>
        <v>42452.827743055561</v>
      </c>
    </row>
    <row r="2382" spans="1:24" ht="32" x14ac:dyDescent="0.2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5">
        <f>E2382/D2382</f>
        <v>1.3045</v>
      </c>
      <c r="P2382" s="6">
        <f>E2382/L2382</f>
        <v>37.271428571428572</v>
      </c>
      <c r="Q2382" t="str">
        <f>LEFT(N2382, SEARCH("/", N2382, 1)-1)</f>
        <v>music</v>
      </c>
      <c r="R2382" t="str">
        <f>RIGHT(N2382, LEN(N2382) - SEARCH("/", N2382,1))</f>
        <v>metal</v>
      </c>
      <c r="S2382" s="10">
        <f>(((J2382/60)/60)/24)+DATE(1970,1,1)</f>
        <v>42522.880243055552</v>
      </c>
      <c r="T2382" s="10">
        <f>(((I2382/60)/60)/24)+DATE(1970,1,1)</f>
        <v>42582.822916666672</v>
      </c>
      <c r="U2382" s="12">
        <f>ROUND((T2382-S2382), 0)</f>
        <v>60</v>
      </c>
      <c r="V2382" s="11">
        <f>IF(E2382&gt;=D2382, 1, "")</f>
        <v>1</v>
      </c>
      <c r="W2382" s="11" t="str">
        <f>IF(E2382&lt;D2382, 1, "")</f>
        <v/>
      </c>
      <c r="X2382" s="15">
        <f>S2382</f>
        <v>42522.880243055552</v>
      </c>
    </row>
    <row r="2383" spans="1:24" ht="32" x14ac:dyDescent="0.2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5">
        <f>E2383/D2383</f>
        <v>1.0497142857142858</v>
      </c>
      <c r="P2383" s="6">
        <f>E2383/L2383</f>
        <v>59.258064516129032</v>
      </c>
      <c r="Q2383" t="str">
        <f>LEFT(N2383, SEARCH("/", N2383, 1)-1)</f>
        <v>music</v>
      </c>
      <c r="R2383" t="str">
        <f>RIGHT(N2383, LEN(N2383) - SEARCH("/", N2383,1))</f>
        <v>metal</v>
      </c>
      <c r="S2383" s="10">
        <f>(((J2383/60)/60)/24)+DATE(1970,1,1)</f>
        <v>42656.805497685185</v>
      </c>
      <c r="T2383" s="10">
        <f>(((I2383/60)/60)/24)+DATE(1970,1,1)</f>
        <v>42667.875</v>
      </c>
      <c r="U2383" s="12">
        <f>ROUND((T2383-S2383), 0)</f>
        <v>11</v>
      </c>
      <c r="V2383" s="11">
        <f>IF(E2383&gt;=D2383, 1, "")</f>
        <v>1</v>
      </c>
      <c r="W2383" s="11" t="str">
        <f>IF(E2383&lt;D2383, 1, "")</f>
        <v/>
      </c>
      <c r="X2383" s="15">
        <f>S2383</f>
        <v>42656.805497685185</v>
      </c>
    </row>
    <row r="2384" spans="1:24" ht="48" x14ac:dyDescent="0.2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5">
        <f>E2384/D2384</f>
        <v>1</v>
      </c>
      <c r="P2384" s="6">
        <f>E2384/L2384</f>
        <v>30</v>
      </c>
      <c r="Q2384" t="str">
        <f>LEFT(N2384, SEARCH("/", N2384, 1)-1)</f>
        <v>music</v>
      </c>
      <c r="R2384" t="str">
        <f>RIGHT(N2384, LEN(N2384) - SEARCH("/", N2384,1))</f>
        <v>metal</v>
      </c>
      <c r="S2384" s="10">
        <f>(((J2384/60)/60)/24)+DATE(1970,1,1)</f>
        <v>42021.832280092596</v>
      </c>
      <c r="T2384" s="10">
        <f>(((I2384/60)/60)/24)+DATE(1970,1,1)</f>
        <v>42051.832280092596</v>
      </c>
      <c r="U2384" s="12">
        <f>ROUND((T2384-S2384), 0)</f>
        <v>30</v>
      </c>
      <c r="V2384" s="11">
        <f>IF(E2384&gt;=D2384, 1, "")</f>
        <v>1</v>
      </c>
      <c r="W2384" s="11" t="str">
        <f>IF(E2384&lt;D2384, 1, "")</f>
        <v/>
      </c>
      <c r="X2384" s="15">
        <f>S2384</f>
        <v>42021.832280092596</v>
      </c>
    </row>
    <row r="2385" spans="1:24" ht="48" x14ac:dyDescent="0.2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5">
        <f>E2385/D2385</f>
        <v>1.1822050359712231</v>
      </c>
      <c r="P2385" s="6">
        <f>E2385/L2385</f>
        <v>65.8623246492986</v>
      </c>
      <c r="Q2385" t="str">
        <f>LEFT(N2385, SEARCH("/", N2385, 1)-1)</f>
        <v>music</v>
      </c>
      <c r="R2385" t="str">
        <f>RIGHT(N2385, LEN(N2385) - SEARCH("/", N2385,1))</f>
        <v>metal</v>
      </c>
      <c r="S2385" s="10">
        <f>(((J2385/60)/60)/24)+DATE(1970,1,1)</f>
        <v>42702.212337962963</v>
      </c>
      <c r="T2385" s="10">
        <f>(((I2385/60)/60)/24)+DATE(1970,1,1)</f>
        <v>42732.212337962963</v>
      </c>
      <c r="U2385" s="12">
        <f>ROUND((T2385-S2385), 0)</f>
        <v>30</v>
      </c>
      <c r="V2385" s="11">
        <f>IF(E2385&gt;=D2385, 1, "")</f>
        <v>1</v>
      </c>
      <c r="W2385" s="11" t="str">
        <f>IF(E2385&lt;D2385, 1, "")</f>
        <v/>
      </c>
      <c r="X2385" s="15">
        <f>S2385</f>
        <v>42702.212337962963</v>
      </c>
    </row>
    <row r="2386" spans="1:24" ht="32" x14ac:dyDescent="0.2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5">
        <f>E2386/D2386</f>
        <v>1.0344827586206897</v>
      </c>
      <c r="P2386" s="6">
        <f>E2386/L2386</f>
        <v>31.914893617021278</v>
      </c>
      <c r="Q2386" t="str">
        <f>LEFT(N2386, SEARCH("/", N2386, 1)-1)</f>
        <v>music</v>
      </c>
      <c r="R2386" t="str">
        <f>RIGHT(N2386, LEN(N2386) - SEARCH("/", N2386,1))</f>
        <v>metal</v>
      </c>
      <c r="S2386" s="10">
        <f>(((J2386/60)/60)/24)+DATE(1970,1,1)</f>
        <v>42545.125196759262</v>
      </c>
      <c r="T2386" s="10">
        <f>(((I2386/60)/60)/24)+DATE(1970,1,1)</f>
        <v>42575.125196759262</v>
      </c>
      <c r="U2386" s="12">
        <f>ROUND((T2386-S2386), 0)</f>
        <v>30</v>
      </c>
      <c r="V2386" s="11">
        <f>IF(E2386&gt;=D2386, 1, "")</f>
        <v>1</v>
      </c>
      <c r="W2386" s="11" t="str">
        <f>IF(E2386&lt;D2386, 1, "")</f>
        <v/>
      </c>
      <c r="X2386" s="15">
        <f>S2386</f>
        <v>42545.125196759262</v>
      </c>
    </row>
    <row r="2387" spans="1:24" ht="48" x14ac:dyDescent="0.2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5">
        <f>E2387/D2387</f>
        <v>2.1800000000000002</v>
      </c>
      <c r="P2387" s="6">
        <f>E2387/L2387</f>
        <v>19.464285714285715</v>
      </c>
      <c r="Q2387" t="str">
        <f>LEFT(N2387, SEARCH("/", N2387, 1)-1)</f>
        <v>music</v>
      </c>
      <c r="R2387" t="str">
        <f>RIGHT(N2387, LEN(N2387) - SEARCH("/", N2387,1))</f>
        <v>metal</v>
      </c>
      <c r="S2387" s="10">
        <f>(((J2387/60)/60)/24)+DATE(1970,1,1)</f>
        <v>42609.311990740738</v>
      </c>
      <c r="T2387" s="10">
        <f>(((I2387/60)/60)/24)+DATE(1970,1,1)</f>
        <v>42668.791666666672</v>
      </c>
      <c r="U2387" s="12">
        <f>ROUND((T2387-S2387), 0)</f>
        <v>59</v>
      </c>
      <c r="V2387" s="11">
        <f>IF(E2387&gt;=D2387, 1, "")</f>
        <v>1</v>
      </c>
      <c r="W2387" s="11" t="str">
        <f>IF(E2387&lt;D2387, 1, "")</f>
        <v/>
      </c>
      <c r="X2387" s="15">
        <f>S2387</f>
        <v>42609.311990740738</v>
      </c>
    </row>
    <row r="2388" spans="1:24" ht="32" x14ac:dyDescent="0.2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5">
        <f>E2388/D2388</f>
        <v>1</v>
      </c>
      <c r="P2388" s="6">
        <f>E2388/L2388</f>
        <v>50</v>
      </c>
      <c r="Q2388" t="str">
        <f>LEFT(N2388, SEARCH("/", N2388, 1)-1)</f>
        <v>music</v>
      </c>
      <c r="R2388" t="str">
        <f>RIGHT(N2388, LEN(N2388) - SEARCH("/", N2388,1))</f>
        <v>metal</v>
      </c>
      <c r="S2388" s="10">
        <f>(((J2388/60)/60)/24)+DATE(1970,1,1)</f>
        <v>42291.581377314811</v>
      </c>
      <c r="T2388" s="10">
        <f>(((I2388/60)/60)/24)+DATE(1970,1,1)</f>
        <v>42333.623043981483</v>
      </c>
      <c r="U2388" s="12">
        <f>ROUND((T2388-S2388), 0)</f>
        <v>42</v>
      </c>
      <c r="V2388" s="11">
        <f>IF(E2388&gt;=D2388, 1, "")</f>
        <v>1</v>
      </c>
      <c r="W2388" s="11" t="str">
        <f>IF(E2388&lt;D2388, 1, "")</f>
        <v/>
      </c>
      <c r="X2388" s="15">
        <f>S2388</f>
        <v>42291.581377314811</v>
      </c>
    </row>
    <row r="2389" spans="1:24" ht="48" x14ac:dyDescent="0.2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5">
        <f>E2389/D2389</f>
        <v>1.4400583333333332</v>
      </c>
      <c r="P2389" s="6">
        <f>E2389/L2389</f>
        <v>22.737763157894737</v>
      </c>
      <c r="Q2389" t="str">
        <f>LEFT(N2389, SEARCH("/", N2389, 1)-1)</f>
        <v>music</v>
      </c>
      <c r="R2389" t="str">
        <f>RIGHT(N2389, LEN(N2389) - SEARCH("/", N2389,1))</f>
        <v>metal</v>
      </c>
      <c r="S2389" s="10">
        <f>(((J2389/60)/60)/24)+DATE(1970,1,1)</f>
        <v>42079.745578703703</v>
      </c>
      <c r="T2389" s="10">
        <f>(((I2389/60)/60)/24)+DATE(1970,1,1)</f>
        <v>42109.957638888889</v>
      </c>
      <c r="U2389" s="12">
        <f>ROUND((T2389-S2389), 0)</f>
        <v>30</v>
      </c>
      <c r="V2389" s="11">
        <f>IF(E2389&gt;=D2389, 1, "")</f>
        <v>1</v>
      </c>
      <c r="W2389" s="11" t="str">
        <f>IF(E2389&lt;D2389, 1, "")</f>
        <v/>
      </c>
      <c r="X2389" s="15">
        <f>S2389</f>
        <v>42079.745578703703</v>
      </c>
    </row>
    <row r="2390" spans="1:24" ht="32" x14ac:dyDescent="0.2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5">
        <f>E2390/D2390</f>
        <v>1.0467500000000001</v>
      </c>
      <c r="P2390" s="6">
        <f>E2390/L2390</f>
        <v>42.724489795918366</v>
      </c>
      <c r="Q2390" t="str">
        <f>LEFT(N2390, SEARCH("/", N2390, 1)-1)</f>
        <v>music</v>
      </c>
      <c r="R2390" t="str">
        <f>RIGHT(N2390, LEN(N2390) - SEARCH("/", N2390,1))</f>
        <v>metal</v>
      </c>
      <c r="S2390" s="10">
        <f>(((J2390/60)/60)/24)+DATE(1970,1,1)</f>
        <v>42128.820231481484</v>
      </c>
      <c r="T2390" s="10">
        <f>(((I2390/60)/60)/24)+DATE(1970,1,1)</f>
        <v>42159</v>
      </c>
      <c r="U2390" s="12">
        <f>ROUND((T2390-S2390), 0)</f>
        <v>30</v>
      </c>
      <c r="V2390" s="11">
        <f>IF(E2390&gt;=D2390, 1, "")</f>
        <v>1</v>
      </c>
      <c r="W2390" s="11" t="str">
        <f>IF(E2390&lt;D2390, 1, "")</f>
        <v/>
      </c>
      <c r="X2390" s="15">
        <f>S2390</f>
        <v>42128.820231481484</v>
      </c>
    </row>
    <row r="2391" spans="1:24" ht="48" x14ac:dyDescent="0.2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5">
        <f>E2391/D2391</f>
        <v>2.0554838709677421</v>
      </c>
      <c r="P2391" s="6">
        <f>E2391/L2391</f>
        <v>106.2</v>
      </c>
      <c r="Q2391" t="str">
        <f>LEFT(N2391, SEARCH("/", N2391, 1)-1)</f>
        <v>music</v>
      </c>
      <c r="R2391" t="str">
        <f>RIGHT(N2391, LEN(N2391) - SEARCH("/", N2391,1))</f>
        <v>electronic music</v>
      </c>
      <c r="S2391" s="10">
        <f>(((J2391/60)/60)/24)+DATE(1970,1,1)</f>
        <v>42127.069548611107</v>
      </c>
      <c r="T2391" s="10">
        <f>(((I2391/60)/60)/24)+DATE(1970,1,1)</f>
        <v>42157.032638888893</v>
      </c>
      <c r="U2391" s="12">
        <f>ROUND((T2391-S2391), 0)</f>
        <v>30</v>
      </c>
      <c r="V2391" s="11">
        <f>IF(E2391&gt;=D2391, 1, "")</f>
        <v>1</v>
      </c>
      <c r="W2391" s="11" t="str">
        <f>IF(E2391&lt;D2391, 1, "")</f>
        <v/>
      </c>
      <c r="X2391" s="15">
        <f>S2391</f>
        <v>42127.069548611107</v>
      </c>
    </row>
    <row r="2392" spans="1:24" ht="48" x14ac:dyDescent="0.2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5">
        <f>E2392/D2392</f>
        <v>3.5180366666666667</v>
      </c>
      <c r="P2392" s="6">
        <f>E2392/L2392</f>
        <v>22.079728033472804</v>
      </c>
      <c r="Q2392" t="str">
        <f>LEFT(N2392, SEARCH("/", N2392, 1)-1)</f>
        <v>music</v>
      </c>
      <c r="R2392" t="str">
        <f>RIGHT(N2392, LEN(N2392) - SEARCH("/", N2392,1))</f>
        <v>electronic music</v>
      </c>
      <c r="S2392" s="10">
        <f>(((J2392/60)/60)/24)+DATE(1970,1,1)</f>
        <v>42271.251979166671</v>
      </c>
      <c r="T2392" s="10">
        <f>(((I2392/60)/60)/24)+DATE(1970,1,1)</f>
        <v>42294.166666666672</v>
      </c>
      <c r="U2392" s="12">
        <f>ROUND((T2392-S2392), 0)</f>
        <v>23</v>
      </c>
      <c r="V2392" s="11">
        <f>IF(E2392&gt;=D2392, 1, "")</f>
        <v>1</v>
      </c>
      <c r="W2392" s="11" t="str">
        <f>IF(E2392&lt;D2392, 1, "")</f>
        <v/>
      </c>
      <c r="X2392" s="15">
        <f>S2392</f>
        <v>42271.251979166671</v>
      </c>
    </row>
    <row r="2393" spans="1:24" ht="32" x14ac:dyDescent="0.2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5">
        <f>E2393/D2393</f>
        <v>1.149</v>
      </c>
      <c r="P2393" s="6">
        <f>E2393/L2393</f>
        <v>31.054054054054053</v>
      </c>
      <c r="Q2393" t="str">
        <f>LEFT(N2393, SEARCH("/", N2393, 1)-1)</f>
        <v>music</v>
      </c>
      <c r="R2393" t="str">
        <f>RIGHT(N2393, LEN(N2393) - SEARCH("/", N2393,1))</f>
        <v>electronic music</v>
      </c>
      <c r="S2393" s="10">
        <f>(((J2393/60)/60)/24)+DATE(1970,1,1)</f>
        <v>42111.646724537044</v>
      </c>
      <c r="T2393" s="10">
        <f>(((I2393/60)/60)/24)+DATE(1970,1,1)</f>
        <v>42141.646724537044</v>
      </c>
      <c r="U2393" s="12">
        <f>ROUND((T2393-S2393), 0)</f>
        <v>30</v>
      </c>
      <c r="V2393" s="11">
        <f>IF(E2393&gt;=D2393, 1, "")</f>
        <v>1</v>
      </c>
      <c r="W2393" s="11" t="str">
        <f>IF(E2393&lt;D2393, 1, "")</f>
        <v/>
      </c>
      <c r="X2393" s="15">
        <f>S2393</f>
        <v>42111.646724537044</v>
      </c>
    </row>
    <row r="2394" spans="1:24" ht="48" x14ac:dyDescent="0.2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5">
        <f>E2394/D2394</f>
        <v>2.3715000000000002</v>
      </c>
      <c r="P2394" s="6">
        <f>E2394/L2394</f>
        <v>36.206106870229007</v>
      </c>
      <c r="Q2394" t="str">
        <f>LEFT(N2394, SEARCH("/", N2394, 1)-1)</f>
        <v>music</v>
      </c>
      <c r="R2394" t="str">
        <f>RIGHT(N2394, LEN(N2394) - SEARCH("/", N2394,1))</f>
        <v>electronic music</v>
      </c>
      <c r="S2394" s="10">
        <f>(((J2394/60)/60)/24)+DATE(1970,1,1)</f>
        <v>42145.919687500005</v>
      </c>
      <c r="T2394" s="10">
        <f>(((I2394/60)/60)/24)+DATE(1970,1,1)</f>
        <v>42175.919687500005</v>
      </c>
      <c r="U2394" s="12">
        <f>ROUND((T2394-S2394), 0)</f>
        <v>30</v>
      </c>
      <c r="V2394" s="11">
        <f>IF(E2394&gt;=D2394, 1, "")</f>
        <v>1</v>
      </c>
      <c r="W2394" s="11" t="str">
        <f>IF(E2394&lt;D2394, 1, "")</f>
        <v/>
      </c>
      <c r="X2394" s="15">
        <f>S2394</f>
        <v>42145.919687500005</v>
      </c>
    </row>
    <row r="2395" spans="1:24" ht="48" x14ac:dyDescent="0.2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5">
        <f>E2395/D2395</f>
        <v>1.1863774999999999</v>
      </c>
      <c r="P2395" s="6">
        <f>E2395/L2395</f>
        <v>388.9762295081967</v>
      </c>
      <c r="Q2395" t="str">
        <f>LEFT(N2395, SEARCH("/", N2395, 1)-1)</f>
        <v>music</v>
      </c>
      <c r="R2395" t="str">
        <f>RIGHT(N2395, LEN(N2395) - SEARCH("/", N2395,1))</f>
        <v>electronic music</v>
      </c>
      <c r="S2395" s="10">
        <f>(((J2395/60)/60)/24)+DATE(1970,1,1)</f>
        <v>42370.580590277779</v>
      </c>
      <c r="T2395" s="10">
        <f>(((I2395/60)/60)/24)+DATE(1970,1,1)</f>
        <v>42400.580590277779</v>
      </c>
      <c r="U2395" s="12">
        <f>ROUND((T2395-S2395), 0)</f>
        <v>30</v>
      </c>
      <c r="V2395" s="11">
        <f>IF(E2395&gt;=D2395, 1, "")</f>
        <v>1</v>
      </c>
      <c r="W2395" s="11" t="str">
        <f>IF(E2395&lt;D2395, 1, "")</f>
        <v/>
      </c>
      <c r="X2395" s="15">
        <f>S2395</f>
        <v>42370.580590277779</v>
      </c>
    </row>
    <row r="2396" spans="1:24" ht="32" x14ac:dyDescent="0.2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5">
        <f>E2396/D2396</f>
        <v>1.099283142857143</v>
      </c>
      <c r="P2396" s="6">
        <f>E2396/L2396</f>
        <v>71.848571428571432</v>
      </c>
      <c r="Q2396" t="str">
        <f>LEFT(N2396, SEARCH("/", N2396, 1)-1)</f>
        <v>music</v>
      </c>
      <c r="R2396" t="str">
        <f>RIGHT(N2396, LEN(N2396) - SEARCH("/", N2396,1))</f>
        <v>electronic music</v>
      </c>
      <c r="S2396" s="10">
        <f>(((J2396/60)/60)/24)+DATE(1970,1,1)</f>
        <v>42049.833761574075</v>
      </c>
      <c r="T2396" s="10">
        <f>(((I2396/60)/60)/24)+DATE(1970,1,1)</f>
        <v>42079.792094907403</v>
      </c>
      <c r="U2396" s="12">
        <f>ROUND((T2396-S2396), 0)</f>
        <v>30</v>
      </c>
      <c r="V2396" s="11">
        <f>IF(E2396&gt;=D2396, 1, "")</f>
        <v>1</v>
      </c>
      <c r="W2396" s="11" t="str">
        <f>IF(E2396&lt;D2396, 1, "")</f>
        <v/>
      </c>
      <c r="X2396" s="15">
        <f>S2396</f>
        <v>42049.833761574075</v>
      </c>
    </row>
    <row r="2397" spans="1:24" ht="48" x14ac:dyDescent="0.2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5">
        <f>E2397/D2397</f>
        <v>1.0000828571428571</v>
      </c>
      <c r="P2397" s="6">
        <f>E2397/L2397</f>
        <v>57.381803278688523</v>
      </c>
      <c r="Q2397" t="str">
        <f>LEFT(N2397, SEARCH("/", N2397, 1)-1)</f>
        <v>music</v>
      </c>
      <c r="R2397" t="str">
        <f>RIGHT(N2397, LEN(N2397) - SEARCH("/", N2397,1))</f>
        <v>electronic music</v>
      </c>
      <c r="S2397" s="10">
        <f>(((J2397/60)/60)/24)+DATE(1970,1,1)</f>
        <v>42426.407592592594</v>
      </c>
      <c r="T2397" s="10">
        <f>(((I2397/60)/60)/24)+DATE(1970,1,1)</f>
        <v>42460.365925925929</v>
      </c>
      <c r="U2397" s="12">
        <f>ROUND((T2397-S2397), 0)</f>
        <v>34</v>
      </c>
      <c r="V2397" s="11">
        <f>IF(E2397&gt;=D2397, 1, "")</f>
        <v>1</v>
      </c>
      <c r="W2397" s="11" t="str">
        <f>IF(E2397&lt;D2397, 1, "")</f>
        <v/>
      </c>
      <c r="X2397" s="15">
        <f>S2397</f>
        <v>42426.407592592594</v>
      </c>
    </row>
    <row r="2398" spans="1:24" ht="48" x14ac:dyDescent="0.2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5">
        <f>E2398/D2398</f>
        <v>1.0309292094387414</v>
      </c>
      <c r="P2398" s="6">
        <f>E2398/L2398</f>
        <v>69.666666666666671</v>
      </c>
      <c r="Q2398" t="str">
        <f>LEFT(N2398, SEARCH("/", N2398, 1)-1)</f>
        <v>music</v>
      </c>
      <c r="R2398" t="str">
        <f>RIGHT(N2398, LEN(N2398) - SEARCH("/", N2398,1))</f>
        <v>electronic music</v>
      </c>
      <c r="S2398" s="10">
        <f>(((J2398/60)/60)/24)+DATE(1970,1,1)</f>
        <v>41905.034108796295</v>
      </c>
      <c r="T2398" s="10">
        <f>(((I2398/60)/60)/24)+DATE(1970,1,1)</f>
        <v>41935.034108796295</v>
      </c>
      <c r="U2398" s="12">
        <f>ROUND((T2398-S2398), 0)</f>
        <v>30</v>
      </c>
      <c r="V2398" s="11">
        <f>IF(E2398&gt;=D2398, 1, "")</f>
        <v>1</v>
      </c>
      <c r="W2398" s="11" t="str">
        <f>IF(E2398&lt;D2398, 1, "")</f>
        <v/>
      </c>
      <c r="X2398" s="15">
        <f>S2398</f>
        <v>41905.034108796295</v>
      </c>
    </row>
    <row r="2399" spans="1:24" ht="48" x14ac:dyDescent="0.2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5">
        <f>E2399/D2399</f>
        <v>1.1727000000000001</v>
      </c>
      <c r="P2399" s="6">
        <f>E2399/L2399</f>
        <v>45.988235294117644</v>
      </c>
      <c r="Q2399" t="str">
        <f>LEFT(N2399, SEARCH("/", N2399, 1)-1)</f>
        <v>music</v>
      </c>
      <c r="R2399" t="str">
        <f>RIGHT(N2399, LEN(N2399) - SEARCH("/", N2399,1))</f>
        <v>electronic music</v>
      </c>
      <c r="S2399" s="10">
        <f>(((J2399/60)/60)/24)+DATE(1970,1,1)</f>
        <v>42755.627372685187</v>
      </c>
      <c r="T2399" s="10">
        <f>(((I2399/60)/60)/24)+DATE(1970,1,1)</f>
        <v>42800.833333333328</v>
      </c>
      <c r="U2399" s="12">
        <f>ROUND((T2399-S2399), 0)</f>
        <v>45</v>
      </c>
      <c r="V2399" s="11">
        <f>IF(E2399&gt;=D2399, 1, "")</f>
        <v>1</v>
      </c>
      <c r="W2399" s="11" t="str">
        <f>IF(E2399&lt;D2399, 1, "")</f>
        <v/>
      </c>
      <c r="X2399" s="15">
        <f>S2399</f>
        <v>42755.627372685187</v>
      </c>
    </row>
    <row r="2400" spans="1:24" ht="32" x14ac:dyDescent="0.2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5">
        <f>E2400/D2400</f>
        <v>1.1175999999999999</v>
      </c>
      <c r="P2400" s="6">
        <f>E2400/L2400</f>
        <v>79.262411347517727</v>
      </c>
      <c r="Q2400" t="str">
        <f>LEFT(N2400, SEARCH("/", N2400, 1)-1)</f>
        <v>music</v>
      </c>
      <c r="R2400" t="str">
        <f>RIGHT(N2400, LEN(N2400) - SEARCH("/", N2400,1))</f>
        <v>electronic music</v>
      </c>
      <c r="S2400" s="10">
        <f>(((J2400/60)/60)/24)+DATE(1970,1,1)</f>
        <v>42044.711886574078</v>
      </c>
      <c r="T2400" s="10">
        <f>(((I2400/60)/60)/24)+DATE(1970,1,1)</f>
        <v>42098.915972222225</v>
      </c>
      <c r="U2400" s="12">
        <f>ROUND((T2400-S2400), 0)</f>
        <v>54</v>
      </c>
      <c r="V2400" s="11">
        <f>IF(E2400&gt;=D2400, 1, "")</f>
        <v>1</v>
      </c>
      <c r="W2400" s="11" t="str">
        <f>IF(E2400&lt;D2400, 1, "")</f>
        <v/>
      </c>
      <c r="X2400" s="15">
        <f>S2400</f>
        <v>42044.711886574078</v>
      </c>
    </row>
    <row r="2401" spans="1:24" ht="32" x14ac:dyDescent="0.2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5">
        <f>E2401/D2401</f>
        <v>3.4209999999999998</v>
      </c>
      <c r="P2401" s="6">
        <f>E2401/L2401</f>
        <v>43.031446540880502</v>
      </c>
      <c r="Q2401" t="str">
        <f>LEFT(N2401, SEARCH("/", N2401, 1)-1)</f>
        <v>music</v>
      </c>
      <c r="R2401" t="str">
        <f>RIGHT(N2401, LEN(N2401) - SEARCH("/", N2401,1))</f>
        <v>electronic music</v>
      </c>
      <c r="S2401" s="10">
        <f>(((J2401/60)/60)/24)+DATE(1970,1,1)</f>
        <v>42611.483206018514</v>
      </c>
      <c r="T2401" s="10">
        <f>(((I2401/60)/60)/24)+DATE(1970,1,1)</f>
        <v>42625.483206018514</v>
      </c>
      <c r="U2401" s="12">
        <f>ROUND((T2401-S2401), 0)</f>
        <v>14</v>
      </c>
      <c r="V2401" s="11">
        <f>IF(E2401&gt;=D2401, 1, "")</f>
        <v>1</v>
      </c>
      <c r="W2401" s="11" t="str">
        <f>IF(E2401&lt;D2401, 1, "")</f>
        <v/>
      </c>
      <c r="X2401" s="15">
        <f>S2401</f>
        <v>42611.483206018514</v>
      </c>
    </row>
    <row r="2402" spans="1:24" ht="48" x14ac:dyDescent="0.2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5">
        <f>E2402/D2402</f>
        <v>1.0740000000000001</v>
      </c>
      <c r="P2402" s="6">
        <f>E2402/L2402</f>
        <v>108.48484848484848</v>
      </c>
      <c r="Q2402" t="str">
        <f>LEFT(N2402, SEARCH("/", N2402, 1)-1)</f>
        <v>music</v>
      </c>
      <c r="R2402" t="str">
        <f>RIGHT(N2402, LEN(N2402) - SEARCH("/", N2402,1))</f>
        <v>electronic music</v>
      </c>
      <c r="S2402" s="10">
        <f>(((J2402/60)/60)/24)+DATE(1970,1,1)</f>
        <v>42324.764004629629</v>
      </c>
      <c r="T2402" s="10">
        <f>(((I2402/60)/60)/24)+DATE(1970,1,1)</f>
        <v>42354.764004629629</v>
      </c>
      <c r="U2402" s="12">
        <f>ROUND((T2402-S2402), 0)</f>
        <v>30</v>
      </c>
      <c r="V2402" s="11">
        <f>IF(E2402&gt;=D2402, 1, "")</f>
        <v>1</v>
      </c>
      <c r="W2402" s="11" t="str">
        <f>IF(E2402&lt;D2402, 1, "")</f>
        <v/>
      </c>
      <c r="X2402" s="15">
        <f>S2402</f>
        <v>42324.764004629629</v>
      </c>
    </row>
    <row r="2403" spans="1:24" ht="16" x14ac:dyDescent="0.2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5">
        <f>E2403/D2403</f>
        <v>1.0849703703703704</v>
      </c>
      <c r="P2403" s="6">
        <f>E2403/L2403</f>
        <v>61.029583333333335</v>
      </c>
      <c r="Q2403" t="str">
        <f>LEFT(N2403, SEARCH("/", N2403, 1)-1)</f>
        <v>music</v>
      </c>
      <c r="R2403" t="str">
        <f>RIGHT(N2403, LEN(N2403) - SEARCH("/", N2403,1))</f>
        <v>electronic music</v>
      </c>
      <c r="S2403" s="10">
        <f>(((J2403/60)/60)/24)+DATE(1970,1,1)</f>
        <v>42514.666956018518</v>
      </c>
      <c r="T2403" s="10">
        <f>(((I2403/60)/60)/24)+DATE(1970,1,1)</f>
        <v>42544.666956018518</v>
      </c>
      <c r="U2403" s="12">
        <f>ROUND((T2403-S2403), 0)</f>
        <v>30</v>
      </c>
      <c r="V2403" s="11">
        <f>IF(E2403&gt;=D2403, 1, "")</f>
        <v>1</v>
      </c>
      <c r="W2403" s="11" t="str">
        <f>IF(E2403&lt;D2403, 1, "")</f>
        <v/>
      </c>
      <c r="X2403" s="15">
        <f>S2403</f>
        <v>42514.666956018518</v>
      </c>
    </row>
    <row r="2404" spans="1:24" ht="48" x14ac:dyDescent="0.2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5">
        <f>E2404/D2404</f>
        <v>1.0286144578313252</v>
      </c>
      <c r="P2404" s="6">
        <f>E2404/L2404</f>
        <v>50.592592592592595</v>
      </c>
      <c r="Q2404" t="str">
        <f>LEFT(N2404, SEARCH("/", N2404, 1)-1)</f>
        <v>music</v>
      </c>
      <c r="R2404" t="str">
        <f>RIGHT(N2404, LEN(N2404) - SEARCH("/", N2404,1))</f>
        <v>electronic music</v>
      </c>
      <c r="S2404" s="10">
        <f>(((J2404/60)/60)/24)+DATE(1970,1,1)</f>
        <v>42688.732407407413</v>
      </c>
      <c r="T2404" s="10">
        <f>(((I2404/60)/60)/24)+DATE(1970,1,1)</f>
        <v>42716.732407407413</v>
      </c>
      <c r="U2404" s="12">
        <f>ROUND((T2404-S2404), 0)</f>
        <v>28</v>
      </c>
      <c r="V2404" s="11">
        <f>IF(E2404&gt;=D2404, 1, "")</f>
        <v>1</v>
      </c>
      <c r="W2404" s="11" t="str">
        <f>IF(E2404&lt;D2404, 1, "")</f>
        <v/>
      </c>
      <c r="X2404" s="15">
        <f>S2404</f>
        <v>42688.732407407413</v>
      </c>
    </row>
    <row r="2405" spans="1:24" ht="48" x14ac:dyDescent="0.2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5">
        <f>E2405/D2405</f>
        <v>1.3000180000000001</v>
      </c>
      <c r="P2405" s="6">
        <f>E2405/L2405</f>
        <v>39.157168674698795</v>
      </c>
      <c r="Q2405" t="str">
        <f>LEFT(N2405, SEARCH("/", N2405, 1)-1)</f>
        <v>music</v>
      </c>
      <c r="R2405" t="str">
        <f>RIGHT(N2405, LEN(N2405) - SEARCH("/", N2405,1))</f>
        <v>electronic music</v>
      </c>
      <c r="S2405" s="10">
        <f>(((J2405/60)/60)/24)+DATE(1970,1,1)</f>
        <v>42555.166712962964</v>
      </c>
      <c r="T2405" s="10">
        <f>(((I2405/60)/60)/24)+DATE(1970,1,1)</f>
        <v>42587.165972222225</v>
      </c>
      <c r="U2405" s="12">
        <f>ROUND((T2405-S2405), 0)</f>
        <v>32</v>
      </c>
      <c r="V2405" s="11">
        <f>IF(E2405&gt;=D2405, 1, "")</f>
        <v>1</v>
      </c>
      <c r="W2405" s="11" t="str">
        <f>IF(E2405&lt;D2405, 1, "")</f>
        <v/>
      </c>
      <c r="X2405" s="15">
        <f>S2405</f>
        <v>42555.166712962964</v>
      </c>
    </row>
    <row r="2406" spans="1:24" ht="48" x14ac:dyDescent="0.2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5">
        <f>E2406/D2406</f>
        <v>1.0765217391304347</v>
      </c>
      <c r="P2406" s="6">
        <f>E2406/L2406</f>
        <v>65.15789473684211</v>
      </c>
      <c r="Q2406" t="str">
        <f>LEFT(N2406, SEARCH("/", N2406, 1)-1)</f>
        <v>music</v>
      </c>
      <c r="R2406" t="str">
        <f>RIGHT(N2406, LEN(N2406) - SEARCH("/", N2406,1))</f>
        <v>electronic music</v>
      </c>
      <c r="S2406" s="10">
        <f>(((J2406/60)/60)/24)+DATE(1970,1,1)</f>
        <v>42016.641435185185</v>
      </c>
      <c r="T2406" s="10">
        <f>(((I2406/60)/60)/24)+DATE(1970,1,1)</f>
        <v>42046.641435185185</v>
      </c>
      <c r="U2406" s="12">
        <f>ROUND((T2406-S2406), 0)</f>
        <v>30</v>
      </c>
      <c r="V2406" s="11">
        <f>IF(E2406&gt;=D2406, 1, "")</f>
        <v>1</v>
      </c>
      <c r="W2406" s="11" t="str">
        <f>IF(E2406&lt;D2406, 1, "")</f>
        <v/>
      </c>
      <c r="X2406" s="15">
        <f>S2406</f>
        <v>42016.641435185185</v>
      </c>
    </row>
    <row r="2407" spans="1:24" ht="48" x14ac:dyDescent="0.2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5">
        <f>E2407/D2407</f>
        <v>1.1236044444444444</v>
      </c>
      <c r="P2407" s="6">
        <f>E2407/L2407</f>
        <v>23.963127962085309</v>
      </c>
      <c r="Q2407" t="str">
        <f>LEFT(N2407, SEARCH("/", N2407, 1)-1)</f>
        <v>music</v>
      </c>
      <c r="R2407" t="str">
        <f>RIGHT(N2407, LEN(N2407) - SEARCH("/", N2407,1))</f>
        <v>electronic music</v>
      </c>
      <c r="S2407" s="10">
        <f>(((J2407/60)/60)/24)+DATE(1970,1,1)</f>
        <v>41249.448958333334</v>
      </c>
      <c r="T2407" s="10">
        <f>(((I2407/60)/60)/24)+DATE(1970,1,1)</f>
        <v>41281.333333333336</v>
      </c>
      <c r="U2407" s="12">
        <f>ROUND((T2407-S2407), 0)</f>
        <v>32</v>
      </c>
      <c r="V2407" s="11">
        <f>IF(E2407&gt;=D2407, 1, "")</f>
        <v>1</v>
      </c>
      <c r="W2407" s="11" t="str">
        <f>IF(E2407&lt;D2407, 1, "")</f>
        <v/>
      </c>
      <c r="X2407" s="15">
        <f>S2407</f>
        <v>41249.448958333334</v>
      </c>
    </row>
    <row r="2408" spans="1:24" ht="48" x14ac:dyDescent="0.2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5">
        <f>E2408/D2408</f>
        <v>1.0209999999999999</v>
      </c>
      <c r="P2408" s="6">
        <f>E2408/L2408</f>
        <v>48.61904761904762</v>
      </c>
      <c r="Q2408" t="str">
        <f>LEFT(N2408, SEARCH("/", N2408, 1)-1)</f>
        <v>music</v>
      </c>
      <c r="R2408" t="str">
        <f>RIGHT(N2408, LEN(N2408) - SEARCH("/", N2408,1))</f>
        <v>electronic music</v>
      </c>
      <c r="S2408" s="10">
        <f>(((J2408/60)/60)/24)+DATE(1970,1,1)</f>
        <v>42119.822476851856</v>
      </c>
      <c r="T2408" s="10">
        <f>(((I2408/60)/60)/24)+DATE(1970,1,1)</f>
        <v>42142.208333333328</v>
      </c>
      <c r="U2408" s="12">
        <f>ROUND((T2408-S2408), 0)</f>
        <v>22</v>
      </c>
      <c r="V2408" s="11">
        <f>IF(E2408&gt;=D2408, 1, "")</f>
        <v>1</v>
      </c>
      <c r="W2408" s="11" t="str">
        <f>IF(E2408&lt;D2408, 1, "")</f>
        <v/>
      </c>
      <c r="X2408" s="15">
        <f>S2408</f>
        <v>42119.822476851856</v>
      </c>
    </row>
    <row r="2409" spans="1:24" ht="48" x14ac:dyDescent="0.2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5">
        <f>E2409/D2409</f>
        <v>1.4533333333333334</v>
      </c>
      <c r="P2409" s="6">
        <f>E2409/L2409</f>
        <v>35.73770491803279</v>
      </c>
      <c r="Q2409" t="str">
        <f>LEFT(N2409, SEARCH("/", N2409, 1)-1)</f>
        <v>music</v>
      </c>
      <c r="R2409" t="str">
        <f>RIGHT(N2409, LEN(N2409) - SEARCH("/", N2409,1))</f>
        <v>electronic music</v>
      </c>
      <c r="S2409" s="10">
        <f>(((J2409/60)/60)/24)+DATE(1970,1,1)</f>
        <v>42418.231747685189</v>
      </c>
      <c r="T2409" s="10">
        <f>(((I2409/60)/60)/24)+DATE(1970,1,1)</f>
        <v>42448.190081018518</v>
      </c>
      <c r="U2409" s="12">
        <f>ROUND((T2409-S2409), 0)</f>
        <v>30</v>
      </c>
      <c r="V2409" s="11">
        <f>IF(E2409&gt;=D2409, 1, "")</f>
        <v>1</v>
      </c>
      <c r="W2409" s="11" t="str">
        <f>IF(E2409&lt;D2409, 1, "")</f>
        <v/>
      </c>
      <c r="X2409" s="15">
        <f>S2409</f>
        <v>42418.231747685189</v>
      </c>
    </row>
    <row r="2410" spans="1:24" ht="48" x14ac:dyDescent="0.2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5">
        <f>E2410/D2410</f>
        <v>1.282</v>
      </c>
      <c r="P2410" s="6">
        <f>E2410/L2410</f>
        <v>21.366666666666667</v>
      </c>
      <c r="Q2410" t="str">
        <f>LEFT(N2410, SEARCH("/", N2410, 1)-1)</f>
        <v>music</v>
      </c>
      <c r="R2410" t="str">
        <f>RIGHT(N2410, LEN(N2410) - SEARCH("/", N2410,1))</f>
        <v>electronic music</v>
      </c>
      <c r="S2410" s="10">
        <f>(((J2410/60)/60)/24)+DATE(1970,1,1)</f>
        <v>42692.109328703707</v>
      </c>
      <c r="T2410" s="10">
        <f>(((I2410/60)/60)/24)+DATE(1970,1,1)</f>
        <v>42717.332638888889</v>
      </c>
      <c r="U2410" s="12">
        <f>ROUND((T2410-S2410), 0)</f>
        <v>25</v>
      </c>
      <c r="V2410" s="11">
        <f>IF(E2410&gt;=D2410, 1, "")</f>
        <v>1</v>
      </c>
      <c r="W2410" s="11" t="str">
        <f>IF(E2410&lt;D2410, 1, "")</f>
        <v/>
      </c>
      <c r="X2410" s="15">
        <f>S2410</f>
        <v>42692.109328703707</v>
      </c>
    </row>
    <row r="2411" spans="1:24" ht="48" x14ac:dyDescent="0.2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5">
        <f>E2411/D2411</f>
        <v>1.0493636363636363</v>
      </c>
      <c r="P2411" s="6">
        <f>E2411/L2411</f>
        <v>61.562666666666665</v>
      </c>
      <c r="Q2411" t="str">
        <f>LEFT(N2411, SEARCH("/", N2411, 1)-1)</f>
        <v>photography</v>
      </c>
      <c r="R2411" t="str">
        <f>RIGHT(N2411, LEN(N2411) - SEARCH("/", N2411,1))</f>
        <v>photobooks</v>
      </c>
      <c r="S2411" s="10">
        <f>(((J2411/60)/60)/24)+DATE(1970,1,1)</f>
        <v>42741.599664351852</v>
      </c>
      <c r="T2411" s="10">
        <f>(((I2411/60)/60)/24)+DATE(1970,1,1)</f>
        <v>42772.599664351852</v>
      </c>
      <c r="U2411" s="12">
        <f>ROUND((T2411-S2411), 0)</f>
        <v>31</v>
      </c>
      <c r="V2411" s="11">
        <f>IF(E2411&gt;=D2411, 1, "")</f>
        <v>1</v>
      </c>
      <c r="W2411" s="11" t="str">
        <f>IF(E2411&lt;D2411, 1, "")</f>
        <v/>
      </c>
      <c r="X2411" s="15">
        <f>S2411</f>
        <v>42741.599664351852</v>
      </c>
    </row>
    <row r="2412" spans="1:24" ht="48" x14ac:dyDescent="0.2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5">
        <f>E2412/D2412</f>
        <v>1.0544</v>
      </c>
      <c r="P2412" s="6">
        <f>E2412/L2412</f>
        <v>118.73873873873873</v>
      </c>
      <c r="Q2412" t="str">
        <f>LEFT(N2412, SEARCH("/", N2412, 1)-1)</f>
        <v>photography</v>
      </c>
      <c r="R2412" t="str">
        <f>RIGHT(N2412, LEN(N2412) - SEARCH("/", N2412,1))</f>
        <v>photobooks</v>
      </c>
      <c r="S2412" s="10">
        <f>(((J2412/60)/60)/24)+DATE(1970,1,1)</f>
        <v>42130.865150462967</v>
      </c>
      <c r="T2412" s="10">
        <f>(((I2412/60)/60)/24)+DATE(1970,1,1)</f>
        <v>42163.166666666672</v>
      </c>
      <c r="U2412" s="12">
        <f>ROUND((T2412-S2412), 0)</f>
        <v>32</v>
      </c>
      <c r="V2412" s="11">
        <f>IF(E2412&gt;=D2412, 1, "")</f>
        <v>1</v>
      </c>
      <c r="W2412" s="11" t="str">
        <f>IF(E2412&lt;D2412, 1, "")</f>
        <v/>
      </c>
      <c r="X2412" s="15">
        <f>S2412</f>
        <v>42130.865150462967</v>
      </c>
    </row>
    <row r="2413" spans="1:24" ht="48" x14ac:dyDescent="0.2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5">
        <f>E2413/D2413</f>
        <v>1.0673333333333332</v>
      </c>
      <c r="P2413" s="6">
        <f>E2413/L2413</f>
        <v>65.081300813008127</v>
      </c>
      <c r="Q2413" t="str">
        <f>LEFT(N2413, SEARCH("/", N2413, 1)-1)</f>
        <v>photography</v>
      </c>
      <c r="R2413" t="str">
        <f>RIGHT(N2413, LEN(N2413) - SEARCH("/", N2413,1))</f>
        <v>photobooks</v>
      </c>
      <c r="S2413" s="10">
        <f>(((J2413/60)/60)/24)+DATE(1970,1,1)</f>
        <v>42123.86336805555</v>
      </c>
      <c r="T2413" s="10">
        <f>(((I2413/60)/60)/24)+DATE(1970,1,1)</f>
        <v>42156.945833333331</v>
      </c>
      <c r="U2413" s="12">
        <f>ROUND((T2413-S2413), 0)</f>
        <v>33</v>
      </c>
      <c r="V2413" s="11">
        <f>IF(E2413&gt;=D2413, 1, "")</f>
        <v>1</v>
      </c>
      <c r="W2413" s="11" t="str">
        <f>IF(E2413&lt;D2413, 1, "")</f>
        <v/>
      </c>
      <c r="X2413" s="15">
        <f>S2413</f>
        <v>42123.86336805555</v>
      </c>
    </row>
    <row r="2414" spans="1:24" ht="48" x14ac:dyDescent="0.2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5">
        <f>E2414/D2414</f>
        <v>1.0412571428571429</v>
      </c>
      <c r="P2414" s="6">
        <f>E2414/L2414</f>
        <v>130.15714285714284</v>
      </c>
      <c r="Q2414" t="str">
        <f>LEFT(N2414, SEARCH("/", N2414, 1)-1)</f>
        <v>photography</v>
      </c>
      <c r="R2414" t="str">
        <f>RIGHT(N2414, LEN(N2414) - SEARCH("/", N2414,1))</f>
        <v>photobooks</v>
      </c>
      <c r="S2414" s="10">
        <f>(((J2414/60)/60)/24)+DATE(1970,1,1)</f>
        <v>42109.894942129627</v>
      </c>
      <c r="T2414" s="10">
        <f>(((I2414/60)/60)/24)+DATE(1970,1,1)</f>
        <v>42141.75</v>
      </c>
      <c r="U2414" s="12">
        <f>ROUND((T2414-S2414), 0)</f>
        <v>32</v>
      </c>
      <c r="V2414" s="11">
        <f>IF(E2414&gt;=D2414, 1, "")</f>
        <v>1</v>
      </c>
      <c r="W2414" s="11" t="str">
        <f>IF(E2414&lt;D2414, 1, "")</f>
        <v/>
      </c>
      <c r="X2414" s="15">
        <f>S2414</f>
        <v>42109.894942129627</v>
      </c>
    </row>
    <row r="2415" spans="1:24" ht="48" x14ac:dyDescent="0.2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5">
        <f>E2415/D2415</f>
        <v>1.6054999999999999</v>
      </c>
      <c r="P2415" s="6">
        <f>E2415/L2415</f>
        <v>37.776470588235291</v>
      </c>
      <c r="Q2415" t="str">
        <f>LEFT(N2415, SEARCH("/", N2415, 1)-1)</f>
        <v>photography</v>
      </c>
      <c r="R2415" t="str">
        <f>RIGHT(N2415, LEN(N2415) - SEARCH("/", N2415,1))</f>
        <v>photobooks</v>
      </c>
      <c r="S2415" s="10">
        <f>(((J2415/60)/60)/24)+DATE(1970,1,1)</f>
        <v>42711.700694444444</v>
      </c>
      <c r="T2415" s="10">
        <f>(((I2415/60)/60)/24)+DATE(1970,1,1)</f>
        <v>42732.700694444444</v>
      </c>
      <c r="U2415" s="12">
        <f>ROUND((T2415-S2415), 0)</f>
        <v>21</v>
      </c>
      <c r="V2415" s="11">
        <f>IF(E2415&gt;=D2415, 1, "")</f>
        <v>1</v>
      </c>
      <c r="W2415" s="11" t="str">
        <f>IF(E2415&lt;D2415, 1, "")</f>
        <v/>
      </c>
      <c r="X2415" s="15">
        <f>S2415</f>
        <v>42711.700694444444</v>
      </c>
    </row>
    <row r="2416" spans="1:24" ht="48" x14ac:dyDescent="0.2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5">
        <f>E2416/D2416</f>
        <v>1.0777777777777777</v>
      </c>
      <c r="P2416" s="6">
        <f>E2416/L2416</f>
        <v>112.79069767441861</v>
      </c>
      <c r="Q2416" t="str">
        <f>LEFT(N2416, SEARCH("/", N2416, 1)-1)</f>
        <v>photography</v>
      </c>
      <c r="R2416" t="str">
        <f>RIGHT(N2416, LEN(N2416) - SEARCH("/", N2416,1))</f>
        <v>photobooks</v>
      </c>
      <c r="S2416" s="10">
        <f>(((J2416/60)/60)/24)+DATE(1970,1,1)</f>
        <v>42529.979108796295</v>
      </c>
      <c r="T2416" s="10">
        <f>(((I2416/60)/60)/24)+DATE(1970,1,1)</f>
        <v>42550.979108796295</v>
      </c>
      <c r="U2416" s="12">
        <f>ROUND((T2416-S2416), 0)</f>
        <v>21</v>
      </c>
      <c r="V2416" s="11">
        <f>IF(E2416&gt;=D2416, 1, "")</f>
        <v>1</v>
      </c>
      <c r="W2416" s="11" t="str">
        <f>IF(E2416&lt;D2416, 1, "")</f>
        <v/>
      </c>
      <c r="X2416" s="15">
        <f>S2416</f>
        <v>42529.979108796295</v>
      </c>
    </row>
    <row r="2417" spans="1:24" ht="32" x14ac:dyDescent="0.2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5">
        <f>E2417/D2417</f>
        <v>1.35</v>
      </c>
      <c r="P2417" s="6">
        <f>E2417/L2417</f>
        <v>51.92307692307692</v>
      </c>
      <c r="Q2417" t="str">
        <f>LEFT(N2417, SEARCH("/", N2417, 1)-1)</f>
        <v>photography</v>
      </c>
      <c r="R2417" t="str">
        <f>RIGHT(N2417, LEN(N2417) - SEARCH("/", N2417,1))</f>
        <v>photobooks</v>
      </c>
      <c r="S2417" s="10">
        <f>(((J2417/60)/60)/24)+DATE(1970,1,1)</f>
        <v>41852.665798611109</v>
      </c>
      <c r="T2417" s="10">
        <f>(((I2417/60)/60)/24)+DATE(1970,1,1)</f>
        <v>41882.665798611109</v>
      </c>
      <c r="U2417" s="12">
        <f>ROUND((T2417-S2417), 0)</f>
        <v>30</v>
      </c>
      <c r="V2417" s="11">
        <f>IF(E2417&gt;=D2417, 1, "")</f>
        <v>1</v>
      </c>
      <c r="W2417" s="11" t="str">
        <f>IF(E2417&lt;D2417, 1, "")</f>
        <v/>
      </c>
      <c r="X2417" s="15">
        <f>S2417</f>
        <v>41852.665798611109</v>
      </c>
    </row>
    <row r="2418" spans="1:24" ht="48" x14ac:dyDescent="0.2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5">
        <f>E2418/D2418</f>
        <v>1.0907407407407408</v>
      </c>
      <c r="P2418" s="6">
        <f>E2418/L2418</f>
        <v>89.242424242424249</v>
      </c>
      <c r="Q2418" t="str">
        <f>LEFT(N2418, SEARCH("/", N2418, 1)-1)</f>
        <v>photography</v>
      </c>
      <c r="R2418" t="str">
        <f>RIGHT(N2418, LEN(N2418) - SEARCH("/", N2418,1))</f>
        <v>photobooks</v>
      </c>
      <c r="S2418" s="10">
        <f>(((J2418/60)/60)/24)+DATE(1970,1,1)</f>
        <v>42419.603703703702</v>
      </c>
      <c r="T2418" s="10">
        <f>(((I2418/60)/60)/24)+DATE(1970,1,1)</f>
        <v>42449.562037037031</v>
      </c>
      <c r="U2418" s="12">
        <f>ROUND((T2418-S2418), 0)</f>
        <v>30</v>
      </c>
      <c r="V2418" s="11">
        <f>IF(E2418&gt;=D2418, 1, "")</f>
        <v>1</v>
      </c>
      <c r="W2418" s="11" t="str">
        <f>IF(E2418&lt;D2418, 1, "")</f>
        <v/>
      </c>
      <c r="X2418" s="15">
        <f>S2418</f>
        <v>42419.603703703702</v>
      </c>
    </row>
    <row r="2419" spans="1:24" ht="32" x14ac:dyDescent="0.2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5">
        <f>E2419/D2419</f>
        <v>2.9</v>
      </c>
      <c r="P2419" s="6">
        <f>E2419/L2419</f>
        <v>19.333333333333332</v>
      </c>
      <c r="Q2419" t="str">
        <f>LEFT(N2419, SEARCH("/", N2419, 1)-1)</f>
        <v>photography</v>
      </c>
      <c r="R2419" t="str">
        <f>RIGHT(N2419, LEN(N2419) - SEARCH("/", N2419,1))</f>
        <v>photobooks</v>
      </c>
      <c r="S2419" s="10">
        <f>(((J2419/60)/60)/24)+DATE(1970,1,1)</f>
        <v>42747.506689814814</v>
      </c>
      <c r="T2419" s="10">
        <f>(((I2419/60)/60)/24)+DATE(1970,1,1)</f>
        <v>42777.506689814814</v>
      </c>
      <c r="U2419" s="12">
        <f>ROUND((T2419-S2419), 0)</f>
        <v>30</v>
      </c>
      <c r="V2419" s="11">
        <f>IF(E2419&gt;=D2419, 1, "")</f>
        <v>1</v>
      </c>
      <c r="W2419" s="11" t="str">
        <f>IF(E2419&lt;D2419, 1, "")</f>
        <v/>
      </c>
      <c r="X2419" s="15">
        <f>S2419</f>
        <v>42747.506689814814</v>
      </c>
    </row>
    <row r="2420" spans="1:24" ht="48" x14ac:dyDescent="0.2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5">
        <f>E2420/D2420</f>
        <v>1.0395714285714286</v>
      </c>
      <c r="P2420" s="6">
        <f>E2420/L2420</f>
        <v>79.967032967032964</v>
      </c>
      <c r="Q2420" t="str">
        <f>LEFT(N2420, SEARCH("/", N2420, 1)-1)</f>
        <v>photography</v>
      </c>
      <c r="R2420" t="str">
        <f>RIGHT(N2420, LEN(N2420) - SEARCH("/", N2420,1))</f>
        <v>photobooks</v>
      </c>
      <c r="S2420" s="10">
        <f>(((J2420/60)/60)/24)+DATE(1970,1,1)</f>
        <v>42409.776076388895</v>
      </c>
      <c r="T2420" s="10">
        <f>(((I2420/60)/60)/24)+DATE(1970,1,1)</f>
        <v>42469.734409722223</v>
      </c>
      <c r="U2420" s="12">
        <f>ROUND((T2420-S2420), 0)</f>
        <v>60</v>
      </c>
      <c r="V2420" s="11">
        <f>IF(E2420&gt;=D2420, 1, "")</f>
        <v>1</v>
      </c>
      <c r="W2420" s="11" t="str">
        <f>IF(E2420&lt;D2420, 1, "")</f>
        <v/>
      </c>
      <c r="X2420" s="15">
        <f>S2420</f>
        <v>42409.776076388895</v>
      </c>
    </row>
    <row r="2421" spans="1:24" ht="48" x14ac:dyDescent="0.2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5">
        <f>E2421/D2421</f>
        <v>3.2223999999999999</v>
      </c>
      <c r="P2421" s="6">
        <f>E2421/L2421</f>
        <v>56.414565826330531</v>
      </c>
      <c r="Q2421" t="str">
        <f>LEFT(N2421, SEARCH("/", N2421, 1)-1)</f>
        <v>photography</v>
      </c>
      <c r="R2421" t="str">
        <f>RIGHT(N2421, LEN(N2421) - SEARCH("/", N2421,1))</f>
        <v>photobooks</v>
      </c>
      <c r="S2421" s="10">
        <f>(((J2421/60)/60)/24)+DATE(1970,1,1)</f>
        <v>42072.488182870366</v>
      </c>
      <c r="T2421" s="10">
        <f>(((I2421/60)/60)/24)+DATE(1970,1,1)</f>
        <v>42102.488182870366</v>
      </c>
      <c r="U2421" s="12">
        <f>ROUND((T2421-S2421), 0)</f>
        <v>30</v>
      </c>
      <c r="V2421" s="11">
        <f>IF(E2421&gt;=D2421, 1, "")</f>
        <v>1</v>
      </c>
      <c r="W2421" s="11" t="str">
        <f>IF(E2421&lt;D2421, 1, "")</f>
        <v/>
      </c>
      <c r="X2421" s="15">
        <f>S2421</f>
        <v>42072.488182870366</v>
      </c>
    </row>
    <row r="2422" spans="1:24" ht="64" x14ac:dyDescent="0.2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5">
        <f>E2422/D2422</f>
        <v>1.35</v>
      </c>
      <c r="P2422" s="6">
        <f>E2422/L2422</f>
        <v>79.411764705882348</v>
      </c>
      <c r="Q2422" t="str">
        <f>LEFT(N2422, SEARCH("/", N2422, 1)-1)</f>
        <v>photography</v>
      </c>
      <c r="R2422" t="str">
        <f>RIGHT(N2422, LEN(N2422) - SEARCH("/", N2422,1))</f>
        <v>photobooks</v>
      </c>
      <c r="S2422" s="10">
        <f>(((J2422/60)/60)/24)+DATE(1970,1,1)</f>
        <v>42298.34783564815</v>
      </c>
      <c r="T2422" s="10">
        <f>(((I2422/60)/60)/24)+DATE(1970,1,1)</f>
        <v>42358.375</v>
      </c>
      <c r="U2422" s="12">
        <f>ROUND((T2422-S2422), 0)</f>
        <v>60</v>
      </c>
      <c r="V2422" s="11">
        <f>IF(E2422&gt;=D2422, 1, "")</f>
        <v>1</v>
      </c>
      <c r="W2422" s="11" t="str">
        <f>IF(E2422&lt;D2422, 1, "")</f>
        <v/>
      </c>
      <c r="X2422" s="15">
        <f>S2422</f>
        <v>42298.34783564815</v>
      </c>
    </row>
    <row r="2423" spans="1:24" ht="32" x14ac:dyDescent="0.2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5">
        <f>E2423/D2423</f>
        <v>2.6991034482758622</v>
      </c>
      <c r="P2423" s="6">
        <f>E2423/L2423</f>
        <v>76.439453125</v>
      </c>
      <c r="Q2423" t="str">
        <f>LEFT(N2423, SEARCH("/", N2423, 1)-1)</f>
        <v>photography</v>
      </c>
      <c r="R2423" t="str">
        <f>RIGHT(N2423, LEN(N2423) - SEARCH("/", N2423,1))</f>
        <v>photobooks</v>
      </c>
      <c r="S2423" s="10">
        <f>(((J2423/60)/60)/24)+DATE(1970,1,1)</f>
        <v>42326.818738425922</v>
      </c>
      <c r="T2423" s="10">
        <f>(((I2423/60)/60)/24)+DATE(1970,1,1)</f>
        <v>42356.818738425922</v>
      </c>
      <c r="U2423" s="12">
        <f>ROUND((T2423-S2423), 0)</f>
        <v>30</v>
      </c>
      <c r="V2423" s="11">
        <f>IF(E2423&gt;=D2423, 1, "")</f>
        <v>1</v>
      </c>
      <c r="W2423" s="11" t="str">
        <f>IF(E2423&lt;D2423, 1, "")</f>
        <v/>
      </c>
      <c r="X2423" s="15">
        <f>S2423</f>
        <v>42326.818738425922</v>
      </c>
    </row>
    <row r="2424" spans="1:24" ht="48" x14ac:dyDescent="0.2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5">
        <f>E2424/D2424</f>
        <v>2.5329333333333333</v>
      </c>
      <c r="P2424" s="6">
        <f>E2424/L2424</f>
        <v>121</v>
      </c>
      <c r="Q2424" t="str">
        <f>LEFT(N2424, SEARCH("/", N2424, 1)-1)</f>
        <v>photography</v>
      </c>
      <c r="R2424" t="str">
        <f>RIGHT(N2424, LEN(N2424) - SEARCH("/", N2424,1))</f>
        <v>photobooks</v>
      </c>
      <c r="S2424" s="10">
        <f>(((J2424/60)/60)/24)+DATE(1970,1,1)</f>
        <v>42503.66474537037</v>
      </c>
      <c r="T2424" s="10">
        <f>(((I2424/60)/60)/24)+DATE(1970,1,1)</f>
        <v>42534.249305555553</v>
      </c>
      <c r="U2424" s="12">
        <f>ROUND((T2424-S2424), 0)</f>
        <v>31</v>
      </c>
      <c r="V2424" s="11">
        <f>IF(E2424&gt;=D2424, 1, "")</f>
        <v>1</v>
      </c>
      <c r="W2424" s="11" t="str">
        <f>IF(E2424&lt;D2424, 1, "")</f>
        <v/>
      </c>
      <c r="X2424" s="15">
        <f>S2424</f>
        <v>42503.66474537037</v>
      </c>
    </row>
    <row r="2425" spans="1:24" ht="48" x14ac:dyDescent="0.2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5">
        <f>E2425/D2425</f>
        <v>2.6059999999999999</v>
      </c>
      <c r="P2425" s="6">
        <f>E2425/L2425</f>
        <v>54.616766467065865</v>
      </c>
      <c r="Q2425" t="str">
        <f>LEFT(N2425, SEARCH("/", N2425, 1)-1)</f>
        <v>photography</v>
      </c>
      <c r="R2425" t="str">
        <f>RIGHT(N2425, LEN(N2425) - SEARCH("/", N2425,1))</f>
        <v>photobooks</v>
      </c>
      <c r="S2425" s="10">
        <f>(((J2425/60)/60)/24)+DATE(1970,1,1)</f>
        <v>42333.619050925925</v>
      </c>
      <c r="T2425" s="10">
        <f>(((I2425/60)/60)/24)+DATE(1970,1,1)</f>
        <v>42369.125</v>
      </c>
      <c r="U2425" s="12">
        <f>ROUND((T2425-S2425), 0)</f>
        <v>36</v>
      </c>
      <c r="V2425" s="11">
        <f>IF(E2425&gt;=D2425, 1, "")</f>
        <v>1</v>
      </c>
      <c r="W2425" s="11" t="str">
        <f>IF(E2425&lt;D2425, 1, "")</f>
        <v/>
      </c>
      <c r="X2425" s="15">
        <f>S2425</f>
        <v>42333.619050925925</v>
      </c>
    </row>
    <row r="2426" spans="1:24" ht="48" x14ac:dyDescent="0.2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5">
        <f>E2426/D2426</f>
        <v>1.0131677953348381</v>
      </c>
      <c r="P2426" s="6">
        <f>E2426/L2426</f>
        <v>299.22222222222223</v>
      </c>
      <c r="Q2426" t="str">
        <f>LEFT(N2426, SEARCH("/", N2426, 1)-1)</f>
        <v>photography</v>
      </c>
      <c r="R2426" t="str">
        <f>RIGHT(N2426, LEN(N2426) - SEARCH("/", N2426,1))</f>
        <v>photobooks</v>
      </c>
      <c r="S2426" s="10">
        <f>(((J2426/60)/60)/24)+DATE(1970,1,1)</f>
        <v>42161.770833333328</v>
      </c>
      <c r="T2426" s="10">
        <f>(((I2426/60)/60)/24)+DATE(1970,1,1)</f>
        <v>42193.770833333328</v>
      </c>
      <c r="U2426" s="12">
        <f>ROUND((T2426-S2426), 0)</f>
        <v>32</v>
      </c>
      <c r="V2426" s="11">
        <f>IF(E2426&gt;=D2426, 1, "")</f>
        <v>1</v>
      </c>
      <c r="W2426" s="11" t="str">
        <f>IF(E2426&lt;D2426, 1, "")</f>
        <v/>
      </c>
      <c r="X2426" s="15">
        <f>S2426</f>
        <v>42161.770833333328</v>
      </c>
    </row>
    <row r="2427" spans="1:24" ht="48" x14ac:dyDescent="0.2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5">
        <f>E2427/D2427</f>
        <v>1.2560416666666667</v>
      </c>
      <c r="P2427" s="6">
        <f>E2427/L2427</f>
        <v>58.533980582524272</v>
      </c>
      <c r="Q2427" t="str">
        <f>LEFT(N2427, SEARCH("/", N2427, 1)-1)</f>
        <v>photography</v>
      </c>
      <c r="R2427" t="str">
        <f>RIGHT(N2427, LEN(N2427) - SEARCH("/", N2427,1))</f>
        <v>photobooks</v>
      </c>
      <c r="S2427" s="10">
        <f>(((J2427/60)/60)/24)+DATE(1970,1,1)</f>
        <v>42089.477500000001</v>
      </c>
      <c r="T2427" s="10">
        <f>(((I2427/60)/60)/24)+DATE(1970,1,1)</f>
        <v>42110.477500000001</v>
      </c>
      <c r="U2427" s="12">
        <f>ROUND((T2427-S2427), 0)</f>
        <v>21</v>
      </c>
      <c r="V2427" s="11">
        <f>IF(E2427&gt;=D2427, 1, "")</f>
        <v>1</v>
      </c>
      <c r="W2427" s="11" t="str">
        <f>IF(E2427&lt;D2427, 1, "")</f>
        <v/>
      </c>
      <c r="X2427" s="15">
        <f>S2427</f>
        <v>42089.477500000001</v>
      </c>
    </row>
    <row r="2428" spans="1:24" ht="48" x14ac:dyDescent="0.2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5">
        <f>E2428/D2428</f>
        <v>1.0243783333333334</v>
      </c>
      <c r="P2428" s="6">
        <f>E2428/L2428</f>
        <v>55.371801801801809</v>
      </c>
      <c r="Q2428" t="str">
        <f>LEFT(N2428, SEARCH("/", N2428, 1)-1)</f>
        <v>photography</v>
      </c>
      <c r="R2428" t="str">
        <f>RIGHT(N2428, LEN(N2428) - SEARCH("/", N2428,1))</f>
        <v>photobooks</v>
      </c>
      <c r="S2428" s="10">
        <f>(((J2428/60)/60)/24)+DATE(1970,1,1)</f>
        <v>42536.60701388889</v>
      </c>
      <c r="T2428" s="10">
        <f>(((I2428/60)/60)/24)+DATE(1970,1,1)</f>
        <v>42566.60701388889</v>
      </c>
      <c r="U2428" s="12">
        <f>ROUND((T2428-S2428), 0)</f>
        <v>30</v>
      </c>
      <c r="V2428" s="11">
        <f>IF(E2428&gt;=D2428, 1, "")</f>
        <v>1</v>
      </c>
      <c r="W2428" s="11" t="str">
        <f>IF(E2428&lt;D2428, 1, "")</f>
        <v/>
      </c>
      <c r="X2428" s="15">
        <f>S2428</f>
        <v>42536.60701388889</v>
      </c>
    </row>
    <row r="2429" spans="1:24" ht="48" x14ac:dyDescent="0.2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5">
        <f>E2429/D2429</f>
        <v>1.99244</v>
      </c>
      <c r="P2429" s="6">
        <f>E2429/L2429</f>
        <v>183.80442804428046</v>
      </c>
      <c r="Q2429" t="str">
        <f>LEFT(N2429, SEARCH("/", N2429, 1)-1)</f>
        <v>photography</v>
      </c>
      <c r="R2429" t="str">
        <f>RIGHT(N2429, LEN(N2429) - SEARCH("/", N2429,1))</f>
        <v>photobooks</v>
      </c>
      <c r="S2429" s="10">
        <f>(((J2429/60)/60)/24)+DATE(1970,1,1)</f>
        <v>42152.288819444439</v>
      </c>
      <c r="T2429" s="10">
        <f>(((I2429/60)/60)/24)+DATE(1970,1,1)</f>
        <v>42182.288819444439</v>
      </c>
      <c r="U2429" s="12">
        <f>ROUND((T2429-S2429), 0)</f>
        <v>30</v>
      </c>
      <c r="V2429" s="11">
        <f>IF(E2429&gt;=D2429, 1, "")</f>
        <v>1</v>
      </c>
      <c r="W2429" s="11" t="str">
        <f>IF(E2429&lt;D2429, 1, "")</f>
        <v/>
      </c>
      <c r="X2429" s="15">
        <f>S2429</f>
        <v>42152.288819444439</v>
      </c>
    </row>
    <row r="2430" spans="1:24" ht="48" x14ac:dyDescent="0.2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5">
        <f>E2430/D2430</f>
        <v>1.0245398773006136</v>
      </c>
      <c r="P2430" s="6">
        <f>E2430/L2430</f>
        <v>165.34653465346534</v>
      </c>
      <c r="Q2430" t="str">
        <f>LEFT(N2430, SEARCH("/", N2430, 1)-1)</f>
        <v>photography</v>
      </c>
      <c r="R2430" t="str">
        <f>RIGHT(N2430, LEN(N2430) - SEARCH("/", N2430,1))</f>
        <v>photobooks</v>
      </c>
      <c r="S2430" s="10">
        <f>(((J2430/60)/60)/24)+DATE(1970,1,1)</f>
        <v>42125.614895833336</v>
      </c>
      <c r="T2430" s="10">
        <f>(((I2430/60)/60)/24)+DATE(1970,1,1)</f>
        <v>42155.614895833336</v>
      </c>
      <c r="U2430" s="12">
        <f>ROUND((T2430-S2430), 0)</f>
        <v>30</v>
      </c>
      <c r="V2430" s="11">
        <f>IF(E2430&gt;=D2430, 1, "")</f>
        <v>1</v>
      </c>
      <c r="W2430" s="11" t="str">
        <f>IF(E2430&lt;D2430, 1, "")</f>
        <v/>
      </c>
      <c r="X2430" s="15">
        <f>S2430</f>
        <v>42125.614895833336</v>
      </c>
    </row>
    <row r="2431" spans="1:24" ht="48" x14ac:dyDescent="0.2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5">
        <f>E2431/D2431</f>
        <v>1.0294615384615384</v>
      </c>
      <c r="P2431" s="6">
        <f>E2431/L2431</f>
        <v>234.78947368421052</v>
      </c>
      <c r="Q2431" t="str">
        <f>LEFT(N2431, SEARCH("/", N2431, 1)-1)</f>
        <v>photography</v>
      </c>
      <c r="R2431" t="str">
        <f>RIGHT(N2431, LEN(N2431) - SEARCH("/", N2431,1))</f>
        <v>photobooks</v>
      </c>
      <c r="S2431" s="10">
        <f>(((J2431/60)/60)/24)+DATE(1970,1,1)</f>
        <v>42297.748067129629</v>
      </c>
      <c r="T2431" s="10">
        <f>(((I2431/60)/60)/24)+DATE(1970,1,1)</f>
        <v>42342.208333333328</v>
      </c>
      <c r="U2431" s="12">
        <f>ROUND((T2431-S2431), 0)</f>
        <v>44</v>
      </c>
      <c r="V2431" s="11">
        <f>IF(E2431&gt;=D2431, 1, "")</f>
        <v>1</v>
      </c>
      <c r="W2431" s="11" t="str">
        <f>IF(E2431&lt;D2431, 1, "")</f>
        <v/>
      </c>
      <c r="X2431" s="15">
        <f>S2431</f>
        <v>42297.748067129629</v>
      </c>
    </row>
    <row r="2432" spans="1:24" ht="48" x14ac:dyDescent="0.2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5">
        <f>E2432/D2432</f>
        <v>1.0086153846153847</v>
      </c>
      <c r="P2432" s="6">
        <f>E2432/L2432</f>
        <v>211.48387096774192</v>
      </c>
      <c r="Q2432" t="str">
        <f>LEFT(N2432, SEARCH("/", N2432, 1)-1)</f>
        <v>photography</v>
      </c>
      <c r="R2432" t="str">
        <f>RIGHT(N2432, LEN(N2432) - SEARCH("/", N2432,1))</f>
        <v>photobooks</v>
      </c>
      <c r="S2432" s="10">
        <f>(((J2432/60)/60)/24)+DATE(1970,1,1)</f>
        <v>42138.506377314814</v>
      </c>
      <c r="T2432" s="10">
        <f>(((I2432/60)/60)/24)+DATE(1970,1,1)</f>
        <v>42168.506377314814</v>
      </c>
      <c r="U2432" s="12">
        <f>ROUND((T2432-S2432), 0)</f>
        <v>30</v>
      </c>
      <c r="V2432" s="11">
        <f>IF(E2432&gt;=D2432, 1, "")</f>
        <v>1</v>
      </c>
      <c r="W2432" s="11" t="str">
        <f>IF(E2432&lt;D2432, 1, "")</f>
        <v/>
      </c>
      <c r="X2432" s="15">
        <f>S2432</f>
        <v>42138.506377314814</v>
      </c>
    </row>
    <row r="2433" spans="1:24" ht="48" x14ac:dyDescent="0.2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5">
        <f>E2433/D2433</f>
        <v>1.1499999999999999</v>
      </c>
      <c r="P2433" s="6">
        <f>E2433/L2433</f>
        <v>32.34375</v>
      </c>
      <c r="Q2433" t="str">
        <f>LEFT(N2433, SEARCH("/", N2433, 1)-1)</f>
        <v>photography</v>
      </c>
      <c r="R2433" t="str">
        <f>RIGHT(N2433, LEN(N2433) - SEARCH("/", N2433,1))</f>
        <v>photobooks</v>
      </c>
      <c r="S2433" s="10">
        <f>(((J2433/60)/60)/24)+DATE(1970,1,1)</f>
        <v>42772.776076388895</v>
      </c>
      <c r="T2433" s="10">
        <f>(((I2433/60)/60)/24)+DATE(1970,1,1)</f>
        <v>42805.561805555553</v>
      </c>
      <c r="U2433" s="12">
        <f>ROUND((T2433-S2433), 0)</f>
        <v>33</v>
      </c>
      <c r="V2433" s="11">
        <f>IF(E2433&gt;=D2433, 1, "")</f>
        <v>1</v>
      </c>
      <c r="W2433" s="11" t="str">
        <f>IF(E2433&lt;D2433, 1, "")</f>
        <v/>
      </c>
      <c r="X2433" s="15">
        <f>S2433</f>
        <v>42772.776076388895</v>
      </c>
    </row>
    <row r="2434" spans="1:24" ht="32" x14ac:dyDescent="0.2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5">
        <f>E2434/D2434</f>
        <v>1.0416766467065868</v>
      </c>
      <c r="P2434" s="6">
        <f>E2434/L2434</f>
        <v>123.37588652482269</v>
      </c>
      <c r="Q2434" t="str">
        <f>LEFT(N2434, SEARCH("/", N2434, 1)-1)</f>
        <v>photography</v>
      </c>
      <c r="R2434" t="str">
        <f>RIGHT(N2434, LEN(N2434) - SEARCH("/", N2434,1))</f>
        <v>photobooks</v>
      </c>
      <c r="S2434" s="10">
        <f>(((J2434/60)/60)/24)+DATE(1970,1,1)</f>
        <v>42430.430243055554</v>
      </c>
      <c r="T2434" s="10">
        <f>(((I2434/60)/60)/24)+DATE(1970,1,1)</f>
        <v>42460.416666666672</v>
      </c>
      <c r="U2434" s="12">
        <f>ROUND((T2434-S2434), 0)</f>
        <v>30</v>
      </c>
      <c r="V2434" s="11">
        <f>IF(E2434&gt;=D2434, 1, "")</f>
        <v>1</v>
      </c>
      <c r="W2434" s="11" t="str">
        <f>IF(E2434&lt;D2434, 1, "")</f>
        <v/>
      </c>
      <c r="X2434" s="15">
        <f>S2434</f>
        <v>42430.430243055554</v>
      </c>
    </row>
    <row r="2435" spans="1:24" ht="48" x14ac:dyDescent="0.2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5">
        <f>E2435/D2435</f>
        <v>1.5529999999999999</v>
      </c>
      <c r="P2435" s="6">
        <f>E2435/L2435</f>
        <v>207.06666666666666</v>
      </c>
      <c r="Q2435" t="str">
        <f>LEFT(N2435, SEARCH("/", N2435, 1)-1)</f>
        <v>photography</v>
      </c>
      <c r="R2435" t="str">
        <f>RIGHT(N2435, LEN(N2435) - SEARCH("/", N2435,1))</f>
        <v>photobooks</v>
      </c>
      <c r="S2435" s="10">
        <f>(((J2435/60)/60)/24)+DATE(1970,1,1)</f>
        <v>42423.709074074075</v>
      </c>
      <c r="T2435" s="10">
        <f>(((I2435/60)/60)/24)+DATE(1970,1,1)</f>
        <v>42453.667407407411</v>
      </c>
      <c r="U2435" s="12">
        <f>ROUND((T2435-S2435), 0)</f>
        <v>30</v>
      </c>
      <c r="V2435" s="11">
        <f>IF(E2435&gt;=D2435, 1, "")</f>
        <v>1</v>
      </c>
      <c r="W2435" s="11" t="str">
        <f>IF(E2435&lt;D2435, 1, "")</f>
        <v/>
      </c>
      <c r="X2435" s="15">
        <f>S2435</f>
        <v>42423.709074074075</v>
      </c>
    </row>
    <row r="2436" spans="1:24" ht="48" x14ac:dyDescent="0.2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5">
        <f>E2436/D2436</f>
        <v>1.06</v>
      </c>
      <c r="P2436" s="6">
        <f>E2436/L2436</f>
        <v>138.2608695652174</v>
      </c>
      <c r="Q2436" t="str">
        <f>LEFT(N2436, SEARCH("/", N2436, 1)-1)</f>
        <v>photography</v>
      </c>
      <c r="R2436" t="str">
        <f>RIGHT(N2436, LEN(N2436) - SEARCH("/", N2436,1))</f>
        <v>photobooks</v>
      </c>
      <c r="S2436" s="10">
        <f>(((J2436/60)/60)/24)+DATE(1970,1,1)</f>
        <v>42761.846122685187</v>
      </c>
      <c r="T2436" s="10">
        <f>(((I2436/60)/60)/24)+DATE(1970,1,1)</f>
        <v>42791.846122685187</v>
      </c>
      <c r="U2436" s="12">
        <f>ROUND((T2436-S2436), 0)</f>
        <v>30</v>
      </c>
      <c r="V2436" s="11">
        <f>IF(E2436&gt;=D2436, 1, "")</f>
        <v>1</v>
      </c>
      <c r="W2436" s="11" t="str">
        <f>IF(E2436&lt;D2436, 1, "")</f>
        <v/>
      </c>
      <c r="X2436" s="15">
        <f>S2436</f>
        <v>42761.846122685187</v>
      </c>
    </row>
    <row r="2437" spans="1:24" ht="32" x14ac:dyDescent="0.2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5">
        <f>E2437/D2437</f>
        <v>2.5431499999999998</v>
      </c>
      <c r="P2437" s="6">
        <f>E2437/L2437</f>
        <v>493.81553398058253</v>
      </c>
      <c r="Q2437" t="str">
        <f>LEFT(N2437, SEARCH("/", N2437, 1)-1)</f>
        <v>photography</v>
      </c>
      <c r="R2437" t="str">
        <f>RIGHT(N2437, LEN(N2437) - SEARCH("/", N2437,1))</f>
        <v>photobooks</v>
      </c>
      <c r="S2437" s="10">
        <f>(((J2437/60)/60)/24)+DATE(1970,1,1)</f>
        <v>42132.941805555558</v>
      </c>
      <c r="T2437" s="10">
        <f>(((I2437/60)/60)/24)+DATE(1970,1,1)</f>
        <v>42155.875</v>
      </c>
      <c r="U2437" s="12">
        <f>ROUND((T2437-S2437), 0)</f>
        <v>23</v>
      </c>
      <c r="V2437" s="11">
        <f>IF(E2437&gt;=D2437, 1, "")</f>
        <v>1</v>
      </c>
      <c r="W2437" s="11" t="str">
        <f>IF(E2437&lt;D2437, 1, "")</f>
        <v/>
      </c>
      <c r="X2437" s="15">
        <f>S2437</f>
        <v>42132.941805555558</v>
      </c>
    </row>
    <row r="2438" spans="1:24" ht="48" x14ac:dyDescent="0.2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5">
        <f>E2438/D2438</f>
        <v>1.0109999999999999</v>
      </c>
      <c r="P2438" s="6">
        <f>E2438/L2438</f>
        <v>168.5</v>
      </c>
      <c r="Q2438" t="str">
        <f>LEFT(N2438, SEARCH("/", N2438, 1)-1)</f>
        <v>photography</v>
      </c>
      <c r="R2438" t="str">
        <f>RIGHT(N2438, LEN(N2438) - SEARCH("/", N2438,1))</f>
        <v>photobooks</v>
      </c>
      <c r="S2438" s="10">
        <f>(((J2438/60)/60)/24)+DATE(1970,1,1)</f>
        <v>42515.866446759261</v>
      </c>
      <c r="T2438" s="10">
        <f>(((I2438/60)/60)/24)+DATE(1970,1,1)</f>
        <v>42530.866446759261</v>
      </c>
      <c r="U2438" s="12">
        <f>ROUND((T2438-S2438), 0)</f>
        <v>15</v>
      </c>
      <c r="V2438" s="11">
        <f>IF(E2438&gt;=D2438, 1, "")</f>
        <v>1</v>
      </c>
      <c r="W2438" s="11" t="str">
        <f>IF(E2438&lt;D2438, 1, "")</f>
        <v/>
      </c>
      <c r="X2438" s="15">
        <f>S2438</f>
        <v>42515.866446759261</v>
      </c>
    </row>
    <row r="2439" spans="1:24" ht="48" x14ac:dyDescent="0.2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5">
        <f>E2439/D2439</f>
        <v>1.2904</v>
      </c>
      <c r="P2439" s="6">
        <f>E2439/L2439</f>
        <v>38.867469879518069</v>
      </c>
      <c r="Q2439" t="str">
        <f>LEFT(N2439, SEARCH("/", N2439, 1)-1)</f>
        <v>photography</v>
      </c>
      <c r="R2439" t="str">
        <f>RIGHT(N2439, LEN(N2439) - SEARCH("/", N2439,1))</f>
        <v>photobooks</v>
      </c>
      <c r="S2439" s="10">
        <f>(((J2439/60)/60)/24)+DATE(1970,1,1)</f>
        <v>42318.950173611112</v>
      </c>
      <c r="T2439" s="10">
        <f>(((I2439/60)/60)/24)+DATE(1970,1,1)</f>
        <v>42335.041666666672</v>
      </c>
      <c r="U2439" s="12">
        <f>ROUND((T2439-S2439), 0)</f>
        <v>16</v>
      </c>
      <c r="V2439" s="11">
        <f>IF(E2439&gt;=D2439, 1, "")</f>
        <v>1</v>
      </c>
      <c r="W2439" s="11" t="str">
        <f>IF(E2439&lt;D2439, 1, "")</f>
        <v/>
      </c>
      <c r="X2439" s="15">
        <f>S2439</f>
        <v>42318.950173611112</v>
      </c>
    </row>
    <row r="2440" spans="1:24" ht="48" x14ac:dyDescent="0.2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5">
        <f>E2440/D2440</f>
        <v>1.0223076923076924</v>
      </c>
      <c r="P2440" s="6">
        <f>E2440/L2440</f>
        <v>61.527777777777779</v>
      </c>
      <c r="Q2440" t="str">
        <f>LEFT(N2440, SEARCH("/", N2440, 1)-1)</f>
        <v>photography</v>
      </c>
      <c r="R2440" t="str">
        <f>RIGHT(N2440, LEN(N2440) - SEARCH("/", N2440,1))</f>
        <v>photobooks</v>
      </c>
      <c r="S2440" s="10">
        <f>(((J2440/60)/60)/24)+DATE(1970,1,1)</f>
        <v>42731.755787037036</v>
      </c>
      <c r="T2440" s="10">
        <f>(((I2440/60)/60)/24)+DATE(1970,1,1)</f>
        <v>42766.755787037036</v>
      </c>
      <c r="U2440" s="12">
        <f>ROUND((T2440-S2440), 0)</f>
        <v>35</v>
      </c>
      <c r="V2440" s="11">
        <f>IF(E2440&gt;=D2440, 1, "")</f>
        <v>1</v>
      </c>
      <c r="W2440" s="11" t="str">
        <f>IF(E2440&lt;D2440, 1, "")</f>
        <v/>
      </c>
      <c r="X2440" s="15">
        <f>S2440</f>
        <v>42731.755787037036</v>
      </c>
    </row>
    <row r="2441" spans="1:24" ht="48" x14ac:dyDescent="0.2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5">
        <f>E2441/D2441</f>
        <v>1.3180000000000001</v>
      </c>
      <c r="P2441" s="6">
        <f>E2441/L2441</f>
        <v>105.44</v>
      </c>
      <c r="Q2441" t="str">
        <f>LEFT(N2441, SEARCH("/", N2441, 1)-1)</f>
        <v>photography</v>
      </c>
      <c r="R2441" t="str">
        <f>RIGHT(N2441, LEN(N2441) - SEARCH("/", N2441,1))</f>
        <v>photobooks</v>
      </c>
      <c r="S2441" s="10">
        <f>(((J2441/60)/60)/24)+DATE(1970,1,1)</f>
        <v>42104.840335648143</v>
      </c>
      <c r="T2441" s="10">
        <f>(((I2441/60)/60)/24)+DATE(1970,1,1)</f>
        <v>42164.840335648143</v>
      </c>
      <c r="U2441" s="12">
        <f>ROUND((T2441-S2441), 0)</f>
        <v>60</v>
      </c>
      <c r="V2441" s="11">
        <f>IF(E2441&gt;=D2441, 1, "")</f>
        <v>1</v>
      </c>
      <c r="W2441" s="11" t="str">
        <f>IF(E2441&lt;D2441, 1, "")</f>
        <v/>
      </c>
      <c r="X2441" s="15">
        <f>S2441</f>
        <v>42104.840335648143</v>
      </c>
    </row>
    <row r="2442" spans="1:24" ht="48" x14ac:dyDescent="0.2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5">
        <f>E2442/D2442</f>
        <v>7.8608020000000005</v>
      </c>
      <c r="P2442" s="6">
        <f>E2442/L2442</f>
        <v>71.592003642987251</v>
      </c>
      <c r="Q2442" t="str">
        <f>LEFT(N2442, SEARCH("/", N2442, 1)-1)</f>
        <v>photography</v>
      </c>
      <c r="R2442" t="str">
        <f>RIGHT(N2442, LEN(N2442) - SEARCH("/", N2442,1))</f>
        <v>photobooks</v>
      </c>
      <c r="S2442" s="10">
        <f>(((J2442/60)/60)/24)+DATE(1970,1,1)</f>
        <v>41759.923101851848</v>
      </c>
      <c r="T2442" s="10">
        <f>(((I2442/60)/60)/24)+DATE(1970,1,1)</f>
        <v>41789.923101851848</v>
      </c>
      <c r="U2442" s="12">
        <f>ROUND((T2442-S2442), 0)</f>
        <v>30</v>
      </c>
      <c r="V2442" s="11">
        <f>IF(E2442&gt;=D2442, 1, "")</f>
        <v>1</v>
      </c>
      <c r="W2442" s="11" t="str">
        <f>IF(E2442&lt;D2442, 1, "")</f>
        <v/>
      </c>
      <c r="X2442" s="15">
        <f>S2442</f>
        <v>41759.923101851848</v>
      </c>
    </row>
    <row r="2443" spans="1:24" ht="32" x14ac:dyDescent="0.2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5">
        <f>E2443/D2443</f>
        <v>1.4570000000000001</v>
      </c>
      <c r="P2443" s="6">
        <f>E2443/L2443</f>
        <v>91.882882882882882</v>
      </c>
      <c r="Q2443" t="str">
        <f>LEFT(N2443, SEARCH("/", N2443, 1)-1)</f>
        <v>photography</v>
      </c>
      <c r="R2443" t="str">
        <f>RIGHT(N2443, LEN(N2443) - SEARCH("/", N2443,1))</f>
        <v>photobooks</v>
      </c>
      <c r="S2443" s="10">
        <f>(((J2443/60)/60)/24)+DATE(1970,1,1)</f>
        <v>42247.616400462968</v>
      </c>
      <c r="T2443" s="10">
        <f>(((I2443/60)/60)/24)+DATE(1970,1,1)</f>
        <v>42279.960416666669</v>
      </c>
      <c r="U2443" s="12">
        <f>ROUND((T2443-S2443), 0)</f>
        <v>32</v>
      </c>
      <c r="V2443" s="11">
        <f>IF(E2443&gt;=D2443, 1, "")</f>
        <v>1</v>
      </c>
      <c r="W2443" s="11" t="str">
        <f>IF(E2443&lt;D2443, 1, "")</f>
        <v/>
      </c>
      <c r="X2443" s="15">
        <f>S2443</f>
        <v>42247.616400462968</v>
      </c>
    </row>
    <row r="2444" spans="1:24" ht="48" x14ac:dyDescent="0.2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5">
        <f>E2444/D2444</f>
        <v>1.026</v>
      </c>
      <c r="P2444" s="6">
        <f>E2444/L2444</f>
        <v>148.57377049180329</v>
      </c>
      <c r="Q2444" t="str">
        <f>LEFT(N2444, SEARCH("/", N2444, 1)-1)</f>
        <v>photography</v>
      </c>
      <c r="R2444" t="str">
        <f>RIGHT(N2444, LEN(N2444) - SEARCH("/", N2444,1))</f>
        <v>photobooks</v>
      </c>
      <c r="S2444" s="10">
        <f>(((J2444/60)/60)/24)+DATE(1970,1,1)</f>
        <v>42535.809490740736</v>
      </c>
      <c r="T2444" s="10">
        <f>(((I2444/60)/60)/24)+DATE(1970,1,1)</f>
        <v>42565.809490740736</v>
      </c>
      <c r="U2444" s="12">
        <f>ROUND((T2444-S2444), 0)</f>
        <v>30</v>
      </c>
      <c r="V2444" s="11">
        <f>IF(E2444&gt;=D2444, 1, "")</f>
        <v>1</v>
      </c>
      <c r="W2444" s="11" t="str">
        <f>IF(E2444&lt;D2444, 1, "")</f>
        <v/>
      </c>
      <c r="X2444" s="15">
        <f>S2444</f>
        <v>42535.809490740736</v>
      </c>
    </row>
    <row r="2445" spans="1:24" ht="48" x14ac:dyDescent="0.2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5">
        <f>E2445/D2445</f>
        <v>1.7227777777777777</v>
      </c>
      <c r="P2445" s="6">
        <f>E2445/L2445</f>
        <v>174.2134831460674</v>
      </c>
      <c r="Q2445" t="str">
        <f>LEFT(N2445, SEARCH("/", N2445, 1)-1)</f>
        <v>photography</v>
      </c>
      <c r="R2445" t="str">
        <f>RIGHT(N2445, LEN(N2445) - SEARCH("/", N2445,1))</f>
        <v>photobooks</v>
      </c>
      <c r="S2445" s="10">
        <f>(((J2445/60)/60)/24)+DATE(1970,1,1)</f>
        <v>42278.662037037036</v>
      </c>
      <c r="T2445" s="10">
        <f>(((I2445/60)/60)/24)+DATE(1970,1,1)</f>
        <v>42309.125</v>
      </c>
      <c r="U2445" s="12">
        <f>ROUND((T2445-S2445), 0)</f>
        <v>30</v>
      </c>
      <c r="V2445" s="11">
        <f>IF(E2445&gt;=D2445, 1, "")</f>
        <v>1</v>
      </c>
      <c r="W2445" s="11" t="str">
        <f>IF(E2445&lt;D2445, 1, "")</f>
        <v/>
      </c>
      <c r="X2445" s="15">
        <f>S2445</f>
        <v>42278.662037037036</v>
      </c>
    </row>
    <row r="2446" spans="1:24" ht="32" x14ac:dyDescent="0.2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5">
        <f>E2446/D2446</f>
        <v>1.5916819571865444</v>
      </c>
      <c r="P2446" s="6">
        <f>E2446/L2446</f>
        <v>102.86166007905139</v>
      </c>
      <c r="Q2446" t="str">
        <f>LEFT(N2446, SEARCH("/", N2446, 1)-1)</f>
        <v>photography</v>
      </c>
      <c r="R2446" t="str">
        <f>RIGHT(N2446, LEN(N2446) - SEARCH("/", N2446,1))</f>
        <v>photobooks</v>
      </c>
      <c r="S2446" s="10">
        <f>(((J2446/60)/60)/24)+DATE(1970,1,1)</f>
        <v>42633.461956018517</v>
      </c>
      <c r="T2446" s="10">
        <f>(((I2446/60)/60)/24)+DATE(1970,1,1)</f>
        <v>42663.461956018517</v>
      </c>
      <c r="U2446" s="12">
        <f>ROUND((T2446-S2446), 0)</f>
        <v>30</v>
      </c>
      <c r="V2446" s="11">
        <f>IF(E2446&gt;=D2446, 1, "")</f>
        <v>1</v>
      </c>
      <c r="W2446" s="11" t="str">
        <f>IF(E2446&lt;D2446, 1, "")</f>
        <v/>
      </c>
      <c r="X2446" s="15">
        <f>S2446</f>
        <v>42633.461956018517</v>
      </c>
    </row>
    <row r="2447" spans="1:24" ht="48" x14ac:dyDescent="0.2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5">
        <f>E2447/D2447</f>
        <v>1.0376666666666667</v>
      </c>
      <c r="P2447" s="6">
        <f>E2447/L2447</f>
        <v>111.17857142857143</v>
      </c>
      <c r="Q2447" t="str">
        <f>LEFT(N2447, SEARCH("/", N2447, 1)-1)</f>
        <v>photography</v>
      </c>
      <c r="R2447" t="str">
        <f>RIGHT(N2447, LEN(N2447) - SEARCH("/", N2447,1))</f>
        <v>photobooks</v>
      </c>
      <c r="S2447" s="10">
        <f>(((J2447/60)/60)/24)+DATE(1970,1,1)</f>
        <v>42211.628611111111</v>
      </c>
      <c r="T2447" s="10">
        <f>(((I2447/60)/60)/24)+DATE(1970,1,1)</f>
        <v>42241.628611111111</v>
      </c>
      <c r="U2447" s="12">
        <f>ROUND((T2447-S2447), 0)</f>
        <v>30</v>
      </c>
      <c r="V2447" s="11">
        <f>IF(E2447&gt;=D2447, 1, "")</f>
        <v>1</v>
      </c>
      <c r="W2447" s="11" t="str">
        <f>IF(E2447&lt;D2447, 1, "")</f>
        <v/>
      </c>
      <c r="X2447" s="15">
        <f>S2447</f>
        <v>42211.628611111111</v>
      </c>
    </row>
    <row r="2448" spans="1:24" ht="48" x14ac:dyDescent="0.2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5">
        <f>E2448/D2448</f>
        <v>1.1140954545454547</v>
      </c>
      <c r="P2448" s="6">
        <f>E2448/L2448</f>
        <v>23.796213592233013</v>
      </c>
      <c r="Q2448" t="str">
        <f>LEFT(N2448, SEARCH("/", N2448, 1)-1)</f>
        <v>photography</v>
      </c>
      <c r="R2448" t="str">
        <f>RIGHT(N2448, LEN(N2448) - SEARCH("/", N2448,1))</f>
        <v>photobooks</v>
      </c>
      <c r="S2448" s="10">
        <f>(((J2448/60)/60)/24)+DATE(1970,1,1)</f>
        <v>42680.47555555556</v>
      </c>
      <c r="T2448" s="10">
        <f>(((I2448/60)/60)/24)+DATE(1970,1,1)</f>
        <v>42708</v>
      </c>
      <c r="U2448" s="12">
        <f>ROUND((T2448-S2448), 0)</f>
        <v>28</v>
      </c>
      <c r="V2448" s="11">
        <f>IF(E2448&gt;=D2448, 1, "")</f>
        <v>1</v>
      </c>
      <c r="W2448" s="11" t="str">
        <f>IF(E2448&lt;D2448, 1, "")</f>
        <v/>
      </c>
      <c r="X2448" s="15">
        <f>S2448</f>
        <v>42680.47555555556</v>
      </c>
    </row>
    <row r="2449" spans="1:24" ht="32" x14ac:dyDescent="0.2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5">
        <f>E2449/D2449</f>
        <v>2.80375</v>
      </c>
      <c r="P2449" s="6">
        <f>E2449/L2449</f>
        <v>81.268115942028984</v>
      </c>
      <c r="Q2449" t="str">
        <f>LEFT(N2449, SEARCH("/", N2449, 1)-1)</f>
        <v>photography</v>
      </c>
      <c r="R2449" t="str">
        <f>RIGHT(N2449, LEN(N2449) - SEARCH("/", N2449,1))</f>
        <v>photobooks</v>
      </c>
      <c r="S2449" s="10">
        <f>(((J2449/60)/60)/24)+DATE(1970,1,1)</f>
        <v>42430.720451388886</v>
      </c>
      <c r="T2449" s="10">
        <f>(((I2449/60)/60)/24)+DATE(1970,1,1)</f>
        <v>42461.166666666672</v>
      </c>
      <c r="U2449" s="12">
        <f>ROUND((T2449-S2449), 0)</f>
        <v>30</v>
      </c>
      <c r="V2449" s="11">
        <f>IF(E2449&gt;=D2449, 1, "")</f>
        <v>1</v>
      </c>
      <c r="W2449" s="11" t="str">
        <f>IF(E2449&lt;D2449, 1, "")</f>
        <v/>
      </c>
      <c r="X2449" s="15">
        <f>S2449</f>
        <v>42430.720451388886</v>
      </c>
    </row>
    <row r="2450" spans="1:24" ht="32" x14ac:dyDescent="0.2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5">
        <f>E2450/D2450</f>
        <v>1.1210606060606061</v>
      </c>
      <c r="P2450" s="6">
        <f>E2450/L2450</f>
        <v>116.21465968586388</v>
      </c>
      <c r="Q2450" t="str">
        <f>LEFT(N2450, SEARCH("/", N2450, 1)-1)</f>
        <v>photography</v>
      </c>
      <c r="R2450" t="str">
        <f>RIGHT(N2450, LEN(N2450) - SEARCH("/", N2450,1))</f>
        <v>photobooks</v>
      </c>
      <c r="S2450" s="10">
        <f>(((J2450/60)/60)/24)+DATE(1970,1,1)</f>
        <v>42654.177187499998</v>
      </c>
      <c r="T2450" s="10">
        <f>(((I2450/60)/60)/24)+DATE(1970,1,1)</f>
        <v>42684.218854166669</v>
      </c>
      <c r="U2450" s="12">
        <f>ROUND((T2450-S2450), 0)</f>
        <v>30</v>
      </c>
      <c r="V2450" s="11">
        <f>IF(E2450&gt;=D2450, 1, "")</f>
        <v>1</v>
      </c>
      <c r="W2450" s="11" t="str">
        <f>IF(E2450&lt;D2450, 1, "")</f>
        <v/>
      </c>
      <c r="X2450" s="15">
        <f>S2450</f>
        <v>42654.177187499998</v>
      </c>
    </row>
    <row r="2451" spans="1:24" ht="48" x14ac:dyDescent="0.2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5">
        <f>E2451/D2451</f>
        <v>1.038</v>
      </c>
      <c r="P2451" s="6">
        <f>E2451/L2451</f>
        <v>46.133333333333333</v>
      </c>
      <c r="Q2451" t="str">
        <f>LEFT(N2451, SEARCH("/", N2451, 1)-1)</f>
        <v>music</v>
      </c>
      <c r="R2451" t="str">
        <f>RIGHT(N2451, LEN(N2451) - SEARCH("/", N2451,1))</f>
        <v>rock</v>
      </c>
      <c r="S2451" s="10">
        <f>(((J2451/60)/60)/24)+DATE(1970,1,1)</f>
        <v>41355.825497685182</v>
      </c>
      <c r="T2451" s="10">
        <f>(((I2451/60)/60)/24)+DATE(1970,1,1)</f>
        <v>41386.875</v>
      </c>
      <c r="U2451" s="12">
        <f>ROUND((T2451-S2451), 0)</f>
        <v>31</v>
      </c>
      <c r="V2451" s="11">
        <f>IF(E2451&gt;=D2451, 1, "")</f>
        <v>1</v>
      </c>
      <c r="W2451" s="11" t="str">
        <f>IF(E2451&lt;D2451, 1, "")</f>
        <v/>
      </c>
      <c r="X2451" s="15">
        <f>S2451</f>
        <v>41355.825497685182</v>
      </c>
    </row>
    <row r="2452" spans="1:24" ht="48" x14ac:dyDescent="0.2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5">
        <f>E2452/D2452</f>
        <v>1.2024999999999999</v>
      </c>
      <c r="P2452" s="6">
        <f>E2452/L2452</f>
        <v>141.47058823529412</v>
      </c>
      <c r="Q2452" t="str">
        <f>LEFT(N2452, SEARCH("/", N2452, 1)-1)</f>
        <v>music</v>
      </c>
      <c r="R2452" t="str">
        <f>RIGHT(N2452, LEN(N2452) - SEARCH("/", N2452,1))</f>
        <v>rock</v>
      </c>
      <c r="S2452" s="10">
        <f>(((J2452/60)/60)/24)+DATE(1970,1,1)</f>
        <v>41774.599930555552</v>
      </c>
      <c r="T2452" s="10">
        <f>(((I2452/60)/60)/24)+DATE(1970,1,1)</f>
        <v>41804.599930555552</v>
      </c>
      <c r="U2452" s="12">
        <f>ROUND((T2452-S2452), 0)</f>
        <v>30</v>
      </c>
      <c r="V2452" s="11">
        <f>IF(E2452&gt;=D2452, 1, "")</f>
        <v>1</v>
      </c>
      <c r="W2452" s="11" t="str">
        <f>IF(E2452&lt;D2452, 1, "")</f>
        <v/>
      </c>
      <c r="X2452" s="15">
        <f>S2452</f>
        <v>41774.599930555552</v>
      </c>
    </row>
    <row r="2453" spans="1:24" ht="48" x14ac:dyDescent="0.2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5">
        <f>E2453/D2453</f>
        <v>1.17</v>
      </c>
      <c r="P2453" s="6">
        <f>E2453/L2453</f>
        <v>75.483870967741936</v>
      </c>
      <c r="Q2453" t="str">
        <f>LEFT(N2453, SEARCH("/", N2453, 1)-1)</f>
        <v>music</v>
      </c>
      <c r="R2453" t="str">
        <f>RIGHT(N2453, LEN(N2453) - SEARCH("/", N2453,1))</f>
        <v>rock</v>
      </c>
      <c r="S2453" s="10">
        <f>(((J2453/60)/60)/24)+DATE(1970,1,1)</f>
        <v>40838.043391203704</v>
      </c>
      <c r="T2453" s="10">
        <f>(((I2453/60)/60)/24)+DATE(1970,1,1)</f>
        <v>40883.085057870368</v>
      </c>
      <c r="U2453" s="12">
        <f>ROUND((T2453-S2453), 0)</f>
        <v>45</v>
      </c>
      <c r="V2453" s="11">
        <f>IF(E2453&gt;=D2453, 1, "")</f>
        <v>1</v>
      </c>
      <c r="W2453" s="11" t="str">
        <f>IF(E2453&lt;D2453, 1, "")</f>
        <v/>
      </c>
      <c r="X2453" s="15">
        <f>S2453</f>
        <v>40838.043391203704</v>
      </c>
    </row>
    <row r="2454" spans="1:24" ht="32" x14ac:dyDescent="0.2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5">
        <f>E2454/D2454</f>
        <v>1.2214285714285715</v>
      </c>
      <c r="P2454" s="6">
        <f>E2454/L2454</f>
        <v>85.5</v>
      </c>
      <c r="Q2454" t="str">
        <f>LEFT(N2454, SEARCH("/", N2454, 1)-1)</f>
        <v>music</v>
      </c>
      <c r="R2454" t="str">
        <f>RIGHT(N2454, LEN(N2454) - SEARCH("/", N2454,1))</f>
        <v>rock</v>
      </c>
      <c r="S2454" s="10">
        <f>(((J2454/60)/60)/24)+DATE(1970,1,1)</f>
        <v>41370.292303240742</v>
      </c>
      <c r="T2454" s="10">
        <f>(((I2454/60)/60)/24)+DATE(1970,1,1)</f>
        <v>41400.292303240742</v>
      </c>
      <c r="U2454" s="12">
        <f>ROUND((T2454-S2454), 0)</f>
        <v>30</v>
      </c>
      <c r="V2454" s="11">
        <f>IF(E2454&gt;=D2454, 1, "")</f>
        <v>1</v>
      </c>
      <c r="W2454" s="11" t="str">
        <f>IF(E2454&lt;D2454, 1, "")</f>
        <v/>
      </c>
      <c r="X2454" s="15">
        <f>S2454</f>
        <v>41370.292303240742</v>
      </c>
    </row>
    <row r="2455" spans="1:24" ht="32" x14ac:dyDescent="0.2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5">
        <f>E2455/D2455</f>
        <v>1.5164</v>
      </c>
      <c r="P2455" s="6">
        <f>E2455/L2455</f>
        <v>64.254237288135599</v>
      </c>
      <c r="Q2455" t="str">
        <f>LEFT(N2455, SEARCH("/", N2455, 1)-1)</f>
        <v>music</v>
      </c>
      <c r="R2455" t="str">
        <f>RIGHT(N2455, LEN(N2455) - SEARCH("/", N2455,1))</f>
        <v>rock</v>
      </c>
      <c r="S2455" s="10">
        <f>(((J2455/60)/60)/24)+DATE(1970,1,1)</f>
        <v>41767.656863425924</v>
      </c>
      <c r="T2455" s="10">
        <f>(((I2455/60)/60)/24)+DATE(1970,1,1)</f>
        <v>41803.290972222225</v>
      </c>
      <c r="U2455" s="12">
        <f>ROUND((T2455-S2455), 0)</f>
        <v>36</v>
      </c>
      <c r="V2455" s="11">
        <f>IF(E2455&gt;=D2455, 1, "")</f>
        <v>1</v>
      </c>
      <c r="W2455" s="11" t="str">
        <f>IF(E2455&lt;D2455, 1, "")</f>
        <v/>
      </c>
      <c r="X2455" s="15">
        <f>S2455</f>
        <v>41767.656863425924</v>
      </c>
    </row>
    <row r="2456" spans="1:24" ht="48" x14ac:dyDescent="0.2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5">
        <f>E2456/D2456</f>
        <v>1.0444</v>
      </c>
      <c r="P2456" s="6">
        <f>E2456/L2456</f>
        <v>64.46913580246914</v>
      </c>
      <c r="Q2456" t="str">
        <f>LEFT(N2456, SEARCH("/", N2456, 1)-1)</f>
        <v>music</v>
      </c>
      <c r="R2456" t="str">
        <f>RIGHT(N2456, LEN(N2456) - SEARCH("/", N2456,1))</f>
        <v>rock</v>
      </c>
      <c r="S2456" s="10">
        <f>(((J2456/60)/60)/24)+DATE(1970,1,1)</f>
        <v>41067.74086805556</v>
      </c>
      <c r="T2456" s="10">
        <f>(((I2456/60)/60)/24)+DATE(1970,1,1)</f>
        <v>41097.74086805556</v>
      </c>
      <c r="U2456" s="12">
        <f>ROUND((T2456-S2456), 0)</f>
        <v>30</v>
      </c>
      <c r="V2456" s="11">
        <f>IF(E2456&gt;=D2456, 1, "")</f>
        <v>1</v>
      </c>
      <c r="W2456" s="11" t="str">
        <f>IF(E2456&lt;D2456, 1, "")</f>
        <v/>
      </c>
      <c r="X2456" s="15">
        <f>S2456</f>
        <v>41067.74086805556</v>
      </c>
    </row>
    <row r="2457" spans="1:24" ht="48" x14ac:dyDescent="0.2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5">
        <f>E2457/D2457</f>
        <v>2.0015333333333332</v>
      </c>
      <c r="P2457" s="6">
        <f>E2457/L2457</f>
        <v>118.2007874015748</v>
      </c>
      <c r="Q2457" t="str">
        <f>LEFT(N2457, SEARCH("/", N2457, 1)-1)</f>
        <v>music</v>
      </c>
      <c r="R2457" t="str">
        <f>RIGHT(N2457, LEN(N2457) - SEARCH("/", N2457,1))</f>
        <v>rock</v>
      </c>
      <c r="S2457" s="10">
        <f>(((J2457/60)/60)/24)+DATE(1970,1,1)</f>
        <v>41843.64271990741</v>
      </c>
      <c r="T2457" s="10">
        <f>(((I2457/60)/60)/24)+DATE(1970,1,1)</f>
        <v>41888.64271990741</v>
      </c>
      <c r="U2457" s="12">
        <f>ROUND((T2457-S2457), 0)</f>
        <v>45</v>
      </c>
      <c r="V2457" s="11">
        <f>IF(E2457&gt;=D2457, 1, "")</f>
        <v>1</v>
      </c>
      <c r="W2457" s="11" t="str">
        <f>IF(E2457&lt;D2457, 1, "")</f>
        <v/>
      </c>
      <c r="X2457" s="15">
        <f>S2457</f>
        <v>41843.64271990741</v>
      </c>
    </row>
    <row r="2458" spans="1:24" ht="32" x14ac:dyDescent="0.2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5">
        <f>E2458/D2458</f>
        <v>1.018</v>
      </c>
      <c r="P2458" s="6">
        <f>E2458/L2458</f>
        <v>82.540540540540547</v>
      </c>
      <c r="Q2458" t="str">
        <f>LEFT(N2458, SEARCH("/", N2458, 1)-1)</f>
        <v>music</v>
      </c>
      <c r="R2458" t="str">
        <f>RIGHT(N2458, LEN(N2458) - SEARCH("/", N2458,1))</f>
        <v>rock</v>
      </c>
      <c r="S2458" s="10">
        <f>(((J2458/60)/60)/24)+DATE(1970,1,1)</f>
        <v>40751.814432870371</v>
      </c>
      <c r="T2458" s="10">
        <f>(((I2458/60)/60)/24)+DATE(1970,1,1)</f>
        <v>40811.814432870371</v>
      </c>
      <c r="U2458" s="12">
        <f>ROUND((T2458-S2458), 0)</f>
        <v>60</v>
      </c>
      <c r="V2458" s="11">
        <f>IF(E2458&gt;=D2458, 1, "")</f>
        <v>1</v>
      </c>
      <c r="W2458" s="11" t="str">
        <f>IF(E2458&lt;D2458, 1, "")</f>
        <v/>
      </c>
      <c r="X2458" s="15">
        <f>S2458</f>
        <v>40751.814432870371</v>
      </c>
    </row>
    <row r="2459" spans="1:24" ht="48" x14ac:dyDescent="0.2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5">
        <f>E2459/D2459</f>
        <v>1.3765714285714286</v>
      </c>
      <c r="P2459" s="6">
        <f>E2459/L2459</f>
        <v>34.170212765957444</v>
      </c>
      <c r="Q2459" t="str">
        <f>LEFT(N2459, SEARCH("/", N2459, 1)-1)</f>
        <v>music</v>
      </c>
      <c r="R2459" t="str">
        <f>RIGHT(N2459, LEN(N2459) - SEARCH("/", N2459,1))</f>
        <v>rock</v>
      </c>
      <c r="S2459" s="10">
        <f>(((J2459/60)/60)/24)+DATE(1970,1,1)</f>
        <v>41543.988067129627</v>
      </c>
      <c r="T2459" s="10">
        <f>(((I2459/60)/60)/24)+DATE(1970,1,1)</f>
        <v>41571.988067129627</v>
      </c>
      <c r="U2459" s="12">
        <f>ROUND((T2459-S2459), 0)</f>
        <v>28</v>
      </c>
      <c r="V2459" s="11">
        <f>IF(E2459&gt;=D2459, 1, "")</f>
        <v>1</v>
      </c>
      <c r="W2459" s="11" t="str">
        <f>IF(E2459&lt;D2459, 1, "")</f>
        <v/>
      </c>
      <c r="X2459" s="15">
        <f>S2459</f>
        <v>41543.988067129627</v>
      </c>
    </row>
    <row r="2460" spans="1:24" ht="48" x14ac:dyDescent="0.2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5">
        <f>E2460/D2460</f>
        <v>3038.3319999999999</v>
      </c>
      <c r="P2460" s="6">
        <f>E2460/L2460</f>
        <v>42.73322081575246</v>
      </c>
      <c r="Q2460" t="str">
        <f>LEFT(N2460, SEARCH("/", N2460, 1)-1)</f>
        <v>music</v>
      </c>
      <c r="R2460" t="str">
        <f>RIGHT(N2460, LEN(N2460) - SEARCH("/", N2460,1))</f>
        <v>rock</v>
      </c>
      <c r="S2460" s="10">
        <f>(((J2460/60)/60)/24)+DATE(1970,1,1)</f>
        <v>41855.783645833333</v>
      </c>
      <c r="T2460" s="10">
        <f>(((I2460/60)/60)/24)+DATE(1970,1,1)</f>
        <v>41885.783645833333</v>
      </c>
      <c r="U2460" s="12">
        <f>ROUND((T2460-S2460), 0)</f>
        <v>30</v>
      </c>
      <c r="V2460" s="11">
        <f>IF(E2460&gt;=D2460, 1, "")</f>
        <v>1</v>
      </c>
      <c r="W2460" s="11" t="str">
        <f>IF(E2460&lt;D2460, 1, "")</f>
        <v/>
      </c>
      <c r="X2460" s="15">
        <f>S2460</f>
        <v>41855.783645833333</v>
      </c>
    </row>
    <row r="2461" spans="1:24" ht="48" x14ac:dyDescent="0.2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5">
        <f>E2461/D2461</f>
        <v>1.9885074626865671</v>
      </c>
      <c r="P2461" s="6">
        <f>E2461/L2461</f>
        <v>94.489361702127653</v>
      </c>
      <c r="Q2461" t="str">
        <f>LEFT(N2461, SEARCH("/", N2461, 1)-1)</f>
        <v>music</v>
      </c>
      <c r="R2461" t="str">
        <f>RIGHT(N2461, LEN(N2461) - SEARCH("/", N2461,1))</f>
        <v>rock</v>
      </c>
      <c r="S2461" s="10">
        <f>(((J2461/60)/60)/24)+DATE(1970,1,1)</f>
        <v>40487.621365740742</v>
      </c>
      <c r="T2461" s="10">
        <f>(((I2461/60)/60)/24)+DATE(1970,1,1)</f>
        <v>40544.207638888889</v>
      </c>
      <c r="U2461" s="12">
        <f>ROUND((T2461-S2461), 0)</f>
        <v>57</v>
      </c>
      <c r="V2461" s="11">
        <f>IF(E2461&gt;=D2461, 1, "")</f>
        <v>1</v>
      </c>
      <c r="W2461" s="11" t="str">
        <f>IF(E2461&lt;D2461, 1, "")</f>
        <v/>
      </c>
      <c r="X2461" s="15">
        <f>S2461</f>
        <v>40487.621365740742</v>
      </c>
    </row>
    <row r="2462" spans="1:24" ht="48" x14ac:dyDescent="0.2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5">
        <f>E2462/D2462</f>
        <v>2.0236666666666667</v>
      </c>
      <c r="P2462" s="6">
        <f>E2462/L2462</f>
        <v>55.697247706422019</v>
      </c>
      <c r="Q2462" t="str">
        <f>LEFT(N2462, SEARCH("/", N2462, 1)-1)</f>
        <v>music</v>
      </c>
      <c r="R2462" t="str">
        <f>RIGHT(N2462, LEN(N2462) - SEARCH("/", N2462,1))</f>
        <v>rock</v>
      </c>
      <c r="S2462" s="10">
        <f>(((J2462/60)/60)/24)+DATE(1970,1,1)</f>
        <v>41579.845509259263</v>
      </c>
      <c r="T2462" s="10">
        <f>(((I2462/60)/60)/24)+DATE(1970,1,1)</f>
        <v>41609.887175925927</v>
      </c>
      <c r="U2462" s="12">
        <f>ROUND((T2462-S2462), 0)</f>
        <v>30</v>
      </c>
      <c r="V2462" s="11">
        <f>IF(E2462&gt;=D2462, 1, "")</f>
        <v>1</v>
      </c>
      <c r="W2462" s="11" t="str">
        <f>IF(E2462&lt;D2462, 1, "")</f>
        <v/>
      </c>
      <c r="X2462" s="15">
        <f>S2462</f>
        <v>41579.845509259263</v>
      </c>
    </row>
    <row r="2463" spans="1:24" ht="48" x14ac:dyDescent="0.2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5">
        <f>E2463/D2463</f>
        <v>1.1796376666666666</v>
      </c>
      <c r="P2463" s="6">
        <f>E2463/L2463</f>
        <v>98.030831024930734</v>
      </c>
      <c r="Q2463" t="str">
        <f>LEFT(N2463, SEARCH("/", N2463, 1)-1)</f>
        <v>music</v>
      </c>
      <c r="R2463" t="str">
        <f>RIGHT(N2463, LEN(N2463) - SEARCH("/", N2463,1))</f>
        <v>rock</v>
      </c>
      <c r="S2463" s="10">
        <f>(((J2463/60)/60)/24)+DATE(1970,1,1)</f>
        <v>40921.919340277782</v>
      </c>
      <c r="T2463" s="10">
        <f>(((I2463/60)/60)/24)+DATE(1970,1,1)</f>
        <v>40951.919340277782</v>
      </c>
      <c r="U2463" s="12">
        <f>ROUND((T2463-S2463), 0)</f>
        <v>30</v>
      </c>
      <c r="V2463" s="11">
        <f>IF(E2463&gt;=D2463, 1, "")</f>
        <v>1</v>
      </c>
      <c r="W2463" s="11" t="str">
        <f>IF(E2463&lt;D2463, 1, "")</f>
        <v/>
      </c>
      <c r="X2463" s="15">
        <f>S2463</f>
        <v>40921.919340277782</v>
      </c>
    </row>
    <row r="2464" spans="1:24" ht="48" x14ac:dyDescent="0.2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5">
        <f>E2464/D2464</f>
        <v>2.9472727272727273</v>
      </c>
      <c r="P2464" s="6">
        <f>E2464/L2464</f>
        <v>92.102272727272734</v>
      </c>
      <c r="Q2464" t="str">
        <f>LEFT(N2464, SEARCH("/", N2464, 1)-1)</f>
        <v>music</v>
      </c>
      <c r="R2464" t="str">
        <f>RIGHT(N2464, LEN(N2464) - SEARCH("/", N2464,1))</f>
        <v>rock</v>
      </c>
      <c r="S2464" s="10">
        <f>(((J2464/60)/60)/24)+DATE(1970,1,1)</f>
        <v>40587.085532407407</v>
      </c>
      <c r="T2464" s="10">
        <f>(((I2464/60)/60)/24)+DATE(1970,1,1)</f>
        <v>40636.043865740743</v>
      </c>
      <c r="U2464" s="12">
        <f>ROUND((T2464-S2464), 0)</f>
        <v>49</v>
      </c>
      <c r="V2464" s="11">
        <f>IF(E2464&gt;=D2464, 1, "")</f>
        <v>1</v>
      </c>
      <c r="W2464" s="11" t="str">
        <f>IF(E2464&lt;D2464, 1, "")</f>
        <v/>
      </c>
      <c r="X2464" s="15">
        <f>S2464</f>
        <v>40587.085532407407</v>
      </c>
    </row>
    <row r="2465" spans="1:24" ht="48" x14ac:dyDescent="0.2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5">
        <f>E2465/D2465</f>
        <v>2.1314633333333335</v>
      </c>
      <c r="P2465" s="6">
        <f>E2465/L2465</f>
        <v>38.175462686567165</v>
      </c>
      <c r="Q2465" t="str">
        <f>LEFT(N2465, SEARCH("/", N2465, 1)-1)</f>
        <v>music</v>
      </c>
      <c r="R2465" t="str">
        <f>RIGHT(N2465, LEN(N2465) - SEARCH("/", N2465,1))</f>
        <v>rock</v>
      </c>
      <c r="S2465" s="10">
        <f>(((J2465/60)/60)/24)+DATE(1970,1,1)</f>
        <v>41487.611250000002</v>
      </c>
      <c r="T2465" s="10">
        <f>(((I2465/60)/60)/24)+DATE(1970,1,1)</f>
        <v>41517.611250000002</v>
      </c>
      <c r="U2465" s="12">
        <f>ROUND((T2465-S2465), 0)</f>
        <v>30</v>
      </c>
      <c r="V2465" s="11">
        <f>IF(E2465&gt;=D2465, 1, "")</f>
        <v>1</v>
      </c>
      <c r="W2465" s="11" t="str">
        <f>IF(E2465&lt;D2465, 1, "")</f>
        <v/>
      </c>
      <c r="X2465" s="15">
        <f>S2465</f>
        <v>41487.611250000002</v>
      </c>
    </row>
    <row r="2466" spans="1:24" ht="32" x14ac:dyDescent="0.2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5">
        <f>E2466/D2466</f>
        <v>1.0424</v>
      </c>
      <c r="P2466" s="6">
        <f>E2466/L2466</f>
        <v>27.145833333333332</v>
      </c>
      <c r="Q2466" t="str">
        <f>LEFT(N2466, SEARCH("/", N2466, 1)-1)</f>
        <v>music</v>
      </c>
      <c r="R2466" t="str">
        <f>RIGHT(N2466, LEN(N2466) - SEARCH("/", N2466,1))</f>
        <v>rock</v>
      </c>
      <c r="S2466" s="10">
        <f>(((J2466/60)/60)/24)+DATE(1970,1,1)</f>
        <v>41766.970648148148</v>
      </c>
      <c r="T2466" s="10">
        <f>(((I2466/60)/60)/24)+DATE(1970,1,1)</f>
        <v>41799.165972222225</v>
      </c>
      <c r="U2466" s="12">
        <f>ROUND((T2466-S2466), 0)</f>
        <v>32</v>
      </c>
      <c r="V2466" s="11">
        <f>IF(E2466&gt;=D2466, 1, "")</f>
        <v>1</v>
      </c>
      <c r="W2466" s="11" t="str">
        <f>IF(E2466&lt;D2466, 1, "")</f>
        <v/>
      </c>
      <c r="X2466" s="15">
        <f>S2466</f>
        <v>41766.970648148148</v>
      </c>
    </row>
    <row r="2467" spans="1:24" ht="48" x14ac:dyDescent="0.2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5">
        <f>E2467/D2467</f>
        <v>1.1366666666666667</v>
      </c>
      <c r="P2467" s="6">
        <f>E2467/L2467</f>
        <v>50.689189189189186</v>
      </c>
      <c r="Q2467" t="str">
        <f>LEFT(N2467, SEARCH("/", N2467, 1)-1)</f>
        <v>music</v>
      </c>
      <c r="R2467" t="str">
        <f>RIGHT(N2467, LEN(N2467) - SEARCH("/", N2467,1))</f>
        <v>rock</v>
      </c>
      <c r="S2467" s="10">
        <f>(((J2467/60)/60)/24)+DATE(1970,1,1)</f>
        <v>41666.842824074076</v>
      </c>
      <c r="T2467" s="10">
        <f>(((I2467/60)/60)/24)+DATE(1970,1,1)</f>
        <v>41696.842824074076</v>
      </c>
      <c r="U2467" s="12">
        <f>ROUND((T2467-S2467), 0)</f>
        <v>30</v>
      </c>
      <c r="V2467" s="11">
        <f>IF(E2467&gt;=D2467, 1, "")</f>
        <v>1</v>
      </c>
      <c r="W2467" s="11" t="str">
        <f>IF(E2467&lt;D2467, 1, "")</f>
        <v/>
      </c>
      <c r="X2467" s="15">
        <f>S2467</f>
        <v>41666.842824074076</v>
      </c>
    </row>
    <row r="2468" spans="1:24" ht="32" x14ac:dyDescent="0.2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5">
        <f>E2468/D2468</f>
        <v>1.0125</v>
      </c>
      <c r="P2468" s="6">
        <f>E2468/L2468</f>
        <v>38.942307692307693</v>
      </c>
      <c r="Q2468" t="str">
        <f>LEFT(N2468, SEARCH("/", N2468, 1)-1)</f>
        <v>music</v>
      </c>
      <c r="R2468" t="str">
        <f>RIGHT(N2468, LEN(N2468) - SEARCH("/", N2468,1))</f>
        <v>rock</v>
      </c>
      <c r="S2468" s="10">
        <f>(((J2468/60)/60)/24)+DATE(1970,1,1)</f>
        <v>41638.342905092592</v>
      </c>
      <c r="T2468" s="10">
        <f>(((I2468/60)/60)/24)+DATE(1970,1,1)</f>
        <v>41668.342905092592</v>
      </c>
      <c r="U2468" s="12">
        <f>ROUND((T2468-S2468), 0)</f>
        <v>30</v>
      </c>
      <c r="V2468" s="11">
        <f>IF(E2468&gt;=D2468, 1, "")</f>
        <v>1</v>
      </c>
      <c r="W2468" s="11" t="str">
        <f>IF(E2468&lt;D2468, 1, "")</f>
        <v/>
      </c>
      <c r="X2468" s="15">
        <f>S2468</f>
        <v>41638.342905092592</v>
      </c>
    </row>
    <row r="2469" spans="1:24" ht="48" x14ac:dyDescent="0.2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5">
        <f>E2469/D2469</f>
        <v>1.2541538461538462</v>
      </c>
      <c r="P2469" s="6">
        <f>E2469/L2469</f>
        <v>77.638095238095232</v>
      </c>
      <c r="Q2469" t="str">
        <f>LEFT(N2469, SEARCH("/", N2469, 1)-1)</f>
        <v>music</v>
      </c>
      <c r="R2469" t="str">
        <f>RIGHT(N2469, LEN(N2469) - SEARCH("/", N2469,1))</f>
        <v>rock</v>
      </c>
      <c r="S2469" s="10">
        <f>(((J2469/60)/60)/24)+DATE(1970,1,1)</f>
        <v>41656.762638888889</v>
      </c>
      <c r="T2469" s="10">
        <f>(((I2469/60)/60)/24)+DATE(1970,1,1)</f>
        <v>41686.762638888889</v>
      </c>
      <c r="U2469" s="12">
        <f>ROUND((T2469-S2469), 0)</f>
        <v>30</v>
      </c>
      <c r="V2469" s="11">
        <f>IF(E2469&gt;=D2469, 1, "")</f>
        <v>1</v>
      </c>
      <c r="W2469" s="11" t="str">
        <f>IF(E2469&lt;D2469, 1, "")</f>
        <v/>
      </c>
      <c r="X2469" s="15">
        <f>S2469</f>
        <v>41656.762638888889</v>
      </c>
    </row>
    <row r="2470" spans="1:24" ht="32" x14ac:dyDescent="0.2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5">
        <f>E2470/D2470</f>
        <v>1.19</v>
      </c>
      <c r="P2470" s="6">
        <f>E2470/L2470</f>
        <v>43.536585365853661</v>
      </c>
      <c r="Q2470" t="str">
        <f>LEFT(N2470, SEARCH("/", N2470, 1)-1)</f>
        <v>music</v>
      </c>
      <c r="R2470" t="str">
        <f>RIGHT(N2470, LEN(N2470) - SEARCH("/", N2470,1))</f>
        <v>rock</v>
      </c>
      <c r="S2470" s="10">
        <f>(((J2470/60)/60)/24)+DATE(1970,1,1)</f>
        <v>41692.084143518521</v>
      </c>
      <c r="T2470" s="10">
        <f>(((I2470/60)/60)/24)+DATE(1970,1,1)</f>
        <v>41727.041666666664</v>
      </c>
      <c r="U2470" s="12">
        <f>ROUND((T2470-S2470), 0)</f>
        <v>35</v>
      </c>
      <c r="V2470" s="11">
        <f>IF(E2470&gt;=D2470, 1, "")</f>
        <v>1</v>
      </c>
      <c r="W2470" s="11" t="str">
        <f>IF(E2470&lt;D2470, 1, "")</f>
        <v/>
      </c>
      <c r="X2470" s="15">
        <f>S2470</f>
        <v>41692.084143518521</v>
      </c>
    </row>
    <row r="2471" spans="1:24" ht="48" x14ac:dyDescent="0.2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5">
        <f>E2471/D2471</f>
        <v>1.6646153846153846</v>
      </c>
      <c r="P2471" s="6">
        <f>E2471/L2471</f>
        <v>31.823529411764707</v>
      </c>
      <c r="Q2471" t="str">
        <f>LEFT(N2471, SEARCH("/", N2471, 1)-1)</f>
        <v>music</v>
      </c>
      <c r="R2471" t="str">
        <f>RIGHT(N2471, LEN(N2471) - SEARCH("/", N2471,1))</f>
        <v>rock</v>
      </c>
      <c r="S2471" s="10">
        <f>(((J2471/60)/60)/24)+DATE(1970,1,1)</f>
        <v>41547.662997685184</v>
      </c>
      <c r="T2471" s="10">
        <f>(((I2471/60)/60)/24)+DATE(1970,1,1)</f>
        <v>41576.662997685184</v>
      </c>
      <c r="U2471" s="12">
        <f>ROUND((T2471-S2471), 0)</f>
        <v>29</v>
      </c>
      <c r="V2471" s="11">
        <f>IF(E2471&gt;=D2471, 1, "")</f>
        <v>1</v>
      </c>
      <c r="W2471" s="11" t="str">
        <f>IF(E2471&lt;D2471, 1, "")</f>
        <v/>
      </c>
      <c r="X2471" s="15">
        <f>S2471</f>
        <v>41547.662997685184</v>
      </c>
    </row>
    <row r="2472" spans="1:24" ht="64" x14ac:dyDescent="0.2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5">
        <f>E2472/D2472</f>
        <v>1.1914771428571429</v>
      </c>
      <c r="P2472" s="6">
        <f>E2472/L2472</f>
        <v>63.184393939393942</v>
      </c>
      <c r="Q2472" t="str">
        <f>LEFT(N2472, SEARCH("/", N2472, 1)-1)</f>
        <v>music</v>
      </c>
      <c r="R2472" t="str">
        <f>RIGHT(N2472, LEN(N2472) - SEARCH("/", N2472,1))</f>
        <v>rock</v>
      </c>
      <c r="S2472" s="10">
        <f>(((J2472/60)/60)/24)+DATE(1970,1,1)</f>
        <v>40465.655266203699</v>
      </c>
      <c r="T2472" s="10">
        <f>(((I2472/60)/60)/24)+DATE(1970,1,1)</f>
        <v>40512.655266203699</v>
      </c>
      <c r="U2472" s="12">
        <f>ROUND((T2472-S2472), 0)</f>
        <v>47</v>
      </c>
      <c r="V2472" s="11">
        <f>IF(E2472&gt;=D2472, 1, "")</f>
        <v>1</v>
      </c>
      <c r="W2472" s="11" t="str">
        <f>IF(E2472&lt;D2472, 1, "")</f>
        <v/>
      </c>
      <c r="X2472" s="15">
        <f>S2472</f>
        <v>40465.655266203699</v>
      </c>
    </row>
    <row r="2473" spans="1:24" ht="32" x14ac:dyDescent="0.2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5">
        <f>E2473/D2473</f>
        <v>1.0047368421052632</v>
      </c>
      <c r="P2473" s="6">
        <f>E2473/L2473</f>
        <v>190.9</v>
      </c>
      <c r="Q2473" t="str">
        <f>LEFT(N2473, SEARCH("/", N2473, 1)-1)</f>
        <v>music</v>
      </c>
      <c r="R2473" t="str">
        <f>RIGHT(N2473, LEN(N2473) - SEARCH("/", N2473,1))</f>
        <v>rock</v>
      </c>
      <c r="S2473" s="10">
        <f>(((J2473/60)/60)/24)+DATE(1970,1,1)</f>
        <v>41620.87667824074</v>
      </c>
      <c r="T2473" s="10">
        <f>(((I2473/60)/60)/24)+DATE(1970,1,1)</f>
        <v>41650.87667824074</v>
      </c>
      <c r="U2473" s="12">
        <f>ROUND((T2473-S2473), 0)</f>
        <v>30</v>
      </c>
      <c r="V2473" s="11">
        <f>IF(E2473&gt;=D2473, 1, "")</f>
        <v>1</v>
      </c>
      <c r="W2473" s="11" t="str">
        <f>IF(E2473&lt;D2473, 1, "")</f>
        <v/>
      </c>
      <c r="X2473" s="15">
        <f>S2473</f>
        <v>41620.87667824074</v>
      </c>
    </row>
    <row r="2474" spans="1:24" ht="48" x14ac:dyDescent="0.2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5">
        <f>E2474/D2474</f>
        <v>1.018</v>
      </c>
      <c r="P2474" s="6">
        <f>E2474/L2474</f>
        <v>140.85534591194968</v>
      </c>
      <c r="Q2474" t="str">
        <f>LEFT(N2474, SEARCH("/", N2474, 1)-1)</f>
        <v>music</v>
      </c>
      <c r="R2474" t="str">
        <f>RIGHT(N2474, LEN(N2474) - SEARCH("/", N2474,1))</f>
        <v>rock</v>
      </c>
      <c r="S2474" s="10">
        <f>(((J2474/60)/60)/24)+DATE(1970,1,1)</f>
        <v>41449.585162037038</v>
      </c>
      <c r="T2474" s="10">
        <f>(((I2474/60)/60)/24)+DATE(1970,1,1)</f>
        <v>41479.585162037038</v>
      </c>
      <c r="U2474" s="12">
        <f>ROUND((T2474-S2474), 0)</f>
        <v>30</v>
      </c>
      <c r="V2474" s="11">
        <f>IF(E2474&gt;=D2474, 1, "")</f>
        <v>1</v>
      </c>
      <c r="W2474" s="11" t="str">
        <f>IF(E2474&lt;D2474, 1, "")</f>
        <v/>
      </c>
      <c r="X2474" s="15">
        <f>S2474</f>
        <v>41449.585162037038</v>
      </c>
    </row>
    <row r="2475" spans="1:24" ht="32" x14ac:dyDescent="0.2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5">
        <f>E2475/D2475</f>
        <v>1.1666666666666667</v>
      </c>
      <c r="P2475" s="6">
        <f>E2475/L2475</f>
        <v>76.92307692307692</v>
      </c>
      <c r="Q2475" t="str">
        <f>LEFT(N2475, SEARCH("/", N2475, 1)-1)</f>
        <v>music</v>
      </c>
      <c r="R2475" t="str">
        <f>RIGHT(N2475, LEN(N2475) - SEARCH("/", N2475,1))</f>
        <v>rock</v>
      </c>
      <c r="S2475" s="10">
        <f>(((J2475/60)/60)/24)+DATE(1970,1,1)</f>
        <v>41507.845451388886</v>
      </c>
      <c r="T2475" s="10">
        <f>(((I2475/60)/60)/24)+DATE(1970,1,1)</f>
        <v>41537.845451388886</v>
      </c>
      <c r="U2475" s="12">
        <f>ROUND((T2475-S2475), 0)</f>
        <v>30</v>
      </c>
      <c r="V2475" s="11">
        <f>IF(E2475&gt;=D2475, 1, "")</f>
        <v>1</v>
      </c>
      <c r="W2475" s="11" t="str">
        <f>IF(E2475&lt;D2475, 1, "")</f>
        <v/>
      </c>
      <c r="X2475" s="15">
        <f>S2475</f>
        <v>41507.845451388886</v>
      </c>
    </row>
    <row r="2476" spans="1:24" ht="48" x14ac:dyDescent="0.2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5">
        <f>E2476/D2476</f>
        <v>1.0864893617021276</v>
      </c>
      <c r="P2476" s="6">
        <f>E2476/L2476</f>
        <v>99.15533980582525</v>
      </c>
      <c r="Q2476" t="str">
        <f>LEFT(N2476, SEARCH("/", N2476, 1)-1)</f>
        <v>music</v>
      </c>
      <c r="R2476" t="str">
        <f>RIGHT(N2476, LEN(N2476) - SEARCH("/", N2476,1))</f>
        <v>rock</v>
      </c>
      <c r="S2476" s="10">
        <f>(((J2476/60)/60)/24)+DATE(1970,1,1)</f>
        <v>42445.823055555549</v>
      </c>
      <c r="T2476" s="10">
        <f>(((I2476/60)/60)/24)+DATE(1970,1,1)</f>
        <v>42476</v>
      </c>
      <c r="U2476" s="12">
        <f>ROUND((T2476-S2476), 0)</f>
        <v>30</v>
      </c>
      <c r="V2476" s="11">
        <f>IF(E2476&gt;=D2476, 1, "")</f>
        <v>1</v>
      </c>
      <c r="W2476" s="11" t="str">
        <f>IF(E2476&lt;D2476, 1, "")</f>
        <v/>
      </c>
      <c r="X2476" s="15">
        <f>S2476</f>
        <v>42445.823055555549</v>
      </c>
    </row>
    <row r="2477" spans="1:24" ht="32" x14ac:dyDescent="0.2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5">
        <f>E2477/D2477</f>
        <v>1.1472</v>
      </c>
      <c r="P2477" s="6">
        <f>E2477/L2477</f>
        <v>67.881656804733723</v>
      </c>
      <c r="Q2477" t="str">
        <f>LEFT(N2477, SEARCH("/", N2477, 1)-1)</f>
        <v>music</v>
      </c>
      <c r="R2477" t="str">
        <f>RIGHT(N2477, LEN(N2477) - SEARCH("/", N2477,1))</f>
        <v>rock</v>
      </c>
      <c r="S2477" s="10">
        <f>(((J2477/60)/60)/24)+DATE(1970,1,1)</f>
        <v>40933.856967592597</v>
      </c>
      <c r="T2477" s="10">
        <f>(((I2477/60)/60)/24)+DATE(1970,1,1)</f>
        <v>40993.815300925926</v>
      </c>
      <c r="U2477" s="12">
        <f>ROUND((T2477-S2477), 0)</f>
        <v>60</v>
      </c>
      <c r="V2477" s="11">
        <f>IF(E2477&gt;=D2477, 1, "")</f>
        <v>1</v>
      </c>
      <c r="W2477" s="11" t="str">
        <f>IF(E2477&lt;D2477, 1, "")</f>
        <v/>
      </c>
      <c r="X2477" s="15">
        <f>S2477</f>
        <v>40933.856967592597</v>
      </c>
    </row>
    <row r="2478" spans="1:24" ht="48" x14ac:dyDescent="0.2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5">
        <f>E2478/D2478</f>
        <v>1.018</v>
      </c>
      <c r="P2478" s="6">
        <f>E2478/L2478</f>
        <v>246.29032258064515</v>
      </c>
      <c r="Q2478" t="str">
        <f>LEFT(N2478, SEARCH("/", N2478, 1)-1)</f>
        <v>music</v>
      </c>
      <c r="R2478" t="str">
        <f>RIGHT(N2478, LEN(N2478) - SEARCH("/", N2478,1))</f>
        <v>rock</v>
      </c>
      <c r="S2478" s="10">
        <f>(((J2478/60)/60)/24)+DATE(1970,1,1)</f>
        <v>41561.683553240742</v>
      </c>
      <c r="T2478" s="10">
        <f>(((I2478/60)/60)/24)+DATE(1970,1,1)</f>
        <v>41591.725219907406</v>
      </c>
      <c r="U2478" s="12">
        <f>ROUND((T2478-S2478), 0)</f>
        <v>30</v>
      </c>
      <c r="V2478" s="11">
        <f>IF(E2478&gt;=D2478, 1, "")</f>
        <v>1</v>
      </c>
      <c r="W2478" s="11" t="str">
        <f>IF(E2478&lt;D2478, 1, "")</f>
        <v/>
      </c>
      <c r="X2478" s="15">
        <f>S2478</f>
        <v>41561.683553240742</v>
      </c>
    </row>
    <row r="2479" spans="1:24" ht="48" x14ac:dyDescent="0.2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5">
        <f>E2479/D2479</f>
        <v>1.06</v>
      </c>
      <c r="P2479" s="6">
        <f>E2479/L2479</f>
        <v>189.28571428571428</v>
      </c>
      <c r="Q2479" t="str">
        <f>LEFT(N2479, SEARCH("/", N2479, 1)-1)</f>
        <v>music</v>
      </c>
      <c r="R2479" t="str">
        <f>RIGHT(N2479, LEN(N2479) - SEARCH("/", N2479,1))</f>
        <v>rock</v>
      </c>
      <c r="S2479" s="10">
        <f>(((J2479/60)/60)/24)+DATE(1970,1,1)</f>
        <v>40274.745127314818</v>
      </c>
      <c r="T2479" s="10">
        <f>(((I2479/60)/60)/24)+DATE(1970,1,1)</f>
        <v>40344.166666666664</v>
      </c>
      <c r="U2479" s="12">
        <f>ROUND((T2479-S2479), 0)</f>
        <v>69</v>
      </c>
      <c r="V2479" s="11">
        <f>IF(E2479&gt;=D2479, 1, "")</f>
        <v>1</v>
      </c>
      <c r="W2479" s="11" t="str">
        <f>IF(E2479&lt;D2479, 1, "")</f>
        <v/>
      </c>
      <c r="X2479" s="15">
        <f>S2479</f>
        <v>40274.745127314818</v>
      </c>
    </row>
    <row r="2480" spans="1:24" ht="32" x14ac:dyDescent="0.2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5">
        <f>E2480/D2480</f>
        <v>1.0349999999999999</v>
      </c>
      <c r="P2480" s="6">
        <f>E2480/L2480</f>
        <v>76.666666666666671</v>
      </c>
      <c r="Q2480" t="str">
        <f>LEFT(N2480, SEARCH("/", N2480, 1)-1)</f>
        <v>music</v>
      </c>
      <c r="R2480" t="str">
        <f>RIGHT(N2480, LEN(N2480) - SEARCH("/", N2480,1))</f>
        <v>rock</v>
      </c>
      <c r="S2480" s="10">
        <f>(((J2480/60)/60)/24)+DATE(1970,1,1)</f>
        <v>41852.730219907404</v>
      </c>
      <c r="T2480" s="10">
        <f>(((I2480/60)/60)/24)+DATE(1970,1,1)</f>
        <v>41882.730219907404</v>
      </c>
      <c r="U2480" s="12">
        <f>ROUND((T2480-S2480), 0)</f>
        <v>30</v>
      </c>
      <c r="V2480" s="11">
        <f>IF(E2480&gt;=D2480, 1, "")</f>
        <v>1</v>
      </c>
      <c r="W2480" s="11" t="str">
        <f>IF(E2480&lt;D2480, 1, "")</f>
        <v/>
      </c>
      <c r="X2480" s="15">
        <f>S2480</f>
        <v>41852.730219907404</v>
      </c>
    </row>
    <row r="2481" spans="1:24" ht="48" x14ac:dyDescent="0.2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5">
        <f>E2481/D2481</f>
        <v>1.5497535999999998</v>
      </c>
      <c r="P2481" s="6">
        <f>E2481/L2481</f>
        <v>82.963254817987149</v>
      </c>
      <c r="Q2481" t="str">
        <f>LEFT(N2481, SEARCH("/", N2481, 1)-1)</f>
        <v>music</v>
      </c>
      <c r="R2481" t="str">
        <f>RIGHT(N2481, LEN(N2481) - SEARCH("/", N2481,1))</f>
        <v>rock</v>
      </c>
      <c r="S2481" s="10">
        <f>(((J2481/60)/60)/24)+DATE(1970,1,1)</f>
        <v>41116.690104166664</v>
      </c>
      <c r="T2481" s="10">
        <f>(((I2481/60)/60)/24)+DATE(1970,1,1)</f>
        <v>41151.690104166664</v>
      </c>
      <c r="U2481" s="12">
        <f>ROUND((T2481-S2481), 0)</f>
        <v>35</v>
      </c>
      <c r="V2481" s="11">
        <f>IF(E2481&gt;=D2481, 1, "")</f>
        <v>1</v>
      </c>
      <c r="W2481" s="11" t="str">
        <f>IF(E2481&lt;D2481, 1, "")</f>
        <v/>
      </c>
      <c r="X2481" s="15">
        <f>S2481</f>
        <v>41116.690104166664</v>
      </c>
    </row>
    <row r="2482" spans="1:24" ht="48" x14ac:dyDescent="0.2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5">
        <f>E2482/D2482</f>
        <v>1.6214066666666667</v>
      </c>
      <c r="P2482" s="6">
        <f>E2482/L2482</f>
        <v>62.522107969151669</v>
      </c>
      <c r="Q2482" t="str">
        <f>LEFT(N2482, SEARCH("/", N2482, 1)-1)</f>
        <v>music</v>
      </c>
      <c r="R2482" t="str">
        <f>RIGHT(N2482, LEN(N2482) - SEARCH("/", N2482,1))</f>
        <v>rock</v>
      </c>
      <c r="S2482" s="10">
        <f>(((J2482/60)/60)/24)+DATE(1970,1,1)</f>
        <v>41458.867905092593</v>
      </c>
      <c r="T2482" s="10">
        <f>(((I2482/60)/60)/24)+DATE(1970,1,1)</f>
        <v>41493.867905092593</v>
      </c>
      <c r="U2482" s="12">
        <f>ROUND((T2482-S2482), 0)</f>
        <v>35</v>
      </c>
      <c r="V2482" s="11">
        <f>IF(E2482&gt;=D2482, 1, "")</f>
        <v>1</v>
      </c>
      <c r="W2482" s="11" t="str">
        <f>IF(E2482&lt;D2482, 1, "")</f>
        <v/>
      </c>
      <c r="X2482" s="15">
        <f>S2482</f>
        <v>41458.867905092593</v>
      </c>
    </row>
    <row r="2483" spans="1:24" ht="32" x14ac:dyDescent="0.2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5">
        <f>E2483/D2483</f>
        <v>1.0442100000000001</v>
      </c>
      <c r="P2483" s="6">
        <f>E2483/L2483</f>
        <v>46.06808823529412</v>
      </c>
      <c r="Q2483" t="str">
        <f>LEFT(N2483, SEARCH("/", N2483, 1)-1)</f>
        <v>music</v>
      </c>
      <c r="R2483" t="str">
        <f>RIGHT(N2483, LEN(N2483) - SEARCH("/", N2483,1))</f>
        <v>rock</v>
      </c>
      <c r="S2483" s="10">
        <f>(((J2483/60)/60)/24)+DATE(1970,1,1)</f>
        <v>40007.704247685186</v>
      </c>
      <c r="T2483" s="10">
        <f>(((I2483/60)/60)/24)+DATE(1970,1,1)</f>
        <v>40057.166666666664</v>
      </c>
      <c r="U2483" s="12">
        <f>ROUND((T2483-S2483), 0)</f>
        <v>49</v>
      </c>
      <c r="V2483" s="11">
        <f>IF(E2483&gt;=D2483, 1, "")</f>
        <v>1</v>
      </c>
      <c r="W2483" s="11" t="str">
        <f>IF(E2483&lt;D2483, 1, "")</f>
        <v/>
      </c>
      <c r="X2483" s="15">
        <f>S2483</f>
        <v>40007.704247685186</v>
      </c>
    </row>
    <row r="2484" spans="1:24" ht="48" x14ac:dyDescent="0.2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5">
        <f>E2484/D2484</f>
        <v>1.0612433333333333</v>
      </c>
      <c r="P2484" s="6">
        <f>E2484/L2484</f>
        <v>38.543946731234868</v>
      </c>
      <c r="Q2484" t="str">
        <f>LEFT(N2484, SEARCH("/", N2484, 1)-1)</f>
        <v>music</v>
      </c>
      <c r="R2484" t="str">
        <f>RIGHT(N2484, LEN(N2484) - SEARCH("/", N2484,1))</f>
        <v>rock</v>
      </c>
      <c r="S2484" s="10">
        <f>(((J2484/60)/60)/24)+DATE(1970,1,1)</f>
        <v>41121.561886574076</v>
      </c>
      <c r="T2484" s="10">
        <f>(((I2484/60)/60)/24)+DATE(1970,1,1)</f>
        <v>41156.561886574076</v>
      </c>
      <c r="U2484" s="12">
        <f>ROUND((T2484-S2484), 0)</f>
        <v>35</v>
      </c>
      <c r="V2484" s="11">
        <f>IF(E2484&gt;=D2484, 1, "")</f>
        <v>1</v>
      </c>
      <c r="W2484" s="11" t="str">
        <f>IF(E2484&lt;D2484, 1, "")</f>
        <v/>
      </c>
      <c r="X2484" s="15">
        <f>S2484</f>
        <v>41121.561886574076</v>
      </c>
    </row>
    <row r="2485" spans="1:24" ht="48" x14ac:dyDescent="0.2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5">
        <f>E2485/D2485</f>
        <v>1.5493846153846154</v>
      </c>
      <c r="P2485" s="6">
        <f>E2485/L2485</f>
        <v>53.005263157894738</v>
      </c>
      <c r="Q2485" t="str">
        <f>LEFT(N2485, SEARCH("/", N2485, 1)-1)</f>
        <v>music</v>
      </c>
      <c r="R2485" t="str">
        <f>RIGHT(N2485, LEN(N2485) - SEARCH("/", N2485,1))</f>
        <v>rock</v>
      </c>
      <c r="S2485" s="10">
        <f>(((J2485/60)/60)/24)+DATE(1970,1,1)</f>
        <v>41786.555162037039</v>
      </c>
      <c r="T2485" s="10">
        <f>(((I2485/60)/60)/24)+DATE(1970,1,1)</f>
        <v>41815.083333333336</v>
      </c>
      <c r="U2485" s="12">
        <f>ROUND((T2485-S2485), 0)</f>
        <v>29</v>
      </c>
      <c r="V2485" s="11">
        <f>IF(E2485&gt;=D2485, 1, "")</f>
        <v>1</v>
      </c>
      <c r="W2485" s="11" t="str">
        <f>IF(E2485&lt;D2485, 1, "")</f>
        <v/>
      </c>
      <c r="X2485" s="15">
        <f>S2485</f>
        <v>41786.555162037039</v>
      </c>
    </row>
    <row r="2486" spans="1:24" ht="48" x14ac:dyDescent="0.2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5">
        <f>E2486/D2486</f>
        <v>1.1077157238734421</v>
      </c>
      <c r="P2486" s="6">
        <f>E2486/L2486</f>
        <v>73.355396825396824</v>
      </c>
      <c r="Q2486" t="str">
        <f>LEFT(N2486, SEARCH("/", N2486, 1)-1)</f>
        <v>music</v>
      </c>
      <c r="R2486" t="str">
        <f>RIGHT(N2486, LEN(N2486) - SEARCH("/", N2486,1))</f>
        <v>rock</v>
      </c>
      <c r="S2486" s="10">
        <f>(((J2486/60)/60)/24)+DATE(1970,1,1)</f>
        <v>41682.099189814813</v>
      </c>
      <c r="T2486" s="10">
        <f>(((I2486/60)/60)/24)+DATE(1970,1,1)</f>
        <v>41722.057523148149</v>
      </c>
      <c r="U2486" s="12">
        <f>ROUND((T2486-S2486), 0)</f>
        <v>40</v>
      </c>
      <c r="V2486" s="11">
        <f>IF(E2486&gt;=D2486, 1, "")</f>
        <v>1</v>
      </c>
      <c r="W2486" s="11" t="str">
        <f>IF(E2486&lt;D2486, 1, "")</f>
        <v/>
      </c>
      <c r="X2486" s="15">
        <f>S2486</f>
        <v>41682.099189814813</v>
      </c>
    </row>
    <row r="2487" spans="1:24" ht="48" x14ac:dyDescent="0.2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5">
        <f>E2487/D2487</f>
        <v>1.1091186666666666</v>
      </c>
      <c r="P2487" s="6">
        <f>E2487/L2487</f>
        <v>127.97523076923076</v>
      </c>
      <c r="Q2487" t="str">
        <f>LEFT(N2487, SEARCH("/", N2487, 1)-1)</f>
        <v>music</v>
      </c>
      <c r="R2487" t="str">
        <f>RIGHT(N2487, LEN(N2487) - SEARCH("/", N2487,1))</f>
        <v>rock</v>
      </c>
      <c r="S2487" s="10">
        <f>(((J2487/60)/60)/24)+DATE(1970,1,1)</f>
        <v>40513.757569444446</v>
      </c>
      <c r="T2487" s="10">
        <f>(((I2487/60)/60)/24)+DATE(1970,1,1)</f>
        <v>40603.757569444446</v>
      </c>
      <c r="U2487" s="12">
        <f>ROUND((T2487-S2487), 0)</f>
        <v>90</v>
      </c>
      <c r="V2487" s="11">
        <f>IF(E2487&gt;=D2487, 1, "")</f>
        <v>1</v>
      </c>
      <c r="W2487" s="11" t="str">
        <f>IF(E2487&lt;D2487, 1, "")</f>
        <v/>
      </c>
      <c r="X2487" s="15">
        <f>S2487</f>
        <v>40513.757569444446</v>
      </c>
    </row>
    <row r="2488" spans="1:24" ht="48" x14ac:dyDescent="0.2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5">
        <f>E2488/D2488</f>
        <v>1.1071428571428572</v>
      </c>
      <c r="P2488" s="6">
        <f>E2488/L2488</f>
        <v>104.72972972972973</v>
      </c>
      <c r="Q2488" t="str">
        <f>LEFT(N2488, SEARCH("/", N2488, 1)-1)</f>
        <v>music</v>
      </c>
      <c r="R2488" t="str">
        <f>RIGHT(N2488, LEN(N2488) - SEARCH("/", N2488,1))</f>
        <v>rock</v>
      </c>
      <c r="S2488" s="10">
        <f>(((J2488/60)/60)/24)+DATE(1970,1,1)</f>
        <v>41463.743472222224</v>
      </c>
      <c r="T2488" s="10">
        <f>(((I2488/60)/60)/24)+DATE(1970,1,1)</f>
        <v>41483.743472222224</v>
      </c>
      <c r="U2488" s="12">
        <f>ROUND((T2488-S2488), 0)</f>
        <v>20</v>
      </c>
      <c r="V2488" s="11">
        <f>IF(E2488&gt;=D2488, 1, "")</f>
        <v>1</v>
      </c>
      <c r="W2488" s="11" t="str">
        <f>IF(E2488&lt;D2488, 1, "")</f>
        <v/>
      </c>
      <c r="X2488" s="15">
        <f>S2488</f>
        <v>41463.743472222224</v>
      </c>
    </row>
    <row r="2489" spans="1:24" ht="48" x14ac:dyDescent="0.2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5">
        <f>E2489/D2489</f>
        <v>1.2361333333333333</v>
      </c>
      <c r="P2489" s="6">
        <f>E2489/L2489</f>
        <v>67.671532846715323</v>
      </c>
      <c r="Q2489" t="str">
        <f>LEFT(N2489, SEARCH("/", N2489, 1)-1)</f>
        <v>music</v>
      </c>
      <c r="R2489" t="str">
        <f>RIGHT(N2489, LEN(N2489) - SEARCH("/", N2489,1))</f>
        <v>rock</v>
      </c>
      <c r="S2489" s="10">
        <f>(((J2489/60)/60)/24)+DATE(1970,1,1)</f>
        <v>41586.475173611114</v>
      </c>
      <c r="T2489" s="10">
        <f>(((I2489/60)/60)/24)+DATE(1970,1,1)</f>
        <v>41617.207638888889</v>
      </c>
      <c r="U2489" s="12">
        <f>ROUND((T2489-S2489), 0)</f>
        <v>31</v>
      </c>
      <c r="V2489" s="11">
        <f>IF(E2489&gt;=D2489, 1, "")</f>
        <v>1</v>
      </c>
      <c r="W2489" s="11" t="str">
        <f>IF(E2489&lt;D2489, 1, "")</f>
        <v/>
      </c>
      <c r="X2489" s="15">
        <f>S2489</f>
        <v>41586.475173611114</v>
      </c>
    </row>
    <row r="2490" spans="1:24" ht="48" x14ac:dyDescent="0.2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5">
        <f>E2490/D2490</f>
        <v>2.1105</v>
      </c>
      <c r="P2490" s="6">
        <f>E2490/L2490</f>
        <v>95.931818181818187</v>
      </c>
      <c r="Q2490" t="str">
        <f>LEFT(N2490, SEARCH("/", N2490, 1)-1)</f>
        <v>music</v>
      </c>
      <c r="R2490" t="str">
        <f>RIGHT(N2490, LEN(N2490) - SEARCH("/", N2490,1))</f>
        <v>rock</v>
      </c>
      <c r="S2490" s="10">
        <f>(((J2490/60)/60)/24)+DATE(1970,1,1)</f>
        <v>41320.717465277776</v>
      </c>
      <c r="T2490" s="10">
        <f>(((I2490/60)/60)/24)+DATE(1970,1,1)</f>
        <v>41344.166666666664</v>
      </c>
      <c r="U2490" s="12">
        <f>ROUND((T2490-S2490), 0)</f>
        <v>23</v>
      </c>
      <c r="V2490" s="11">
        <f>IF(E2490&gt;=D2490, 1, "")</f>
        <v>1</v>
      </c>
      <c r="W2490" s="11" t="str">
        <f>IF(E2490&lt;D2490, 1, "")</f>
        <v/>
      </c>
      <c r="X2490" s="15">
        <f>S2490</f>
        <v>41320.717465277776</v>
      </c>
    </row>
    <row r="2491" spans="1:24" ht="48" x14ac:dyDescent="0.2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5">
        <f>E2491/D2491</f>
        <v>1.01</v>
      </c>
      <c r="P2491" s="6">
        <f>E2491/L2491</f>
        <v>65.161290322580641</v>
      </c>
      <c r="Q2491" t="str">
        <f>LEFT(N2491, SEARCH("/", N2491, 1)-1)</f>
        <v>theater</v>
      </c>
      <c r="R2491" t="str">
        <f>RIGHT(N2491, LEN(N2491) - SEARCH("/", N2491,1))</f>
        <v>plays</v>
      </c>
      <c r="S2491" s="10">
        <f>(((J2491/60)/60)/24)+DATE(1970,1,1)</f>
        <v>42712.23474537037</v>
      </c>
      <c r="T2491" s="10">
        <f>(((I2491/60)/60)/24)+DATE(1970,1,1)</f>
        <v>42735.707638888889</v>
      </c>
      <c r="U2491" s="12">
        <f>ROUND((T2491-S2491), 0)</f>
        <v>23</v>
      </c>
      <c r="V2491" s="11">
        <f>IF(E2491&gt;=D2491, 1, "")</f>
        <v>1</v>
      </c>
      <c r="W2491" s="11" t="str">
        <f>IF(E2491&lt;D2491, 1, "")</f>
        <v/>
      </c>
      <c r="X2491" s="15">
        <f>S2491</f>
        <v>42712.23474537037</v>
      </c>
    </row>
    <row r="2492" spans="1:24" ht="48" x14ac:dyDescent="0.2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5">
        <f>E2492/D2492</f>
        <v>1.0165</v>
      </c>
      <c r="P2492" s="6">
        <f>E2492/L2492</f>
        <v>32.269841269841272</v>
      </c>
      <c r="Q2492" t="str">
        <f>LEFT(N2492, SEARCH("/", N2492, 1)-1)</f>
        <v>theater</v>
      </c>
      <c r="R2492" t="str">
        <f>RIGHT(N2492, LEN(N2492) - SEARCH("/", N2492,1))</f>
        <v>plays</v>
      </c>
      <c r="S2492" s="10">
        <f>(((J2492/60)/60)/24)+DATE(1970,1,1)</f>
        <v>42160.583043981482</v>
      </c>
      <c r="T2492" s="10">
        <f>(((I2492/60)/60)/24)+DATE(1970,1,1)</f>
        <v>42175.583043981482</v>
      </c>
      <c r="U2492" s="12">
        <f>ROUND((T2492-S2492), 0)</f>
        <v>15</v>
      </c>
      <c r="V2492" s="11">
        <f>IF(E2492&gt;=D2492, 1, "")</f>
        <v>1</v>
      </c>
      <c r="W2492" s="11" t="str">
        <f>IF(E2492&lt;D2492, 1, "")</f>
        <v/>
      </c>
      <c r="X2492" s="15">
        <f>S2492</f>
        <v>42160.583043981482</v>
      </c>
    </row>
    <row r="2493" spans="1:24" ht="48" x14ac:dyDescent="0.2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5">
        <f>E2493/D2493</f>
        <v>1.0833333333333333</v>
      </c>
      <c r="P2493" s="6">
        <f>E2493/L2493</f>
        <v>81.25</v>
      </c>
      <c r="Q2493" t="str">
        <f>LEFT(N2493, SEARCH("/", N2493, 1)-1)</f>
        <v>theater</v>
      </c>
      <c r="R2493" t="str">
        <f>RIGHT(N2493, LEN(N2493) - SEARCH("/", N2493,1))</f>
        <v>plays</v>
      </c>
      <c r="S2493" s="10">
        <f>(((J2493/60)/60)/24)+DATE(1970,1,1)</f>
        <v>42039.384571759263</v>
      </c>
      <c r="T2493" s="10">
        <f>(((I2493/60)/60)/24)+DATE(1970,1,1)</f>
        <v>42052.583333333328</v>
      </c>
      <c r="U2493" s="12">
        <f>ROUND((T2493-S2493), 0)</f>
        <v>13</v>
      </c>
      <c r="V2493" s="11">
        <f>IF(E2493&gt;=D2493, 1, "")</f>
        <v>1</v>
      </c>
      <c r="W2493" s="11" t="str">
        <f>IF(E2493&lt;D2493, 1, "")</f>
        <v/>
      </c>
      <c r="X2493" s="15">
        <f>S2493</f>
        <v>42039.384571759263</v>
      </c>
    </row>
    <row r="2494" spans="1:24" ht="64" x14ac:dyDescent="0.2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5">
        <f>E2494/D2494</f>
        <v>2.42</v>
      </c>
      <c r="P2494" s="6">
        <f>E2494/L2494</f>
        <v>24.2</v>
      </c>
      <c r="Q2494" t="str">
        <f>LEFT(N2494, SEARCH("/", N2494, 1)-1)</f>
        <v>theater</v>
      </c>
      <c r="R2494" t="str">
        <f>RIGHT(N2494, LEN(N2494) - SEARCH("/", N2494,1))</f>
        <v>plays</v>
      </c>
      <c r="S2494" s="10">
        <f>(((J2494/60)/60)/24)+DATE(1970,1,1)</f>
        <v>42107.621018518519</v>
      </c>
      <c r="T2494" s="10">
        <f>(((I2494/60)/60)/24)+DATE(1970,1,1)</f>
        <v>42167.621018518519</v>
      </c>
      <c r="U2494" s="12">
        <f>ROUND((T2494-S2494), 0)</f>
        <v>60</v>
      </c>
      <c r="V2494" s="11">
        <f>IF(E2494&gt;=D2494, 1, "")</f>
        <v>1</v>
      </c>
      <c r="W2494" s="11" t="str">
        <f>IF(E2494&lt;D2494, 1, "")</f>
        <v/>
      </c>
      <c r="X2494" s="15">
        <f>S2494</f>
        <v>42107.621018518519</v>
      </c>
    </row>
    <row r="2495" spans="1:24" ht="48" x14ac:dyDescent="0.2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5">
        <f>E2495/D2495</f>
        <v>1.0044999999999999</v>
      </c>
      <c r="P2495" s="6">
        <f>E2495/L2495</f>
        <v>65.868852459016395</v>
      </c>
      <c r="Q2495" t="str">
        <f>LEFT(N2495, SEARCH("/", N2495, 1)-1)</f>
        <v>theater</v>
      </c>
      <c r="R2495" t="str">
        <f>RIGHT(N2495, LEN(N2495) - SEARCH("/", N2495,1))</f>
        <v>plays</v>
      </c>
      <c r="S2495" s="10">
        <f>(((J2495/60)/60)/24)+DATE(1970,1,1)</f>
        <v>42561.154664351852</v>
      </c>
      <c r="T2495" s="10">
        <f>(((I2495/60)/60)/24)+DATE(1970,1,1)</f>
        <v>42592.166666666672</v>
      </c>
      <c r="U2495" s="12">
        <f>ROUND((T2495-S2495), 0)</f>
        <v>31</v>
      </c>
      <c r="V2495" s="11">
        <f>IF(E2495&gt;=D2495, 1, "")</f>
        <v>1</v>
      </c>
      <c r="W2495" s="11" t="str">
        <f>IF(E2495&lt;D2495, 1, "")</f>
        <v/>
      </c>
      <c r="X2495" s="15">
        <f>S2495</f>
        <v>42561.154664351852</v>
      </c>
    </row>
    <row r="2496" spans="1:24" ht="48" x14ac:dyDescent="0.2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5">
        <f>E2496/D2496</f>
        <v>1.2506666666666666</v>
      </c>
      <c r="P2496" s="6">
        <f>E2496/L2496</f>
        <v>36.07692307692308</v>
      </c>
      <c r="Q2496" t="str">
        <f>LEFT(N2496, SEARCH("/", N2496, 1)-1)</f>
        <v>theater</v>
      </c>
      <c r="R2496" t="str">
        <f>RIGHT(N2496, LEN(N2496) - SEARCH("/", N2496,1))</f>
        <v>plays</v>
      </c>
      <c r="S2496" s="10">
        <f>(((J2496/60)/60)/24)+DATE(1970,1,1)</f>
        <v>42709.134780092587</v>
      </c>
      <c r="T2496" s="10">
        <f>(((I2496/60)/60)/24)+DATE(1970,1,1)</f>
        <v>42739.134780092587</v>
      </c>
      <c r="U2496" s="12">
        <f>ROUND((T2496-S2496), 0)</f>
        <v>30</v>
      </c>
      <c r="V2496" s="11">
        <f>IF(E2496&gt;=D2496, 1, "")</f>
        <v>1</v>
      </c>
      <c r="W2496" s="11" t="str">
        <f>IF(E2496&lt;D2496, 1, "")</f>
        <v/>
      </c>
      <c r="X2496" s="15">
        <f>S2496</f>
        <v>42709.134780092587</v>
      </c>
    </row>
    <row r="2497" spans="1:24" ht="32" x14ac:dyDescent="0.2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5">
        <f>E2497/D2497</f>
        <v>1.0857142857142856</v>
      </c>
      <c r="P2497" s="6">
        <f>E2497/L2497</f>
        <v>44.186046511627907</v>
      </c>
      <c r="Q2497" t="str">
        <f>LEFT(N2497, SEARCH("/", N2497, 1)-1)</f>
        <v>theater</v>
      </c>
      <c r="R2497" t="str">
        <f>RIGHT(N2497, LEN(N2497) - SEARCH("/", N2497,1))</f>
        <v>plays</v>
      </c>
      <c r="S2497" s="10">
        <f>(((J2497/60)/60)/24)+DATE(1970,1,1)</f>
        <v>42086.614942129629</v>
      </c>
      <c r="T2497" s="10">
        <f>(((I2497/60)/60)/24)+DATE(1970,1,1)</f>
        <v>42117.290972222225</v>
      </c>
      <c r="U2497" s="12">
        <f>ROUND((T2497-S2497), 0)</f>
        <v>31</v>
      </c>
      <c r="V2497" s="11">
        <f>IF(E2497&gt;=D2497, 1, "")</f>
        <v>1</v>
      </c>
      <c r="W2497" s="11" t="str">
        <f>IF(E2497&lt;D2497, 1, "")</f>
        <v/>
      </c>
      <c r="X2497" s="15">
        <f>S2497</f>
        <v>42086.614942129629</v>
      </c>
    </row>
    <row r="2498" spans="1:24" ht="48" x14ac:dyDescent="0.2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5">
        <f>E2498/D2498</f>
        <v>1.4570000000000001</v>
      </c>
      <c r="P2498" s="6">
        <f>E2498/L2498</f>
        <v>104.07142857142857</v>
      </c>
      <c r="Q2498" t="str">
        <f>LEFT(N2498, SEARCH("/", N2498, 1)-1)</f>
        <v>theater</v>
      </c>
      <c r="R2498" t="str">
        <f>RIGHT(N2498, LEN(N2498) - SEARCH("/", N2498,1))</f>
        <v>plays</v>
      </c>
      <c r="S2498" s="10">
        <f>(((J2498/60)/60)/24)+DATE(1970,1,1)</f>
        <v>42064.652673611112</v>
      </c>
      <c r="T2498" s="10">
        <f>(((I2498/60)/60)/24)+DATE(1970,1,1)</f>
        <v>42101.291666666672</v>
      </c>
      <c r="U2498" s="12">
        <f>ROUND((T2498-S2498), 0)</f>
        <v>37</v>
      </c>
      <c r="V2498" s="11">
        <f>IF(E2498&gt;=D2498, 1, "")</f>
        <v>1</v>
      </c>
      <c r="W2498" s="11" t="str">
        <f>IF(E2498&lt;D2498, 1, "")</f>
        <v/>
      </c>
      <c r="X2498" s="15">
        <f>S2498</f>
        <v>42064.652673611112</v>
      </c>
    </row>
    <row r="2499" spans="1:24" ht="48" x14ac:dyDescent="0.2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5">
        <f>E2499/D2499</f>
        <v>1.1000000000000001</v>
      </c>
      <c r="P2499" s="6">
        <f>E2499/L2499</f>
        <v>35.96153846153846</v>
      </c>
      <c r="Q2499" t="str">
        <f>LEFT(N2499, SEARCH("/", N2499, 1)-1)</f>
        <v>theater</v>
      </c>
      <c r="R2499" t="str">
        <f>RIGHT(N2499, LEN(N2499) - SEARCH("/", N2499,1))</f>
        <v>plays</v>
      </c>
      <c r="S2499" s="10">
        <f>(((J2499/60)/60)/24)+DATE(1970,1,1)</f>
        <v>42256.764212962968</v>
      </c>
      <c r="T2499" s="10">
        <f>(((I2499/60)/60)/24)+DATE(1970,1,1)</f>
        <v>42283.957638888889</v>
      </c>
      <c r="U2499" s="12">
        <f>ROUND((T2499-S2499), 0)</f>
        <v>27</v>
      </c>
      <c r="V2499" s="11">
        <f>IF(E2499&gt;=D2499, 1, "")</f>
        <v>1</v>
      </c>
      <c r="W2499" s="11" t="str">
        <f>IF(E2499&lt;D2499, 1, "")</f>
        <v/>
      </c>
      <c r="X2499" s="15">
        <f>S2499</f>
        <v>42256.764212962968</v>
      </c>
    </row>
    <row r="2500" spans="1:24" ht="48" x14ac:dyDescent="0.2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5">
        <f>E2500/D2500</f>
        <v>1.0223333333333333</v>
      </c>
      <c r="P2500" s="6">
        <f>E2500/L2500</f>
        <v>127.79166666666667</v>
      </c>
      <c r="Q2500" t="str">
        <f>LEFT(N2500, SEARCH("/", N2500, 1)-1)</f>
        <v>theater</v>
      </c>
      <c r="R2500" t="str">
        <f>RIGHT(N2500, LEN(N2500) - SEARCH("/", N2500,1))</f>
        <v>plays</v>
      </c>
      <c r="S2500" s="10">
        <f>(((J2500/60)/60)/24)+DATE(1970,1,1)</f>
        <v>42292.701053240744</v>
      </c>
      <c r="T2500" s="10">
        <f>(((I2500/60)/60)/24)+DATE(1970,1,1)</f>
        <v>42322.742719907401</v>
      </c>
      <c r="U2500" s="12">
        <f>ROUND((T2500-S2500), 0)</f>
        <v>30</v>
      </c>
      <c r="V2500" s="11">
        <f>IF(E2500&gt;=D2500, 1, "")</f>
        <v>1</v>
      </c>
      <c r="W2500" s="11" t="str">
        <f>IF(E2500&lt;D2500, 1, "")</f>
        <v/>
      </c>
      <c r="X2500" s="15">
        <f>S2500</f>
        <v>42292.701053240744</v>
      </c>
    </row>
    <row r="2501" spans="1:24" ht="48" x14ac:dyDescent="0.2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5">
        <f>E2501/D2501</f>
        <v>1.22</v>
      </c>
      <c r="P2501" s="6">
        <f>E2501/L2501</f>
        <v>27.727272727272727</v>
      </c>
      <c r="Q2501" t="str">
        <f>LEFT(N2501, SEARCH("/", N2501, 1)-1)</f>
        <v>theater</v>
      </c>
      <c r="R2501" t="str">
        <f>RIGHT(N2501, LEN(N2501) - SEARCH("/", N2501,1))</f>
        <v>plays</v>
      </c>
      <c r="S2501" s="10">
        <f>(((J2501/60)/60)/24)+DATE(1970,1,1)</f>
        <v>42278.453668981485</v>
      </c>
      <c r="T2501" s="10">
        <f>(((I2501/60)/60)/24)+DATE(1970,1,1)</f>
        <v>42296.458333333328</v>
      </c>
      <c r="U2501" s="12">
        <f>ROUND((T2501-S2501), 0)</f>
        <v>18</v>
      </c>
      <c r="V2501" s="11">
        <f>IF(E2501&gt;=D2501, 1, "")</f>
        <v>1</v>
      </c>
      <c r="W2501" s="11" t="str">
        <f>IF(E2501&lt;D2501, 1, "")</f>
        <v/>
      </c>
      <c r="X2501" s="15">
        <f>S2501</f>
        <v>42278.453668981485</v>
      </c>
    </row>
    <row r="2502" spans="1:24" ht="48" x14ac:dyDescent="0.2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5">
        <f>E2502/D2502</f>
        <v>1.0196000000000001</v>
      </c>
      <c r="P2502" s="6">
        <f>E2502/L2502</f>
        <v>39.828125</v>
      </c>
      <c r="Q2502" t="str">
        <f>LEFT(N2502, SEARCH("/", N2502, 1)-1)</f>
        <v>theater</v>
      </c>
      <c r="R2502" t="str">
        <f>RIGHT(N2502, LEN(N2502) - SEARCH("/", N2502,1))</f>
        <v>plays</v>
      </c>
      <c r="S2502" s="10">
        <f>(((J2502/60)/60)/24)+DATE(1970,1,1)</f>
        <v>42184.572881944448</v>
      </c>
      <c r="T2502" s="10">
        <f>(((I2502/60)/60)/24)+DATE(1970,1,1)</f>
        <v>42214.708333333328</v>
      </c>
      <c r="U2502" s="12">
        <f>ROUND((T2502-S2502), 0)</f>
        <v>30</v>
      </c>
      <c r="V2502" s="11">
        <f>IF(E2502&gt;=D2502, 1, "")</f>
        <v>1</v>
      </c>
      <c r="W2502" s="11" t="str">
        <f>IF(E2502&lt;D2502, 1, "")</f>
        <v/>
      </c>
      <c r="X2502" s="15">
        <f>S2502</f>
        <v>42184.572881944448</v>
      </c>
    </row>
    <row r="2503" spans="1:24" ht="48" x14ac:dyDescent="0.2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5">
        <f>E2503/D2503</f>
        <v>1.411764705882353</v>
      </c>
      <c r="P2503" s="6">
        <f>E2503/L2503</f>
        <v>52.173913043478258</v>
      </c>
      <c r="Q2503" t="str">
        <f>LEFT(N2503, SEARCH("/", N2503, 1)-1)</f>
        <v>theater</v>
      </c>
      <c r="R2503" t="str">
        <f>RIGHT(N2503, LEN(N2503) - SEARCH("/", N2503,1))</f>
        <v>plays</v>
      </c>
      <c r="S2503" s="10">
        <f>(((J2503/60)/60)/24)+DATE(1970,1,1)</f>
        <v>42423.050613425927</v>
      </c>
      <c r="T2503" s="10">
        <f>(((I2503/60)/60)/24)+DATE(1970,1,1)</f>
        <v>42443.008946759262</v>
      </c>
      <c r="U2503" s="12">
        <f>ROUND((T2503-S2503), 0)</f>
        <v>20</v>
      </c>
      <c r="V2503" s="11">
        <f>IF(E2503&gt;=D2503, 1, "")</f>
        <v>1</v>
      </c>
      <c r="W2503" s="11" t="str">
        <f>IF(E2503&lt;D2503, 1, "")</f>
        <v/>
      </c>
      <c r="X2503" s="15">
        <f>S2503</f>
        <v>42423.050613425927</v>
      </c>
    </row>
    <row r="2504" spans="1:24" ht="48" x14ac:dyDescent="0.2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5">
        <f>E2504/D2504</f>
        <v>1.0952500000000001</v>
      </c>
      <c r="P2504" s="6">
        <f>E2504/L2504</f>
        <v>92.037815126050418</v>
      </c>
      <c r="Q2504" t="str">
        <f>LEFT(N2504, SEARCH("/", N2504, 1)-1)</f>
        <v>theater</v>
      </c>
      <c r="R2504" t="str">
        <f>RIGHT(N2504, LEN(N2504) - SEARCH("/", N2504,1))</f>
        <v>plays</v>
      </c>
      <c r="S2504" s="10">
        <f>(((J2504/60)/60)/24)+DATE(1970,1,1)</f>
        <v>42461.747199074074</v>
      </c>
      <c r="T2504" s="10">
        <f>(((I2504/60)/60)/24)+DATE(1970,1,1)</f>
        <v>42491.747199074074</v>
      </c>
      <c r="U2504" s="12">
        <f>ROUND((T2504-S2504), 0)</f>
        <v>30</v>
      </c>
      <c r="V2504" s="11">
        <f>IF(E2504&gt;=D2504, 1, "")</f>
        <v>1</v>
      </c>
      <c r="W2504" s="11" t="str">
        <f>IF(E2504&lt;D2504, 1, "")</f>
        <v/>
      </c>
      <c r="X2504" s="15">
        <f>S2504</f>
        <v>42461.747199074074</v>
      </c>
    </row>
    <row r="2505" spans="1:24" ht="48" x14ac:dyDescent="0.2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5">
        <f>E2505/D2505</f>
        <v>1.0465</v>
      </c>
      <c r="P2505" s="6">
        <f>E2505/L2505</f>
        <v>63.424242424242422</v>
      </c>
      <c r="Q2505" t="str">
        <f>LEFT(N2505, SEARCH("/", N2505, 1)-1)</f>
        <v>theater</v>
      </c>
      <c r="R2505" t="str">
        <f>RIGHT(N2505, LEN(N2505) - SEARCH("/", N2505,1))</f>
        <v>plays</v>
      </c>
      <c r="S2505" s="10">
        <f>(((J2505/60)/60)/24)+DATE(1970,1,1)</f>
        <v>42458.680925925932</v>
      </c>
      <c r="T2505" s="10">
        <f>(((I2505/60)/60)/24)+DATE(1970,1,1)</f>
        <v>42488.680925925932</v>
      </c>
      <c r="U2505" s="12">
        <f>ROUND((T2505-S2505), 0)</f>
        <v>30</v>
      </c>
      <c r="V2505" s="11">
        <f>IF(E2505&gt;=D2505, 1, "")</f>
        <v>1</v>
      </c>
      <c r="W2505" s="11" t="str">
        <f>IF(E2505&lt;D2505, 1, "")</f>
        <v/>
      </c>
      <c r="X2505" s="15">
        <f>S2505</f>
        <v>42458.680925925932</v>
      </c>
    </row>
    <row r="2506" spans="1:24" ht="48" x14ac:dyDescent="0.2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5">
        <f>E2506/D2506</f>
        <v>1.24</v>
      </c>
      <c r="P2506" s="6">
        <f>E2506/L2506</f>
        <v>135.625</v>
      </c>
      <c r="Q2506" t="str">
        <f>LEFT(N2506, SEARCH("/", N2506, 1)-1)</f>
        <v>theater</v>
      </c>
      <c r="R2506" t="str">
        <f>RIGHT(N2506, LEN(N2506) - SEARCH("/", N2506,1))</f>
        <v>plays</v>
      </c>
      <c r="S2506" s="10">
        <f>(((J2506/60)/60)/24)+DATE(1970,1,1)</f>
        <v>42169.814340277779</v>
      </c>
      <c r="T2506" s="10">
        <f>(((I2506/60)/60)/24)+DATE(1970,1,1)</f>
        <v>42199.814340277779</v>
      </c>
      <c r="U2506" s="12">
        <f>ROUND((T2506-S2506), 0)</f>
        <v>30</v>
      </c>
      <c r="V2506" s="11">
        <f>IF(E2506&gt;=D2506, 1, "")</f>
        <v>1</v>
      </c>
      <c r="W2506" s="11" t="str">
        <f>IF(E2506&lt;D2506, 1, "")</f>
        <v/>
      </c>
      <c r="X2506" s="15">
        <f>S2506</f>
        <v>42169.814340277779</v>
      </c>
    </row>
    <row r="2507" spans="1:24" ht="48" x14ac:dyDescent="0.2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5">
        <f>E2507/D2507</f>
        <v>1.35</v>
      </c>
      <c r="P2507" s="6">
        <f>E2507/L2507</f>
        <v>168.75</v>
      </c>
      <c r="Q2507" t="str">
        <f>LEFT(N2507, SEARCH("/", N2507, 1)-1)</f>
        <v>theater</v>
      </c>
      <c r="R2507" t="str">
        <f>RIGHT(N2507, LEN(N2507) - SEARCH("/", N2507,1))</f>
        <v>plays</v>
      </c>
      <c r="S2507" s="10">
        <f>(((J2507/60)/60)/24)+DATE(1970,1,1)</f>
        <v>42483.675208333334</v>
      </c>
      <c r="T2507" s="10">
        <f>(((I2507/60)/60)/24)+DATE(1970,1,1)</f>
        <v>42522.789583333331</v>
      </c>
      <c r="U2507" s="12">
        <f>ROUND((T2507-S2507), 0)</f>
        <v>39</v>
      </c>
      <c r="V2507" s="11">
        <f>IF(E2507&gt;=D2507, 1, "")</f>
        <v>1</v>
      </c>
      <c r="W2507" s="11" t="str">
        <f>IF(E2507&lt;D2507, 1, "")</f>
        <v/>
      </c>
      <c r="X2507" s="15">
        <f>S2507</f>
        <v>42483.675208333334</v>
      </c>
    </row>
    <row r="2508" spans="1:24" ht="48" x14ac:dyDescent="0.2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5">
        <f>E2508/D2508</f>
        <v>1.0275000000000001</v>
      </c>
      <c r="P2508" s="6">
        <f>E2508/L2508</f>
        <v>70.862068965517238</v>
      </c>
      <c r="Q2508" t="str">
        <f>LEFT(N2508, SEARCH("/", N2508, 1)-1)</f>
        <v>theater</v>
      </c>
      <c r="R2508" t="str">
        <f>RIGHT(N2508, LEN(N2508) - SEARCH("/", N2508,1))</f>
        <v>plays</v>
      </c>
      <c r="S2508" s="10">
        <f>(((J2508/60)/60)/24)+DATE(1970,1,1)</f>
        <v>42195.749745370369</v>
      </c>
      <c r="T2508" s="10">
        <f>(((I2508/60)/60)/24)+DATE(1970,1,1)</f>
        <v>42206.125</v>
      </c>
      <c r="U2508" s="12">
        <f>ROUND((T2508-S2508), 0)</f>
        <v>10</v>
      </c>
      <c r="V2508" s="11">
        <f>IF(E2508&gt;=D2508, 1, "")</f>
        <v>1</v>
      </c>
      <c r="W2508" s="11" t="str">
        <f>IF(E2508&lt;D2508, 1, "")</f>
        <v/>
      </c>
      <c r="X2508" s="15">
        <f>S2508</f>
        <v>42195.749745370369</v>
      </c>
    </row>
    <row r="2509" spans="1:24" ht="48" x14ac:dyDescent="0.2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5">
        <f>E2509/D2509</f>
        <v>1</v>
      </c>
      <c r="P2509" s="6">
        <f>E2509/L2509</f>
        <v>50</v>
      </c>
      <c r="Q2509" t="str">
        <f>LEFT(N2509, SEARCH("/", N2509, 1)-1)</f>
        <v>theater</v>
      </c>
      <c r="R2509" t="str">
        <f>RIGHT(N2509, LEN(N2509) - SEARCH("/", N2509,1))</f>
        <v>plays</v>
      </c>
      <c r="S2509" s="10">
        <f>(((J2509/60)/60)/24)+DATE(1970,1,1)</f>
        <v>42675.057997685188</v>
      </c>
      <c r="T2509" s="10">
        <f>(((I2509/60)/60)/24)+DATE(1970,1,1)</f>
        <v>42705.099664351852</v>
      </c>
      <c r="U2509" s="12">
        <f>ROUND((T2509-S2509), 0)</f>
        <v>30</v>
      </c>
      <c r="V2509" s="11">
        <f>IF(E2509&gt;=D2509, 1, "")</f>
        <v>1</v>
      </c>
      <c r="W2509" s="11" t="str">
        <f>IF(E2509&lt;D2509, 1, "")</f>
        <v/>
      </c>
      <c r="X2509" s="15">
        <f>S2509</f>
        <v>42675.057997685188</v>
      </c>
    </row>
    <row r="2510" spans="1:24" ht="32" x14ac:dyDescent="0.2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5">
        <f>E2510/D2510</f>
        <v>1.3026085714285716</v>
      </c>
      <c r="P2510" s="6">
        <f>E2510/L2510</f>
        <v>42.214166666666671</v>
      </c>
      <c r="Q2510" t="str">
        <f>LEFT(N2510, SEARCH("/", N2510, 1)-1)</f>
        <v>theater</v>
      </c>
      <c r="R2510" t="str">
        <f>RIGHT(N2510, LEN(N2510) - SEARCH("/", N2510,1))</f>
        <v>plays</v>
      </c>
      <c r="S2510" s="10">
        <f>(((J2510/60)/60)/24)+DATE(1970,1,1)</f>
        <v>42566.441203703704</v>
      </c>
      <c r="T2510" s="10">
        <f>(((I2510/60)/60)/24)+DATE(1970,1,1)</f>
        <v>42582.458333333328</v>
      </c>
      <c r="U2510" s="12">
        <f>ROUND((T2510-S2510), 0)</f>
        <v>16</v>
      </c>
      <c r="V2510" s="11">
        <f>IF(E2510&gt;=D2510, 1, "")</f>
        <v>1</v>
      </c>
      <c r="W2510" s="11" t="str">
        <f>IF(E2510&lt;D2510, 1, "")</f>
        <v/>
      </c>
      <c r="X2510" s="15">
        <f>S2510</f>
        <v>42566.441203703704</v>
      </c>
    </row>
    <row r="2511" spans="1:24" ht="48" x14ac:dyDescent="0.2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5">
        <f>E2511/D2511</f>
        <v>3.7773333333333334</v>
      </c>
      <c r="P2511" s="6">
        <f>E2511/L2511</f>
        <v>40.762589928057551</v>
      </c>
      <c r="Q2511" t="str">
        <f>LEFT(N2511, SEARCH("/", N2511, 1)-1)</f>
        <v>publishing</v>
      </c>
      <c r="R2511" t="str">
        <f>RIGHT(N2511, LEN(N2511) - SEARCH("/", N2511,1))</f>
        <v>nonfiction</v>
      </c>
      <c r="S2511" s="10">
        <f>(((J2511/60)/60)/24)+DATE(1970,1,1)</f>
        <v>42522.789803240739</v>
      </c>
      <c r="T2511" s="10">
        <f>(((I2511/60)/60)/24)+DATE(1970,1,1)</f>
        <v>42551.789803240739</v>
      </c>
      <c r="U2511" s="12">
        <f>ROUND((T2511-S2511), 0)</f>
        <v>29</v>
      </c>
      <c r="V2511" s="11">
        <f>IF(E2511&gt;=D2511, 1, "")</f>
        <v>1</v>
      </c>
      <c r="W2511" s="11" t="str">
        <f>IF(E2511&lt;D2511, 1, "")</f>
        <v/>
      </c>
      <c r="X2511" s="15">
        <f>S2511</f>
        <v>42522.789803240739</v>
      </c>
    </row>
    <row r="2512" spans="1:24" ht="48" x14ac:dyDescent="0.2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5">
        <f>E2512/D2512</f>
        <v>1.25</v>
      </c>
      <c r="P2512" s="6">
        <f>E2512/L2512</f>
        <v>53.571428571428569</v>
      </c>
      <c r="Q2512" t="str">
        <f>LEFT(N2512, SEARCH("/", N2512, 1)-1)</f>
        <v>publishing</v>
      </c>
      <c r="R2512" t="str">
        <f>RIGHT(N2512, LEN(N2512) - SEARCH("/", N2512,1))</f>
        <v>nonfiction</v>
      </c>
      <c r="S2512" s="10">
        <f>(((J2512/60)/60)/24)+DATE(1970,1,1)</f>
        <v>41799.814340277779</v>
      </c>
      <c r="T2512" s="10">
        <f>(((I2512/60)/60)/24)+DATE(1970,1,1)</f>
        <v>41834.814340277779</v>
      </c>
      <c r="U2512" s="12">
        <f>ROUND((T2512-S2512), 0)</f>
        <v>35</v>
      </c>
      <c r="V2512" s="11">
        <f>IF(E2512&gt;=D2512, 1, "")</f>
        <v>1</v>
      </c>
      <c r="W2512" s="11" t="str">
        <f>IF(E2512&lt;D2512, 1, "")</f>
        <v/>
      </c>
      <c r="X2512" s="15">
        <f>S2512</f>
        <v>41799.814340277779</v>
      </c>
    </row>
    <row r="2513" spans="1:24" ht="48" x14ac:dyDescent="0.2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5">
        <f>E2513/D2513</f>
        <v>1.473265306122449</v>
      </c>
      <c r="P2513" s="6">
        <f>E2513/L2513</f>
        <v>48.449664429530202</v>
      </c>
      <c r="Q2513" t="str">
        <f>LEFT(N2513, SEARCH("/", N2513, 1)-1)</f>
        <v>publishing</v>
      </c>
      <c r="R2513" t="str">
        <f>RIGHT(N2513, LEN(N2513) - SEARCH("/", N2513,1))</f>
        <v>nonfiction</v>
      </c>
      <c r="S2513" s="10">
        <f>(((J2513/60)/60)/24)+DATE(1970,1,1)</f>
        <v>41422.075821759259</v>
      </c>
      <c r="T2513" s="10">
        <f>(((I2513/60)/60)/24)+DATE(1970,1,1)</f>
        <v>41452.075821759259</v>
      </c>
      <c r="U2513" s="12">
        <f>ROUND((T2513-S2513), 0)</f>
        <v>30</v>
      </c>
      <c r="V2513" s="11">
        <f>IF(E2513&gt;=D2513, 1, "")</f>
        <v>1</v>
      </c>
      <c r="W2513" s="11" t="str">
        <f>IF(E2513&lt;D2513, 1, "")</f>
        <v/>
      </c>
      <c r="X2513" s="15">
        <f>S2513</f>
        <v>41422.075821759259</v>
      </c>
    </row>
    <row r="2514" spans="1:24" ht="48" x14ac:dyDescent="0.2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5">
        <f>E2514/D2514</f>
        <v>1.022</v>
      </c>
      <c r="P2514" s="6">
        <f>E2514/L2514</f>
        <v>82.41935483870968</v>
      </c>
      <c r="Q2514" t="str">
        <f>LEFT(N2514, SEARCH("/", N2514, 1)-1)</f>
        <v>publishing</v>
      </c>
      <c r="R2514" t="str">
        <f>RIGHT(N2514, LEN(N2514) - SEARCH("/", N2514,1))</f>
        <v>nonfiction</v>
      </c>
      <c r="S2514" s="10">
        <f>(((J2514/60)/60)/24)+DATE(1970,1,1)</f>
        <v>42040.638020833328</v>
      </c>
      <c r="T2514" s="10">
        <f>(((I2514/60)/60)/24)+DATE(1970,1,1)</f>
        <v>42070.638020833328</v>
      </c>
      <c r="U2514" s="12">
        <f>ROUND((T2514-S2514), 0)</f>
        <v>30</v>
      </c>
      <c r="V2514" s="11">
        <f>IF(E2514&gt;=D2514, 1, "")</f>
        <v>1</v>
      </c>
      <c r="W2514" s="11" t="str">
        <f>IF(E2514&lt;D2514, 1, "")</f>
        <v/>
      </c>
      <c r="X2514" s="15">
        <f>S2514</f>
        <v>42040.638020833328</v>
      </c>
    </row>
    <row r="2515" spans="1:24" ht="48" x14ac:dyDescent="0.2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5">
        <f>E2515/D2515</f>
        <v>1.018723404255319</v>
      </c>
      <c r="P2515" s="6">
        <f>E2515/L2515</f>
        <v>230.19230769230768</v>
      </c>
      <c r="Q2515" t="str">
        <f>LEFT(N2515, SEARCH("/", N2515, 1)-1)</f>
        <v>publishing</v>
      </c>
      <c r="R2515" t="str">
        <f>RIGHT(N2515, LEN(N2515) - SEARCH("/", N2515,1))</f>
        <v>nonfiction</v>
      </c>
      <c r="S2515" s="10">
        <f>(((J2515/60)/60)/24)+DATE(1970,1,1)</f>
        <v>41963.506168981476</v>
      </c>
      <c r="T2515" s="10">
        <f>(((I2515/60)/60)/24)+DATE(1970,1,1)</f>
        <v>41991.506168981476</v>
      </c>
      <c r="U2515" s="12">
        <f>ROUND((T2515-S2515), 0)</f>
        <v>28</v>
      </c>
      <c r="V2515" s="11">
        <f>IF(E2515&gt;=D2515, 1, "")</f>
        <v>1</v>
      </c>
      <c r="W2515" s="11" t="str">
        <f>IF(E2515&lt;D2515, 1, "")</f>
        <v/>
      </c>
      <c r="X2515" s="15">
        <f>S2515</f>
        <v>41963.506168981476</v>
      </c>
    </row>
    <row r="2516" spans="1:24" ht="48" x14ac:dyDescent="0.2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5">
        <f>E2516/D2516</f>
        <v>2.0419999999999998</v>
      </c>
      <c r="P2516" s="6">
        <f>E2516/L2516</f>
        <v>59.360465116279073</v>
      </c>
      <c r="Q2516" t="str">
        <f>LEFT(N2516, SEARCH("/", N2516, 1)-1)</f>
        <v>publishing</v>
      </c>
      <c r="R2516" t="str">
        <f>RIGHT(N2516, LEN(N2516) - SEARCH("/", N2516,1))</f>
        <v>nonfiction</v>
      </c>
      <c r="S2516" s="10">
        <f>(((J2516/60)/60)/24)+DATE(1970,1,1)</f>
        <v>42317.33258101852</v>
      </c>
      <c r="T2516" s="10">
        <f>(((I2516/60)/60)/24)+DATE(1970,1,1)</f>
        <v>42354.290972222225</v>
      </c>
      <c r="U2516" s="12">
        <f>ROUND((T2516-S2516), 0)</f>
        <v>37</v>
      </c>
      <c r="V2516" s="11">
        <f>IF(E2516&gt;=D2516, 1, "")</f>
        <v>1</v>
      </c>
      <c r="W2516" s="11" t="str">
        <f>IF(E2516&lt;D2516, 1, "")</f>
        <v/>
      </c>
      <c r="X2516" s="15">
        <f>S2516</f>
        <v>42317.33258101852</v>
      </c>
    </row>
    <row r="2517" spans="1:24" ht="48" x14ac:dyDescent="0.2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5">
        <f>E2517/D2517</f>
        <v>1.0405</v>
      </c>
      <c r="P2517" s="6">
        <f>E2517/L2517</f>
        <v>66.698717948717942</v>
      </c>
      <c r="Q2517" t="str">
        <f>LEFT(N2517, SEARCH("/", N2517, 1)-1)</f>
        <v>publishing</v>
      </c>
      <c r="R2517" t="str">
        <f>RIGHT(N2517, LEN(N2517) - SEARCH("/", N2517,1))</f>
        <v>nonfiction</v>
      </c>
      <c r="S2517" s="10">
        <f>(((J2517/60)/60)/24)+DATE(1970,1,1)</f>
        <v>42334.013124999998</v>
      </c>
      <c r="T2517" s="10">
        <f>(((I2517/60)/60)/24)+DATE(1970,1,1)</f>
        <v>42364.013124999998</v>
      </c>
      <c r="U2517" s="12">
        <f>ROUND((T2517-S2517), 0)</f>
        <v>30</v>
      </c>
      <c r="V2517" s="11">
        <f>IF(E2517&gt;=D2517, 1, "")</f>
        <v>1</v>
      </c>
      <c r="W2517" s="11" t="str">
        <f>IF(E2517&lt;D2517, 1, "")</f>
        <v/>
      </c>
      <c r="X2517" s="15">
        <f>S2517</f>
        <v>42334.013124999998</v>
      </c>
    </row>
    <row r="2518" spans="1:24" ht="32" x14ac:dyDescent="0.2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5">
        <f>E2518/D2518</f>
        <v>1.0126500000000001</v>
      </c>
      <c r="P2518" s="6">
        <f>E2518/L2518</f>
        <v>168.77500000000001</v>
      </c>
      <c r="Q2518" t="str">
        <f>LEFT(N2518, SEARCH("/", N2518, 1)-1)</f>
        <v>publishing</v>
      </c>
      <c r="R2518" t="str">
        <f>RIGHT(N2518, LEN(N2518) - SEARCH("/", N2518,1))</f>
        <v>nonfiction</v>
      </c>
      <c r="S2518" s="10">
        <f>(((J2518/60)/60)/24)+DATE(1970,1,1)</f>
        <v>42382.74009259259</v>
      </c>
      <c r="T2518" s="10">
        <f>(((I2518/60)/60)/24)+DATE(1970,1,1)</f>
        <v>42412.74009259259</v>
      </c>
      <c r="U2518" s="12">
        <f>ROUND((T2518-S2518), 0)</f>
        <v>30</v>
      </c>
      <c r="V2518" s="11">
        <f>IF(E2518&gt;=D2518, 1, "")</f>
        <v>1</v>
      </c>
      <c r="W2518" s="11" t="str">
        <f>IF(E2518&lt;D2518, 1, "")</f>
        <v/>
      </c>
      <c r="X2518" s="15">
        <f>S2518</f>
        <v>42382.74009259259</v>
      </c>
    </row>
    <row r="2519" spans="1:24" ht="48" x14ac:dyDescent="0.2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5">
        <f>E2519/D2519</f>
        <v>1.3613999999999999</v>
      </c>
      <c r="P2519" s="6">
        <f>E2519/L2519</f>
        <v>59.973568281938327</v>
      </c>
      <c r="Q2519" t="str">
        <f>LEFT(N2519, SEARCH("/", N2519, 1)-1)</f>
        <v>publishing</v>
      </c>
      <c r="R2519" t="str">
        <f>RIGHT(N2519, LEN(N2519) - SEARCH("/", N2519,1))</f>
        <v>nonfiction</v>
      </c>
      <c r="S2519" s="10">
        <f>(((J2519/60)/60)/24)+DATE(1970,1,1)</f>
        <v>42200.578310185185</v>
      </c>
      <c r="T2519" s="10">
        <f>(((I2519/60)/60)/24)+DATE(1970,1,1)</f>
        <v>42252.165972222225</v>
      </c>
      <c r="U2519" s="12">
        <f>ROUND((T2519-S2519), 0)</f>
        <v>52</v>
      </c>
      <c r="V2519" s="11">
        <f>IF(E2519&gt;=D2519, 1, "")</f>
        <v>1</v>
      </c>
      <c r="W2519" s="11" t="str">
        <f>IF(E2519&lt;D2519, 1, "")</f>
        <v/>
      </c>
      <c r="X2519" s="15">
        <f>S2519</f>
        <v>42200.578310185185</v>
      </c>
    </row>
    <row r="2520" spans="1:24" ht="32" x14ac:dyDescent="0.2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5">
        <f>E2520/D2520</f>
        <v>1.3360000000000001</v>
      </c>
      <c r="P2520" s="6">
        <f>E2520/L2520</f>
        <v>31.80952380952381</v>
      </c>
      <c r="Q2520" t="str">
        <f>LEFT(N2520, SEARCH("/", N2520, 1)-1)</f>
        <v>publishing</v>
      </c>
      <c r="R2520" t="str">
        <f>RIGHT(N2520, LEN(N2520) - SEARCH("/", N2520,1))</f>
        <v>nonfiction</v>
      </c>
      <c r="S2520" s="10">
        <f>(((J2520/60)/60)/24)+DATE(1970,1,1)</f>
        <v>41309.11791666667</v>
      </c>
      <c r="T2520" s="10">
        <f>(((I2520/60)/60)/24)+DATE(1970,1,1)</f>
        <v>41344</v>
      </c>
      <c r="U2520" s="12">
        <f>ROUND((T2520-S2520), 0)</f>
        <v>35</v>
      </c>
      <c r="V2520" s="11">
        <f>IF(E2520&gt;=D2520, 1, "")</f>
        <v>1</v>
      </c>
      <c r="W2520" s="11" t="str">
        <f>IF(E2520&lt;D2520, 1, "")</f>
        <v/>
      </c>
      <c r="X2520" s="15">
        <f>S2520</f>
        <v>41309.11791666667</v>
      </c>
    </row>
    <row r="2521" spans="1:24" ht="48" x14ac:dyDescent="0.2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5">
        <f>E2521/D2521</f>
        <v>1.3025</v>
      </c>
      <c r="P2521" s="6">
        <f>E2521/L2521</f>
        <v>24.421875</v>
      </c>
      <c r="Q2521" t="str">
        <f>LEFT(N2521, SEARCH("/", N2521, 1)-1)</f>
        <v>publishing</v>
      </c>
      <c r="R2521" t="str">
        <f>RIGHT(N2521, LEN(N2521) - SEARCH("/", N2521,1))</f>
        <v>nonfiction</v>
      </c>
      <c r="S2521" s="10">
        <f>(((J2521/60)/60)/24)+DATE(1970,1,1)</f>
        <v>42502.807627314818</v>
      </c>
      <c r="T2521" s="10">
        <f>(((I2521/60)/60)/24)+DATE(1970,1,1)</f>
        <v>42532.807627314818</v>
      </c>
      <c r="U2521" s="12">
        <f>ROUND((T2521-S2521), 0)</f>
        <v>30</v>
      </c>
      <c r="V2521" s="11">
        <f>IF(E2521&gt;=D2521, 1, "")</f>
        <v>1</v>
      </c>
      <c r="W2521" s="11" t="str">
        <f>IF(E2521&lt;D2521, 1, "")</f>
        <v/>
      </c>
      <c r="X2521" s="15">
        <f>S2521</f>
        <v>42502.807627314818</v>
      </c>
    </row>
    <row r="2522" spans="1:24" ht="48" x14ac:dyDescent="0.2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5">
        <f>E2522/D2522</f>
        <v>1.2267999999999999</v>
      </c>
      <c r="P2522" s="6">
        <f>E2522/L2522</f>
        <v>25.347107438016529</v>
      </c>
      <c r="Q2522" t="str">
        <f>LEFT(N2522, SEARCH("/", N2522, 1)-1)</f>
        <v>publishing</v>
      </c>
      <c r="R2522" t="str">
        <f>RIGHT(N2522, LEN(N2522) - SEARCH("/", N2522,1))</f>
        <v>nonfiction</v>
      </c>
      <c r="S2522" s="10">
        <f>(((J2522/60)/60)/24)+DATE(1970,1,1)</f>
        <v>41213.254687499997</v>
      </c>
      <c r="T2522" s="10">
        <f>(((I2522/60)/60)/24)+DATE(1970,1,1)</f>
        <v>41243.416666666664</v>
      </c>
      <c r="U2522" s="12">
        <f>ROUND((T2522-S2522), 0)</f>
        <v>30</v>
      </c>
      <c r="V2522" s="11">
        <f>IF(E2522&gt;=D2522, 1, "")</f>
        <v>1</v>
      </c>
      <c r="W2522" s="11" t="str">
        <f>IF(E2522&lt;D2522, 1, "")</f>
        <v/>
      </c>
      <c r="X2522" s="15">
        <f>S2522</f>
        <v>41213.254687499997</v>
      </c>
    </row>
    <row r="2523" spans="1:24" ht="48" x14ac:dyDescent="0.2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5">
        <f>E2523/D2523</f>
        <v>1.8281058823529412</v>
      </c>
      <c r="P2523" s="6">
        <f>E2523/L2523</f>
        <v>71.443218390804603</v>
      </c>
      <c r="Q2523" t="str">
        <f>LEFT(N2523, SEARCH("/", N2523, 1)-1)</f>
        <v>publishing</v>
      </c>
      <c r="R2523" t="str">
        <f>RIGHT(N2523, LEN(N2523) - SEARCH("/", N2523,1))</f>
        <v>nonfiction</v>
      </c>
      <c r="S2523" s="10">
        <f>(((J2523/60)/60)/24)+DATE(1970,1,1)</f>
        <v>41430.038888888892</v>
      </c>
      <c r="T2523" s="10">
        <f>(((I2523/60)/60)/24)+DATE(1970,1,1)</f>
        <v>41460.038888888892</v>
      </c>
      <c r="U2523" s="12">
        <f>ROUND((T2523-S2523), 0)</f>
        <v>30</v>
      </c>
      <c r="V2523" s="11">
        <f>IF(E2523&gt;=D2523, 1, "")</f>
        <v>1</v>
      </c>
      <c r="W2523" s="11" t="str">
        <f>IF(E2523&lt;D2523, 1, "")</f>
        <v/>
      </c>
      <c r="X2523" s="15">
        <f>S2523</f>
        <v>41430.038888888892</v>
      </c>
    </row>
    <row r="2524" spans="1:24" ht="48" x14ac:dyDescent="0.2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5">
        <f>E2524/D2524</f>
        <v>1.2529999999999999</v>
      </c>
      <c r="P2524" s="6">
        <f>E2524/L2524</f>
        <v>38.553846153846152</v>
      </c>
      <c r="Q2524" t="str">
        <f>LEFT(N2524, SEARCH("/", N2524, 1)-1)</f>
        <v>publishing</v>
      </c>
      <c r="R2524" t="str">
        <f>RIGHT(N2524, LEN(N2524) - SEARCH("/", N2524,1))</f>
        <v>nonfiction</v>
      </c>
      <c r="S2524" s="10">
        <f>(((J2524/60)/60)/24)+DATE(1970,1,1)</f>
        <v>41304.962233796294</v>
      </c>
      <c r="T2524" s="10">
        <f>(((I2524/60)/60)/24)+DATE(1970,1,1)</f>
        <v>41334.249305555553</v>
      </c>
      <c r="U2524" s="12">
        <f>ROUND((T2524-S2524), 0)</f>
        <v>29</v>
      </c>
      <c r="V2524" s="11">
        <f>IF(E2524&gt;=D2524, 1, "")</f>
        <v>1</v>
      </c>
      <c r="W2524" s="11" t="str">
        <f>IF(E2524&lt;D2524, 1, "")</f>
        <v/>
      </c>
      <c r="X2524" s="15">
        <f>S2524</f>
        <v>41304.962233796294</v>
      </c>
    </row>
    <row r="2525" spans="1:24" ht="48" x14ac:dyDescent="0.2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5">
        <f>E2525/D2525</f>
        <v>1.1166666666666667</v>
      </c>
      <c r="P2525" s="6">
        <f>E2525/L2525</f>
        <v>68.367346938775512</v>
      </c>
      <c r="Q2525" t="str">
        <f>LEFT(N2525, SEARCH("/", N2525, 1)-1)</f>
        <v>publishing</v>
      </c>
      <c r="R2525" t="str">
        <f>RIGHT(N2525, LEN(N2525) - SEARCH("/", N2525,1))</f>
        <v>nonfiction</v>
      </c>
      <c r="S2525" s="10">
        <f>(((J2525/60)/60)/24)+DATE(1970,1,1)</f>
        <v>40689.570868055554</v>
      </c>
      <c r="T2525" s="10">
        <f>(((I2525/60)/60)/24)+DATE(1970,1,1)</f>
        <v>40719.570868055554</v>
      </c>
      <c r="U2525" s="12">
        <f>ROUND((T2525-S2525), 0)</f>
        <v>30</v>
      </c>
      <c r="V2525" s="11">
        <f>IF(E2525&gt;=D2525, 1, "")</f>
        <v>1</v>
      </c>
      <c r="W2525" s="11" t="str">
        <f>IF(E2525&lt;D2525, 1, "")</f>
        <v/>
      </c>
      <c r="X2525" s="15">
        <f>S2525</f>
        <v>40689.570868055554</v>
      </c>
    </row>
    <row r="2526" spans="1:24" ht="48" x14ac:dyDescent="0.2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5">
        <f>E2526/D2526</f>
        <v>1.1575757575757575</v>
      </c>
      <c r="P2526" s="6">
        <f>E2526/L2526</f>
        <v>40.210526315789473</v>
      </c>
      <c r="Q2526" t="str">
        <f>LEFT(N2526, SEARCH("/", N2526, 1)-1)</f>
        <v>publishing</v>
      </c>
      <c r="R2526" t="str">
        <f>RIGHT(N2526, LEN(N2526) - SEARCH("/", N2526,1))</f>
        <v>nonfiction</v>
      </c>
      <c r="S2526" s="10">
        <f>(((J2526/60)/60)/24)+DATE(1970,1,1)</f>
        <v>40668.814699074072</v>
      </c>
      <c r="T2526" s="10">
        <f>(((I2526/60)/60)/24)+DATE(1970,1,1)</f>
        <v>40730.814699074072</v>
      </c>
      <c r="U2526" s="12">
        <f>ROUND((T2526-S2526), 0)</f>
        <v>62</v>
      </c>
      <c r="V2526" s="11">
        <f>IF(E2526&gt;=D2526, 1, "")</f>
        <v>1</v>
      </c>
      <c r="W2526" s="11" t="str">
        <f>IF(E2526&lt;D2526, 1, "")</f>
        <v/>
      </c>
      <c r="X2526" s="15">
        <f>S2526</f>
        <v>40668.814699074072</v>
      </c>
    </row>
    <row r="2527" spans="1:24" ht="32" x14ac:dyDescent="0.2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5">
        <f>E2527/D2527</f>
        <v>1.732</v>
      </c>
      <c r="P2527" s="6">
        <f>E2527/L2527</f>
        <v>32.074074074074076</v>
      </c>
      <c r="Q2527" t="str">
        <f>LEFT(N2527, SEARCH("/", N2527, 1)-1)</f>
        <v>publishing</v>
      </c>
      <c r="R2527" t="str">
        <f>RIGHT(N2527, LEN(N2527) - SEARCH("/", N2527,1))</f>
        <v>nonfiction</v>
      </c>
      <c r="S2527" s="10">
        <f>(((J2527/60)/60)/24)+DATE(1970,1,1)</f>
        <v>41095.900694444441</v>
      </c>
      <c r="T2527" s="10">
        <f>(((I2527/60)/60)/24)+DATE(1970,1,1)</f>
        <v>41123.900694444441</v>
      </c>
      <c r="U2527" s="12">
        <f>ROUND((T2527-S2527), 0)</f>
        <v>28</v>
      </c>
      <c r="V2527" s="11">
        <f>IF(E2527&gt;=D2527, 1, "")</f>
        <v>1</v>
      </c>
      <c r="W2527" s="11" t="str">
        <f>IF(E2527&lt;D2527, 1, "")</f>
        <v/>
      </c>
      <c r="X2527" s="15">
        <f>S2527</f>
        <v>41095.900694444441</v>
      </c>
    </row>
    <row r="2528" spans="1:24" ht="48" x14ac:dyDescent="0.2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5">
        <f>E2528/D2528</f>
        <v>1.2598333333333334</v>
      </c>
      <c r="P2528" s="6">
        <f>E2528/L2528</f>
        <v>28.632575757575758</v>
      </c>
      <c r="Q2528" t="str">
        <f>LEFT(N2528, SEARCH("/", N2528, 1)-1)</f>
        <v>publishing</v>
      </c>
      <c r="R2528" t="str">
        <f>RIGHT(N2528, LEN(N2528) - SEARCH("/", N2528,1))</f>
        <v>nonfiction</v>
      </c>
      <c r="S2528" s="10">
        <f>(((J2528/60)/60)/24)+DATE(1970,1,1)</f>
        <v>41781.717268518521</v>
      </c>
      <c r="T2528" s="10">
        <f>(((I2528/60)/60)/24)+DATE(1970,1,1)</f>
        <v>41811.717268518521</v>
      </c>
      <c r="U2528" s="12">
        <f>ROUND((T2528-S2528), 0)</f>
        <v>30</v>
      </c>
      <c r="V2528" s="11">
        <f>IF(E2528&gt;=D2528, 1, "")</f>
        <v>1</v>
      </c>
      <c r="W2528" s="11" t="str">
        <f>IF(E2528&lt;D2528, 1, "")</f>
        <v/>
      </c>
      <c r="X2528" s="15">
        <f>S2528</f>
        <v>41781.717268518521</v>
      </c>
    </row>
    <row r="2529" spans="1:24" ht="32" x14ac:dyDescent="0.2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5">
        <f>E2529/D2529</f>
        <v>1.091</v>
      </c>
      <c r="P2529" s="6">
        <f>E2529/L2529</f>
        <v>43.64</v>
      </c>
      <c r="Q2529" t="str">
        <f>LEFT(N2529, SEARCH("/", N2529, 1)-1)</f>
        <v>publishing</v>
      </c>
      <c r="R2529" t="str">
        <f>RIGHT(N2529, LEN(N2529) - SEARCH("/", N2529,1))</f>
        <v>nonfiction</v>
      </c>
      <c r="S2529" s="10">
        <f>(((J2529/60)/60)/24)+DATE(1970,1,1)</f>
        <v>41464.934386574074</v>
      </c>
      <c r="T2529" s="10">
        <f>(((I2529/60)/60)/24)+DATE(1970,1,1)</f>
        <v>41524.934386574074</v>
      </c>
      <c r="U2529" s="12">
        <f>ROUND((T2529-S2529), 0)</f>
        <v>60</v>
      </c>
      <c r="V2529" s="11">
        <f>IF(E2529&gt;=D2529, 1, "")</f>
        <v>1</v>
      </c>
      <c r="W2529" s="11" t="str">
        <f>IF(E2529&lt;D2529, 1, "")</f>
        <v/>
      </c>
      <c r="X2529" s="15">
        <f>S2529</f>
        <v>41464.934386574074</v>
      </c>
    </row>
    <row r="2530" spans="1:24" ht="48" x14ac:dyDescent="0.2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5">
        <f>E2530/D2530</f>
        <v>1</v>
      </c>
      <c r="P2530" s="6">
        <f>E2530/L2530</f>
        <v>40</v>
      </c>
      <c r="Q2530" t="str">
        <f>LEFT(N2530, SEARCH("/", N2530, 1)-1)</f>
        <v>publishing</v>
      </c>
      <c r="R2530" t="str">
        <f>RIGHT(N2530, LEN(N2530) - SEARCH("/", N2530,1))</f>
        <v>nonfiction</v>
      </c>
      <c r="S2530" s="10">
        <f>(((J2530/60)/60)/24)+DATE(1970,1,1)</f>
        <v>42396.8440625</v>
      </c>
      <c r="T2530" s="10">
        <f>(((I2530/60)/60)/24)+DATE(1970,1,1)</f>
        <v>42415.332638888889</v>
      </c>
      <c r="U2530" s="12">
        <f>ROUND((T2530-S2530), 0)</f>
        <v>18</v>
      </c>
      <c r="V2530" s="11">
        <f>IF(E2530&gt;=D2530, 1, "")</f>
        <v>1</v>
      </c>
      <c r="W2530" s="11" t="str">
        <f>IF(E2530&lt;D2530, 1, "")</f>
        <v/>
      </c>
      <c r="X2530" s="15">
        <f>S2530</f>
        <v>42396.8440625</v>
      </c>
    </row>
    <row r="2531" spans="1:24" ht="48" x14ac:dyDescent="0.2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5">
        <f>E2531/D2531</f>
        <v>1.1864285714285714</v>
      </c>
      <c r="P2531" s="6">
        <f>E2531/L2531</f>
        <v>346.04166666666669</v>
      </c>
      <c r="Q2531" t="str">
        <f>LEFT(N2531, SEARCH("/", N2531, 1)-1)</f>
        <v>music</v>
      </c>
      <c r="R2531" t="str">
        <f>RIGHT(N2531, LEN(N2531) - SEARCH("/", N2531,1))</f>
        <v>rock</v>
      </c>
      <c r="S2531" s="10">
        <f>(((J2531/60)/60)/24)+DATE(1970,1,1)</f>
        <v>41951.695671296293</v>
      </c>
      <c r="T2531" s="10">
        <f>(((I2531/60)/60)/24)+DATE(1970,1,1)</f>
        <v>42011.6956712963</v>
      </c>
      <c r="U2531" s="12">
        <f>ROUND((T2531-S2531), 0)</f>
        <v>60</v>
      </c>
      <c r="V2531" s="11">
        <f>IF(E2531&gt;=D2531, 1, "")</f>
        <v>1</v>
      </c>
      <c r="W2531" s="11" t="str">
        <f>IF(E2531&lt;D2531, 1, "")</f>
        <v/>
      </c>
      <c r="X2531" s="15">
        <f>S2531</f>
        <v>41951.695671296293</v>
      </c>
    </row>
    <row r="2532" spans="1:24" ht="48" x14ac:dyDescent="0.2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5">
        <f>E2532/D2532</f>
        <v>1.0026666666666666</v>
      </c>
      <c r="P2532" s="6">
        <f>E2532/L2532</f>
        <v>81.739130434782609</v>
      </c>
      <c r="Q2532" t="str">
        <f>LEFT(N2532, SEARCH("/", N2532, 1)-1)</f>
        <v>music</v>
      </c>
      <c r="R2532" t="str">
        <f>RIGHT(N2532, LEN(N2532) - SEARCH("/", N2532,1))</f>
        <v>rock</v>
      </c>
      <c r="S2532" s="10">
        <f>(((J2532/60)/60)/24)+DATE(1970,1,1)</f>
        <v>42049.733240740738</v>
      </c>
      <c r="T2532" s="10">
        <f>(((I2532/60)/60)/24)+DATE(1970,1,1)</f>
        <v>42079.691574074073</v>
      </c>
      <c r="U2532" s="12">
        <f>ROUND((T2532-S2532), 0)</f>
        <v>30</v>
      </c>
      <c r="V2532" s="11">
        <f>IF(E2532&gt;=D2532, 1, "")</f>
        <v>1</v>
      </c>
      <c r="W2532" s="11" t="str">
        <f>IF(E2532&lt;D2532, 1, "")</f>
        <v/>
      </c>
      <c r="X2532" s="15">
        <f>S2532</f>
        <v>42049.733240740738</v>
      </c>
    </row>
    <row r="2533" spans="1:24" ht="16" x14ac:dyDescent="0.2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5">
        <f>E2533/D2533</f>
        <v>1.2648920000000001</v>
      </c>
      <c r="P2533" s="6">
        <f>E2533/L2533</f>
        <v>64.535306122448986</v>
      </c>
      <c r="Q2533" t="str">
        <f>LEFT(N2533, SEARCH("/", N2533, 1)-1)</f>
        <v>music</v>
      </c>
      <c r="R2533" t="str">
        <f>RIGHT(N2533, LEN(N2533) - SEARCH("/", N2533,1))</f>
        <v>rock</v>
      </c>
      <c r="S2533" s="10">
        <f>(((J2533/60)/60)/24)+DATE(1970,1,1)</f>
        <v>41924.996099537035</v>
      </c>
      <c r="T2533" s="10">
        <f>(((I2533/60)/60)/24)+DATE(1970,1,1)</f>
        <v>41970.037766203706</v>
      </c>
      <c r="U2533" s="12">
        <f>ROUND((T2533-S2533), 0)</f>
        <v>45</v>
      </c>
      <c r="V2533" s="11">
        <f>IF(E2533&gt;=D2533, 1, "")</f>
        <v>1</v>
      </c>
      <c r="W2533" s="11" t="str">
        <f>IF(E2533&lt;D2533, 1, "")</f>
        <v/>
      </c>
      <c r="X2533" s="15">
        <f>S2533</f>
        <v>41924.996099537035</v>
      </c>
    </row>
    <row r="2534" spans="1:24" ht="48" x14ac:dyDescent="0.2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5">
        <f>E2534/D2534</f>
        <v>1.1426000000000001</v>
      </c>
      <c r="P2534" s="6">
        <f>E2534/L2534</f>
        <v>63.477777777777774</v>
      </c>
      <c r="Q2534" t="str">
        <f>LEFT(N2534, SEARCH("/", N2534, 1)-1)</f>
        <v>music</v>
      </c>
      <c r="R2534" t="str">
        <f>RIGHT(N2534, LEN(N2534) - SEARCH("/", N2534,1))</f>
        <v>rock</v>
      </c>
      <c r="S2534" s="10">
        <f>(((J2534/60)/60)/24)+DATE(1970,1,1)</f>
        <v>42292.002893518518</v>
      </c>
      <c r="T2534" s="10">
        <f>(((I2534/60)/60)/24)+DATE(1970,1,1)</f>
        <v>42322.044560185182</v>
      </c>
      <c r="U2534" s="12">
        <f>ROUND((T2534-S2534), 0)</f>
        <v>30</v>
      </c>
      <c r="V2534" s="11">
        <f>IF(E2534&gt;=D2534, 1, "")</f>
        <v>1</v>
      </c>
      <c r="W2534" s="11" t="str">
        <f>IF(E2534&lt;D2534, 1, "")</f>
        <v/>
      </c>
      <c r="X2534" s="15">
        <f>S2534</f>
        <v>42292.002893518518</v>
      </c>
    </row>
    <row r="2535" spans="1:24" ht="48" x14ac:dyDescent="0.2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5">
        <f>E2535/D2535</f>
        <v>1.107</v>
      </c>
      <c r="P2535" s="6">
        <f>E2535/L2535</f>
        <v>63.620689655172413</v>
      </c>
      <c r="Q2535" t="str">
        <f>LEFT(N2535, SEARCH("/", N2535, 1)-1)</f>
        <v>music</v>
      </c>
      <c r="R2535" t="str">
        <f>RIGHT(N2535, LEN(N2535) - SEARCH("/", N2535,1))</f>
        <v>rock</v>
      </c>
      <c r="S2535" s="10">
        <f>(((J2535/60)/60)/24)+DATE(1970,1,1)</f>
        <v>42146.190902777773</v>
      </c>
      <c r="T2535" s="10">
        <f>(((I2535/60)/60)/24)+DATE(1970,1,1)</f>
        <v>42170.190902777773</v>
      </c>
      <c r="U2535" s="12">
        <f>ROUND((T2535-S2535), 0)</f>
        <v>24</v>
      </c>
      <c r="V2535" s="11">
        <f>IF(E2535&gt;=D2535, 1, "")</f>
        <v>1</v>
      </c>
      <c r="W2535" s="11" t="str">
        <f>IF(E2535&lt;D2535, 1, "")</f>
        <v/>
      </c>
      <c r="X2535" s="15">
        <f>S2535</f>
        <v>42146.190902777773</v>
      </c>
    </row>
    <row r="2536" spans="1:24" ht="48" x14ac:dyDescent="0.2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5">
        <f>E2536/D2536</f>
        <v>1.0534805315203954</v>
      </c>
      <c r="P2536" s="6">
        <f>E2536/L2536</f>
        <v>83.967068965517228</v>
      </c>
      <c r="Q2536" t="str">
        <f>LEFT(N2536, SEARCH("/", N2536, 1)-1)</f>
        <v>music</v>
      </c>
      <c r="R2536" t="str">
        <f>RIGHT(N2536, LEN(N2536) - SEARCH("/", N2536,1))</f>
        <v>rock</v>
      </c>
      <c r="S2536" s="10">
        <f>(((J2536/60)/60)/24)+DATE(1970,1,1)</f>
        <v>41710.594282407408</v>
      </c>
      <c r="T2536" s="10">
        <f>(((I2536/60)/60)/24)+DATE(1970,1,1)</f>
        <v>41740.594282407408</v>
      </c>
      <c r="U2536" s="12">
        <f>ROUND((T2536-S2536), 0)</f>
        <v>30</v>
      </c>
      <c r="V2536" s="11">
        <f>IF(E2536&gt;=D2536, 1, "")</f>
        <v>1</v>
      </c>
      <c r="W2536" s="11" t="str">
        <f>IF(E2536&lt;D2536, 1, "")</f>
        <v/>
      </c>
      <c r="X2536" s="15">
        <f>S2536</f>
        <v>41710.594282407408</v>
      </c>
    </row>
    <row r="2537" spans="1:24" ht="32" x14ac:dyDescent="0.2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5">
        <f>E2537/D2537</f>
        <v>1.0366666666666666</v>
      </c>
      <c r="P2537" s="6">
        <f>E2537/L2537</f>
        <v>77.75</v>
      </c>
      <c r="Q2537" t="str">
        <f>LEFT(N2537, SEARCH("/", N2537, 1)-1)</f>
        <v>music</v>
      </c>
      <c r="R2537" t="str">
        <f>RIGHT(N2537, LEN(N2537) - SEARCH("/", N2537,1))</f>
        <v>rock</v>
      </c>
      <c r="S2537" s="10">
        <f>(((J2537/60)/60)/24)+DATE(1970,1,1)</f>
        <v>41548.00335648148</v>
      </c>
      <c r="T2537" s="10">
        <f>(((I2537/60)/60)/24)+DATE(1970,1,1)</f>
        <v>41563.00335648148</v>
      </c>
      <c r="U2537" s="12">
        <f>ROUND((T2537-S2537), 0)</f>
        <v>15</v>
      </c>
      <c r="V2537" s="11">
        <f>IF(E2537&gt;=D2537, 1, "")</f>
        <v>1</v>
      </c>
      <c r="W2537" s="11" t="str">
        <f>IF(E2537&lt;D2537, 1, "")</f>
        <v/>
      </c>
      <c r="X2537" s="15">
        <f>S2537</f>
        <v>41548.00335648148</v>
      </c>
    </row>
    <row r="2538" spans="1:24" ht="48" x14ac:dyDescent="0.2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5">
        <f>E2538/D2538</f>
        <v>1.0708672667523933</v>
      </c>
      <c r="P2538" s="6">
        <f>E2538/L2538</f>
        <v>107.07142857142857</v>
      </c>
      <c r="Q2538" t="str">
        <f>LEFT(N2538, SEARCH("/", N2538, 1)-1)</f>
        <v>music</v>
      </c>
      <c r="R2538" t="str">
        <f>RIGHT(N2538, LEN(N2538) - SEARCH("/", N2538,1))</f>
        <v>rock</v>
      </c>
      <c r="S2538" s="10">
        <f>(((J2538/60)/60)/24)+DATE(1970,1,1)</f>
        <v>42101.758587962962</v>
      </c>
      <c r="T2538" s="10">
        <f>(((I2538/60)/60)/24)+DATE(1970,1,1)</f>
        <v>42131.758587962962</v>
      </c>
      <c r="U2538" s="12">
        <f>ROUND((T2538-S2538), 0)</f>
        <v>30</v>
      </c>
      <c r="V2538" s="11">
        <f>IF(E2538&gt;=D2538, 1, "")</f>
        <v>1</v>
      </c>
      <c r="W2538" s="11" t="str">
        <f>IF(E2538&lt;D2538, 1, "")</f>
        <v/>
      </c>
      <c r="X2538" s="15">
        <f>S2538</f>
        <v>42101.758587962962</v>
      </c>
    </row>
    <row r="2539" spans="1:24" ht="16" x14ac:dyDescent="0.2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5">
        <f>E2539/D2539</f>
        <v>1.24</v>
      </c>
      <c r="P2539" s="6">
        <f>E2539/L2539</f>
        <v>38.75</v>
      </c>
      <c r="Q2539" t="str">
        <f>LEFT(N2539, SEARCH("/", N2539, 1)-1)</f>
        <v>music</v>
      </c>
      <c r="R2539" t="str">
        <f>RIGHT(N2539, LEN(N2539) - SEARCH("/", N2539,1))</f>
        <v>rock</v>
      </c>
      <c r="S2539" s="10">
        <f>(((J2539/60)/60)/24)+DATE(1970,1,1)</f>
        <v>41072.739953703705</v>
      </c>
      <c r="T2539" s="10">
        <f>(((I2539/60)/60)/24)+DATE(1970,1,1)</f>
        <v>41102.739953703705</v>
      </c>
      <c r="U2539" s="12">
        <f>ROUND((T2539-S2539), 0)</f>
        <v>30</v>
      </c>
      <c r="V2539" s="11">
        <f>IF(E2539&gt;=D2539, 1, "")</f>
        <v>1</v>
      </c>
      <c r="W2539" s="11" t="str">
        <f>IF(E2539&lt;D2539, 1, "")</f>
        <v/>
      </c>
      <c r="X2539" s="15">
        <f>S2539</f>
        <v>41072.739953703705</v>
      </c>
    </row>
    <row r="2540" spans="1:24" ht="32" x14ac:dyDescent="0.2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5">
        <f>E2540/D2540</f>
        <v>1.0501</v>
      </c>
      <c r="P2540" s="6">
        <f>E2540/L2540</f>
        <v>201.94230769230768</v>
      </c>
      <c r="Q2540" t="str">
        <f>LEFT(N2540, SEARCH("/", N2540, 1)-1)</f>
        <v>music</v>
      </c>
      <c r="R2540" t="str">
        <f>RIGHT(N2540, LEN(N2540) - SEARCH("/", N2540,1))</f>
        <v>rock</v>
      </c>
      <c r="S2540" s="10">
        <f>(((J2540/60)/60)/24)+DATE(1970,1,1)</f>
        <v>42704.95177083333</v>
      </c>
      <c r="T2540" s="10">
        <f>(((I2540/60)/60)/24)+DATE(1970,1,1)</f>
        <v>42734.95177083333</v>
      </c>
      <c r="U2540" s="12">
        <f>ROUND((T2540-S2540), 0)</f>
        <v>30</v>
      </c>
      <c r="V2540" s="11">
        <f>IF(E2540&gt;=D2540, 1, "")</f>
        <v>1</v>
      </c>
      <c r="W2540" s="11" t="str">
        <f>IF(E2540&lt;D2540, 1, "")</f>
        <v/>
      </c>
      <c r="X2540" s="15">
        <f>S2540</f>
        <v>42704.95177083333</v>
      </c>
    </row>
    <row r="2541" spans="1:24" ht="48" x14ac:dyDescent="0.2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5">
        <f>E2541/D2541</f>
        <v>1.8946666666666667</v>
      </c>
      <c r="P2541" s="6">
        <f>E2541/L2541</f>
        <v>43.060606060606062</v>
      </c>
      <c r="Q2541" t="str">
        <f>LEFT(N2541, SEARCH("/", N2541, 1)-1)</f>
        <v>music</v>
      </c>
      <c r="R2541" t="str">
        <f>RIGHT(N2541, LEN(N2541) - SEARCH("/", N2541,1))</f>
        <v>rock</v>
      </c>
      <c r="S2541" s="10">
        <f>(((J2541/60)/60)/24)+DATE(1970,1,1)</f>
        <v>42424.161898148144</v>
      </c>
      <c r="T2541" s="10">
        <f>(((I2541/60)/60)/24)+DATE(1970,1,1)</f>
        <v>42454.12023148148</v>
      </c>
      <c r="U2541" s="12">
        <f>ROUND((T2541-S2541), 0)</f>
        <v>30</v>
      </c>
      <c r="V2541" s="11">
        <f>IF(E2541&gt;=D2541, 1, "")</f>
        <v>1</v>
      </c>
      <c r="W2541" s="11" t="str">
        <f>IF(E2541&lt;D2541, 1, "")</f>
        <v/>
      </c>
      <c r="X2541" s="15">
        <f>S2541</f>
        <v>42424.161898148144</v>
      </c>
    </row>
    <row r="2542" spans="1:24" ht="48" x14ac:dyDescent="0.2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5">
        <f>E2542/D2542</f>
        <v>1.7132499999999999</v>
      </c>
      <c r="P2542" s="6">
        <f>E2542/L2542</f>
        <v>62.871559633027523</v>
      </c>
      <c r="Q2542" t="str">
        <f>LEFT(N2542, SEARCH("/", N2542, 1)-1)</f>
        <v>music</v>
      </c>
      <c r="R2542" t="str">
        <f>RIGHT(N2542, LEN(N2542) - SEARCH("/", N2542,1))</f>
        <v>rock</v>
      </c>
      <c r="S2542" s="10">
        <f>(((J2542/60)/60)/24)+DATE(1970,1,1)</f>
        <v>42720.066192129627</v>
      </c>
      <c r="T2542" s="10">
        <f>(((I2542/60)/60)/24)+DATE(1970,1,1)</f>
        <v>42750.066192129627</v>
      </c>
      <c r="U2542" s="12">
        <f>ROUND((T2542-S2542), 0)</f>
        <v>30</v>
      </c>
      <c r="V2542" s="11">
        <f>IF(E2542&gt;=D2542, 1, "")</f>
        <v>1</v>
      </c>
      <c r="W2542" s="11" t="str">
        <f>IF(E2542&lt;D2542, 1, "")</f>
        <v/>
      </c>
      <c r="X2542" s="15">
        <f>S2542</f>
        <v>42720.066192129627</v>
      </c>
    </row>
    <row r="2543" spans="1:24" ht="32" x14ac:dyDescent="0.2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5">
        <f>E2543/D2543</f>
        <v>2.5248648648648651</v>
      </c>
      <c r="P2543" s="6">
        <f>E2543/L2543</f>
        <v>55.607142857142854</v>
      </c>
      <c r="Q2543" t="str">
        <f>LEFT(N2543, SEARCH("/", N2543, 1)-1)</f>
        <v>music</v>
      </c>
      <c r="R2543" t="str">
        <f>RIGHT(N2543, LEN(N2543) - SEARCH("/", N2543,1))</f>
        <v>rock</v>
      </c>
      <c r="S2543" s="10">
        <f>(((J2543/60)/60)/24)+DATE(1970,1,1)</f>
        <v>42677.669050925921</v>
      </c>
      <c r="T2543" s="10">
        <f>(((I2543/60)/60)/24)+DATE(1970,1,1)</f>
        <v>42707.710717592592</v>
      </c>
      <c r="U2543" s="12">
        <f>ROUND((T2543-S2543), 0)</f>
        <v>30</v>
      </c>
      <c r="V2543" s="11">
        <f>IF(E2543&gt;=D2543, 1, "")</f>
        <v>1</v>
      </c>
      <c r="W2543" s="11" t="str">
        <f>IF(E2543&lt;D2543, 1, "")</f>
        <v/>
      </c>
      <c r="X2543" s="15">
        <f>S2543</f>
        <v>42677.669050925921</v>
      </c>
    </row>
    <row r="2544" spans="1:24" ht="48" x14ac:dyDescent="0.2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5">
        <f>E2544/D2544</f>
        <v>1.1615384615384616</v>
      </c>
      <c r="P2544" s="6">
        <f>E2544/L2544</f>
        <v>48.70967741935484</v>
      </c>
      <c r="Q2544" t="str">
        <f>LEFT(N2544, SEARCH("/", N2544, 1)-1)</f>
        <v>music</v>
      </c>
      <c r="R2544" t="str">
        <f>RIGHT(N2544, LEN(N2544) - SEARCH("/", N2544,1))</f>
        <v>rock</v>
      </c>
      <c r="S2544" s="10">
        <f>(((J2544/60)/60)/24)+DATE(1970,1,1)</f>
        <v>42747.219560185185</v>
      </c>
      <c r="T2544" s="10">
        <f>(((I2544/60)/60)/24)+DATE(1970,1,1)</f>
        <v>42769.174305555556</v>
      </c>
      <c r="U2544" s="12">
        <f>ROUND((T2544-S2544), 0)</f>
        <v>22</v>
      </c>
      <c r="V2544" s="11">
        <f>IF(E2544&gt;=D2544, 1, "")</f>
        <v>1</v>
      </c>
      <c r="W2544" s="11" t="str">
        <f>IF(E2544&lt;D2544, 1, "")</f>
        <v/>
      </c>
      <c r="X2544" s="15">
        <f>S2544</f>
        <v>42747.219560185185</v>
      </c>
    </row>
    <row r="2545" spans="1:24" ht="16" x14ac:dyDescent="0.2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5">
        <f>E2545/D2545</f>
        <v>2.0335000000000001</v>
      </c>
      <c r="P2545" s="6">
        <f>E2545/L2545</f>
        <v>30.578947368421051</v>
      </c>
      <c r="Q2545" t="str">
        <f>LEFT(N2545, SEARCH("/", N2545, 1)-1)</f>
        <v>music</v>
      </c>
      <c r="R2545" t="str">
        <f>RIGHT(N2545, LEN(N2545) - SEARCH("/", N2545,1))</f>
        <v>rock</v>
      </c>
      <c r="S2545" s="10">
        <f>(((J2545/60)/60)/24)+DATE(1970,1,1)</f>
        <v>42568.759374999994</v>
      </c>
      <c r="T2545" s="10">
        <f>(((I2545/60)/60)/24)+DATE(1970,1,1)</f>
        <v>42583.759374999994</v>
      </c>
      <c r="U2545" s="12">
        <f>ROUND((T2545-S2545), 0)</f>
        <v>15</v>
      </c>
      <c r="V2545" s="11">
        <f>IF(E2545&gt;=D2545, 1, "")</f>
        <v>1</v>
      </c>
      <c r="W2545" s="11" t="str">
        <f>IF(E2545&lt;D2545, 1, "")</f>
        <v/>
      </c>
      <c r="X2545" s="15">
        <f>S2545</f>
        <v>42568.759374999994</v>
      </c>
    </row>
    <row r="2546" spans="1:24" ht="32" x14ac:dyDescent="0.2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5">
        <f>E2546/D2546</f>
        <v>1.1160000000000001</v>
      </c>
      <c r="P2546" s="6">
        <f>E2546/L2546</f>
        <v>73.907284768211923</v>
      </c>
      <c r="Q2546" t="str">
        <f>LEFT(N2546, SEARCH("/", N2546, 1)-1)</f>
        <v>music</v>
      </c>
      <c r="R2546" t="str">
        <f>RIGHT(N2546, LEN(N2546) - SEARCH("/", N2546,1))</f>
        <v>rock</v>
      </c>
      <c r="S2546" s="10">
        <f>(((J2546/60)/60)/24)+DATE(1970,1,1)</f>
        <v>42130.491620370376</v>
      </c>
      <c r="T2546" s="10">
        <f>(((I2546/60)/60)/24)+DATE(1970,1,1)</f>
        <v>42160.491620370376</v>
      </c>
      <c r="U2546" s="12">
        <f>ROUND((T2546-S2546), 0)</f>
        <v>30</v>
      </c>
      <c r="V2546" s="11">
        <f>IF(E2546&gt;=D2546, 1, "")</f>
        <v>1</v>
      </c>
      <c r="W2546" s="11" t="str">
        <f>IF(E2546&lt;D2546, 1, "")</f>
        <v/>
      </c>
      <c r="X2546" s="15">
        <f>S2546</f>
        <v>42130.491620370376</v>
      </c>
    </row>
    <row r="2547" spans="1:24" ht="32" x14ac:dyDescent="0.2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5">
        <f>E2547/D2547</f>
        <v>4.24</v>
      </c>
      <c r="P2547" s="6">
        <f>E2547/L2547</f>
        <v>21.2</v>
      </c>
      <c r="Q2547" t="str">
        <f>LEFT(N2547, SEARCH("/", N2547, 1)-1)</f>
        <v>music</v>
      </c>
      <c r="R2547" t="str">
        <f>RIGHT(N2547, LEN(N2547) - SEARCH("/", N2547,1))</f>
        <v>rock</v>
      </c>
      <c r="S2547" s="10">
        <f>(((J2547/60)/60)/24)+DATE(1970,1,1)</f>
        <v>42141.762800925921</v>
      </c>
      <c r="T2547" s="10">
        <f>(((I2547/60)/60)/24)+DATE(1970,1,1)</f>
        <v>42164.083333333328</v>
      </c>
      <c r="U2547" s="12">
        <f>ROUND((T2547-S2547), 0)</f>
        <v>22</v>
      </c>
      <c r="V2547" s="11">
        <f>IF(E2547&gt;=D2547, 1, "")</f>
        <v>1</v>
      </c>
      <c r="W2547" s="11" t="str">
        <f>IF(E2547&lt;D2547, 1, "")</f>
        <v/>
      </c>
      <c r="X2547" s="15">
        <f>S2547</f>
        <v>42141.762800925921</v>
      </c>
    </row>
    <row r="2548" spans="1:24" ht="48" x14ac:dyDescent="0.2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5">
        <f>E2548/D2548</f>
        <v>1.071</v>
      </c>
      <c r="P2548" s="6">
        <f>E2548/L2548</f>
        <v>73.356164383561648</v>
      </c>
      <c r="Q2548" t="str">
        <f>LEFT(N2548, SEARCH("/", N2548, 1)-1)</f>
        <v>music</v>
      </c>
      <c r="R2548" t="str">
        <f>RIGHT(N2548, LEN(N2548) - SEARCH("/", N2548,1))</f>
        <v>rock</v>
      </c>
      <c r="S2548" s="10">
        <f>(((J2548/60)/60)/24)+DATE(1970,1,1)</f>
        <v>42703.214409722219</v>
      </c>
      <c r="T2548" s="10">
        <f>(((I2548/60)/60)/24)+DATE(1970,1,1)</f>
        <v>42733.214409722219</v>
      </c>
      <c r="U2548" s="12">
        <f>ROUND((T2548-S2548), 0)</f>
        <v>30</v>
      </c>
      <c r="V2548" s="11">
        <f>IF(E2548&gt;=D2548, 1, "")</f>
        <v>1</v>
      </c>
      <c r="W2548" s="11" t="str">
        <f>IF(E2548&lt;D2548, 1, "")</f>
        <v/>
      </c>
      <c r="X2548" s="15">
        <f>S2548</f>
        <v>42703.214409722219</v>
      </c>
    </row>
    <row r="2549" spans="1:24" ht="48" x14ac:dyDescent="0.2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5">
        <f>E2549/D2549</f>
        <v>1.043625</v>
      </c>
      <c r="P2549" s="6">
        <f>E2549/L2549</f>
        <v>56.412162162162161</v>
      </c>
      <c r="Q2549" t="str">
        <f>LEFT(N2549, SEARCH("/", N2549, 1)-1)</f>
        <v>music</v>
      </c>
      <c r="R2549" t="str">
        <f>RIGHT(N2549, LEN(N2549) - SEARCH("/", N2549,1))</f>
        <v>rock</v>
      </c>
      <c r="S2549" s="10">
        <f>(((J2549/60)/60)/24)+DATE(1970,1,1)</f>
        <v>41370.800185185188</v>
      </c>
      <c r="T2549" s="10">
        <f>(((I2549/60)/60)/24)+DATE(1970,1,1)</f>
        <v>41400.800185185188</v>
      </c>
      <c r="U2549" s="12">
        <f>ROUND((T2549-S2549), 0)</f>
        <v>30</v>
      </c>
      <c r="V2549" s="11">
        <f>IF(E2549&gt;=D2549, 1, "")</f>
        <v>1</v>
      </c>
      <c r="W2549" s="11" t="str">
        <f>IF(E2549&lt;D2549, 1, "")</f>
        <v/>
      </c>
      <c r="X2549" s="15">
        <f>S2549</f>
        <v>41370.800185185188</v>
      </c>
    </row>
    <row r="2550" spans="1:24" ht="48" x14ac:dyDescent="0.2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5">
        <f>E2550/D2550</f>
        <v>2.124090909090909</v>
      </c>
      <c r="P2550" s="6">
        <f>E2550/L2550</f>
        <v>50.247311827956992</v>
      </c>
      <c r="Q2550" t="str">
        <f>LEFT(N2550, SEARCH("/", N2550, 1)-1)</f>
        <v>music</v>
      </c>
      <c r="R2550" t="str">
        <f>RIGHT(N2550, LEN(N2550) - SEARCH("/", N2550,1))</f>
        <v>rock</v>
      </c>
      <c r="S2550" s="10">
        <f>(((J2550/60)/60)/24)+DATE(1970,1,1)</f>
        <v>42707.074976851851</v>
      </c>
      <c r="T2550" s="10">
        <f>(((I2550/60)/60)/24)+DATE(1970,1,1)</f>
        <v>42727.074976851851</v>
      </c>
      <c r="U2550" s="12">
        <f>ROUND((T2550-S2550), 0)</f>
        <v>20</v>
      </c>
      <c r="V2550" s="11">
        <f>IF(E2550&gt;=D2550, 1, "")</f>
        <v>1</v>
      </c>
      <c r="W2550" s="11" t="str">
        <f>IF(E2550&lt;D2550, 1, "")</f>
        <v/>
      </c>
      <c r="X2550" s="15">
        <f>S2550</f>
        <v>42707.074976851851</v>
      </c>
    </row>
    <row r="2551" spans="1:24" ht="48" x14ac:dyDescent="0.2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5">
        <f>E2551/D2551</f>
        <v>1.2408571428571429</v>
      </c>
      <c r="P2551" s="6">
        <f>E2551/L2551</f>
        <v>68.936507936507937</v>
      </c>
      <c r="Q2551" t="str">
        <f>LEFT(N2551, SEARCH("/", N2551, 1)-1)</f>
        <v>music</v>
      </c>
      <c r="R2551" t="str">
        <f>RIGHT(N2551, LEN(N2551) - SEARCH("/", N2551,1))</f>
        <v>rock</v>
      </c>
      <c r="S2551" s="10">
        <f>(((J2551/60)/60)/24)+DATE(1970,1,1)</f>
        <v>42160.735208333332</v>
      </c>
      <c r="T2551" s="10">
        <f>(((I2551/60)/60)/24)+DATE(1970,1,1)</f>
        <v>42190.735208333332</v>
      </c>
      <c r="U2551" s="12">
        <f>ROUND((T2551-S2551), 0)</f>
        <v>30</v>
      </c>
      <c r="V2551" s="11">
        <f>IF(E2551&gt;=D2551, 1, "")</f>
        <v>1</v>
      </c>
      <c r="W2551" s="11" t="str">
        <f>IF(E2551&lt;D2551, 1, "")</f>
        <v/>
      </c>
      <c r="X2551" s="15">
        <f>S2551</f>
        <v>42160.735208333332</v>
      </c>
    </row>
    <row r="2552" spans="1:24" ht="48" x14ac:dyDescent="0.2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5">
        <f>E2552/D2552</f>
        <v>1.10406125</v>
      </c>
      <c r="P2552" s="6">
        <f>E2552/L2552</f>
        <v>65.914104477611943</v>
      </c>
      <c r="Q2552" t="str">
        <f>LEFT(N2552, SEARCH("/", N2552, 1)-1)</f>
        <v>music</v>
      </c>
      <c r="R2552" t="str">
        <f>RIGHT(N2552, LEN(N2552) - SEARCH("/", N2552,1))</f>
        <v>rock</v>
      </c>
      <c r="S2552" s="10">
        <f>(((J2552/60)/60)/24)+DATE(1970,1,1)</f>
        <v>42433.688900462963</v>
      </c>
      <c r="T2552" s="10">
        <f>(((I2552/60)/60)/24)+DATE(1970,1,1)</f>
        <v>42489.507638888885</v>
      </c>
      <c r="U2552" s="12">
        <f>ROUND((T2552-S2552), 0)</f>
        <v>56</v>
      </c>
      <c r="V2552" s="11">
        <f>IF(E2552&gt;=D2552, 1, "")</f>
        <v>1</v>
      </c>
      <c r="W2552" s="11" t="str">
        <f>IF(E2552&lt;D2552, 1, "")</f>
        <v/>
      </c>
      <c r="X2552" s="15">
        <f>S2552</f>
        <v>42433.688900462963</v>
      </c>
    </row>
    <row r="2553" spans="1:24" ht="32" x14ac:dyDescent="0.2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5">
        <f>E2553/D2553</f>
        <v>2.1875</v>
      </c>
      <c r="P2553" s="6">
        <f>E2553/L2553</f>
        <v>62.5</v>
      </c>
      <c r="Q2553" t="str">
        <f>LEFT(N2553, SEARCH("/", N2553, 1)-1)</f>
        <v>music</v>
      </c>
      <c r="R2553" t="str">
        <f>RIGHT(N2553, LEN(N2553) - SEARCH("/", N2553,1))</f>
        <v>rock</v>
      </c>
      <c r="S2553" s="10">
        <f>(((J2553/60)/60)/24)+DATE(1970,1,1)</f>
        <v>42184.646863425922</v>
      </c>
      <c r="T2553" s="10">
        <f>(((I2553/60)/60)/24)+DATE(1970,1,1)</f>
        <v>42214.646863425922</v>
      </c>
      <c r="U2553" s="12">
        <f>ROUND((T2553-S2553), 0)</f>
        <v>30</v>
      </c>
      <c r="V2553" s="11">
        <f>IF(E2553&gt;=D2553, 1, "")</f>
        <v>1</v>
      </c>
      <c r="W2553" s="11" t="str">
        <f>IF(E2553&lt;D2553, 1, "")</f>
        <v/>
      </c>
      <c r="X2553" s="15">
        <f>S2553</f>
        <v>42184.646863425922</v>
      </c>
    </row>
    <row r="2554" spans="1:24" ht="48" x14ac:dyDescent="0.2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5">
        <f>E2554/D2554</f>
        <v>1.36625</v>
      </c>
      <c r="P2554" s="6">
        <f>E2554/L2554</f>
        <v>70.064102564102569</v>
      </c>
      <c r="Q2554" t="str">
        <f>LEFT(N2554, SEARCH("/", N2554, 1)-1)</f>
        <v>music</v>
      </c>
      <c r="R2554" t="str">
        <f>RIGHT(N2554, LEN(N2554) - SEARCH("/", N2554,1))</f>
        <v>rock</v>
      </c>
      <c r="S2554" s="10">
        <f>(((J2554/60)/60)/24)+DATE(1970,1,1)</f>
        <v>42126.92123842593</v>
      </c>
      <c r="T2554" s="10">
        <f>(((I2554/60)/60)/24)+DATE(1970,1,1)</f>
        <v>42158.1875</v>
      </c>
      <c r="U2554" s="12">
        <f>ROUND((T2554-S2554), 0)</f>
        <v>31</v>
      </c>
      <c r="V2554" s="11">
        <f>IF(E2554&gt;=D2554, 1, "")</f>
        <v>1</v>
      </c>
      <c r="W2554" s="11" t="str">
        <f>IF(E2554&lt;D2554, 1, "")</f>
        <v/>
      </c>
      <c r="X2554" s="15">
        <f>S2554</f>
        <v>42126.92123842593</v>
      </c>
    </row>
    <row r="2555" spans="1:24" ht="48" x14ac:dyDescent="0.2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5">
        <f>E2555/D2555</f>
        <v>1.348074</v>
      </c>
      <c r="P2555" s="6">
        <f>E2555/L2555</f>
        <v>60.181874999999998</v>
      </c>
      <c r="Q2555" t="str">
        <f>LEFT(N2555, SEARCH("/", N2555, 1)-1)</f>
        <v>music</v>
      </c>
      <c r="R2555" t="str">
        <f>RIGHT(N2555, LEN(N2555) - SEARCH("/", N2555,1))</f>
        <v>rock</v>
      </c>
      <c r="S2555" s="10">
        <f>(((J2555/60)/60)/24)+DATE(1970,1,1)</f>
        <v>42634.614780092597</v>
      </c>
      <c r="T2555" s="10">
        <f>(((I2555/60)/60)/24)+DATE(1970,1,1)</f>
        <v>42660.676388888889</v>
      </c>
      <c r="U2555" s="12">
        <f>ROUND((T2555-S2555), 0)</f>
        <v>26</v>
      </c>
      <c r="V2555" s="11">
        <f>IF(E2555&gt;=D2555, 1, "")</f>
        <v>1</v>
      </c>
      <c r="W2555" s="11" t="str">
        <f>IF(E2555&lt;D2555, 1, "")</f>
        <v/>
      </c>
      <c r="X2555" s="15">
        <f>S2555</f>
        <v>42634.614780092597</v>
      </c>
    </row>
    <row r="2556" spans="1:24" ht="32" x14ac:dyDescent="0.2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5">
        <f>E2556/D2556</f>
        <v>1.454</v>
      </c>
      <c r="P2556" s="6">
        <f>E2556/L2556</f>
        <v>21.382352941176471</v>
      </c>
      <c r="Q2556" t="str">
        <f>LEFT(N2556, SEARCH("/", N2556, 1)-1)</f>
        <v>music</v>
      </c>
      <c r="R2556" t="str">
        <f>RIGHT(N2556, LEN(N2556) - SEARCH("/", N2556,1))</f>
        <v>rock</v>
      </c>
      <c r="S2556" s="10">
        <f>(((J2556/60)/60)/24)+DATE(1970,1,1)</f>
        <v>42565.480983796297</v>
      </c>
      <c r="T2556" s="10">
        <f>(((I2556/60)/60)/24)+DATE(1970,1,1)</f>
        <v>42595.480983796297</v>
      </c>
      <c r="U2556" s="12">
        <f>ROUND((T2556-S2556), 0)</f>
        <v>30</v>
      </c>
      <c r="V2556" s="11">
        <f>IF(E2556&gt;=D2556, 1, "")</f>
        <v>1</v>
      </c>
      <c r="W2556" s="11" t="str">
        <f>IF(E2556&lt;D2556, 1, "")</f>
        <v/>
      </c>
      <c r="X2556" s="15">
        <f>S2556</f>
        <v>42565.480983796297</v>
      </c>
    </row>
    <row r="2557" spans="1:24" ht="48" x14ac:dyDescent="0.2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5">
        <f>E2557/D2557</f>
        <v>1.0910714285714285</v>
      </c>
      <c r="P2557" s="6">
        <f>E2557/L2557</f>
        <v>160.78947368421052</v>
      </c>
      <c r="Q2557" t="str">
        <f>LEFT(N2557, SEARCH("/", N2557, 1)-1)</f>
        <v>music</v>
      </c>
      <c r="R2557" t="str">
        <f>RIGHT(N2557, LEN(N2557) - SEARCH("/", N2557,1))</f>
        <v>rock</v>
      </c>
      <c r="S2557" s="10">
        <f>(((J2557/60)/60)/24)+DATE(1970,1,1)</f>
        <v>42087.803310185183</v>
      </c>
      <c r="T2557" s="10">
        <f>(((I2557/60)/60)/24)+DATE(1970,1,1)</f>
        <v>42121.716666666667</v>
      </c>
      <c r="U2557" s="12">
        <f>ROUND((T2557-S2557), 0)</f>
        <v>34</v>
      </c>
      <c r="V2557" s="11">
        <f>IF(E2557&gt;=D2557, 1, "")</f>
        <v>1</v>
      </c>
      <c r="W2557" s="11" t="str">
        <f>IF(E2557&lt;D2557, 1, "")</f>
        <v/>
      </c>
      <c r="X2557" s="15">
        <f>S2557</f>
        <v>42087.803310185183</v>
      </c>
    </row>
    <row r="2558" spans="1:24" ht="48" x14ac:dyDescent="0.2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5">
        <f>E2558/D2558</f>
        <v>1.1020000000000001</v>
      </c>
      <c r="P2558" s="6">
        <f>E2558/L2558</f>
        <v>42.384615384615387</v>
      </c>
      <c r="Q2558" t="str">
        <f>LEFT(N2558, SEARCH("/", N2558, 1)-1)</f>
        <v>music</v>
      </c>
      <c r="R2558" t="str">
        <f>RIGHT(N2558, LEN(N2558) - SEARCH("/", N2558,1))</f>
        <v>rock</v>
      </c>
      <c r="S2558" s="10">
        <f>(((J2558/60)/60)/24)+DATE(1970,1,1)</f>
        <v>42193.650671296295</v>
      </c>
      <c r="T2558" s="10">
        <f>(((I2558/60)/60)/24)+DATE(1970,1,1)</f>
        <v>42238.207638888889</v>
      </c>
      <c r="U2558" s="12">
        <f>ROUND((T2558-S2558), 0)</f>
        <v>45</v>
      </c>
      <c r="V2558" s="11">
        <f>IF(E2558&gt;=D2558, 1, "")</f>
        <v>1</v>
      </c>
      <c r="W2558" s="11" t="str">
        <f>IF(E2558&lt;D2558, 1, "")</f>
        <v/>
      </c>
      <c r="X2558" s="15">
        <f>S2558</f>
        <v>42193.650671296295</v>
      </c>
    </row>
    <row r="2559" spans="1:24" ht="48" x14ac:dyDescent="0.2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5">
        <f>E2559/D2559</f>
        <v>1.1364000000000001</v>
      </c>
      <c r="P2559" s="6">
        <f>E2559/L2559</f>
        <v>27.317307692307693</v>
      </c>
      <c r="Q2559" t="str">
        <f>LEFT(N2559, SEARCH("/", N2559, 1)-1)</f>
        <v>music</v>
      </c>
      <c r="R2559" t="str">
        <f>RIGHT(N2559, LEN(N2559) - SEARCH("/", N2559,1))</f>
        <v>rock</v>
      </c>
      <c r="S2559" s="10">
        <f>(((J2559/60)/60)/24)+DATE(1970,1,1)</f>
        <v>42401.154930555553</v>
      </c>
      <c r="T2559" s="10">
        <f>(((I2559/60)/60)/24)+DATE(1970,1,1)</f>
        <v>42432.154930555553</v>
      </c>
      <c r="U2559" s="12">
        <f>ROUND((T2559-S2559), 0)</f>
        <v>31</v>
      </c>
      <c r="V2559" s="11">
        <f>IF(E2559&gt;=D2559, 1, "")</f>
        <v>1</v>
      </c>
      <c r="W2559" s="11" t="str">
        <f>IF(E2559&lt;D2559, 1, "")</f>
        <v/>
      </c>
      <c r="X2559" s="15">
        <f>S2559</f>
        <v>42401.154930555553</v>
      </c>
    </row>
    <row r="2560" spans="1:24" ht="16" x14ac:dyDescent="0.2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5">
        <f>E2560/D2560</f>
        <v>1.0235000000000001</v>
      </c>
      <c r="P2560" s="6">
        <f>E2560/L2560</f>
        <v>196.82692307692307</v>
      </c>
      <c r="Q2560" t="str">
        <f>LEFT(N2560, SEARCH("/", N2560, 1)-1)</f>
        <v>music</v>
      </c>
      <c r="R2560" t="str">
        <f>RIGHT(N2560, LEN(N2560) - SEARCH("/", N2560,1))</f>
        <v>rock</v>
      </c>
      <c r="S2560" s="10">
        <f>(((J2560/60)/60)/24)+DATE(1970,1,1)</f>
        <v>42553.681979166664</v>
      </c>
      <c r="T2560" s="10">
        <f>(((I2560/60)/60)/24)+DATE(1970,1,1)</f>
        <v>42583.681979166664</v>
      </c>
      <c r="U2560" s="12">
        <f>ROUND((T2560-S2560), 0)</f>
        <v>30</v>
      </c>
      <c r="V2560" s="11">
        <f>IF(E2560&gt;=D2560, 1, "")</f>
        <v>1</v>
      </c>
      <c r="W2560" s="11" t="str">
        <f>IF(E2560&lt;D2560, 1, "")</f>
        <v/>
      </c>
      <c r="X2560" s="15">
        <f>S2560</f>
        <v>42553.681979166664</v>
      </c>
    </row>
    <row r="2561" spans="1:24" ht="48" x14ac:dyDescent="0.2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5">
        <f>E2561/D2561</f>
        <v>1.2213333333333334</v>
      </c>
      <c r="P2561" s="6">
        <f>E2561/L2561</f>
        <v>53.882352941176471</v>
      </c>
      <c r="Q2561" t="str">
        <f>LEFT(N2561, SEARCH("/", N2561, 1)-1)</f>
        <v>music</v>
      </c>
      <c r="R2561" t="str">
        <f>RIGHT(N2561, LEN(N2561) - SEARCH("/", N2561,1))</f>
        <v>rock</v>
      </c>
      <c r="S2561" s="10">
        <f>(((J2561/60)/60)/24)+DATE(1970,1,1)</f>
        <v>42752.144976851851</v>
      </c>
      <c r="T2561" s="10">
        <f>(((I2561/60)/60)/24)+DATE(1970,1,1)</f>
        <v>42795.125</v>
      </c>
      <c r="U2561" s="12">
        <f>ROUND((T2561-S2561), 0)</f>
        <v>43</v>
      </c>
      <c r="V2561" s="11">
        <f>IF(E2561&gt;=D2561, 1, "")</f>
        <v>1</v>
      </c>
      <c r="W2561" s="11" t="str">
        <f>IF(E2561&lt;D2561, 1, "")</f>
        <v/>
      </c>
      <c r="X2561" s="15">
        <f>S2561</f>
        <v>42752.144976851851</v>
      </c>
    </row>
    <row r="2562" spans="1:24" ht="16" x14ac:dyDescent="0.2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5">
        <f>E2562/D2562</f>
        <v>1.1188571428571428</v>
      </c>
      <c r="P2562" s="6">
        <f>E2562/L2562</f>
        <v>47.756097560975611</v>
      </c>
      <c r="Q2562" t="str">
        <f>LEFT(N2562, SEARCH("/", N2562, 1)-1)</f>
        <v>music</v>
      </c>
      <c r="R2562" t="str">
        <f>RIGHT(N2562, LEN(N2562) - SEARCH("/", N2562,1))</f>
        <v>rock</v>
      </c>
      <c r="S2562" s="10">
        <f>(((J2562/60)/60)/24)+DATE(1970,1,1)</f>
        <v>42719.90834490741</v>
      </c>
      <c r="T2562" s="10">
        <f>(((I2562/60)/60)/24)+DATE(1970,1,1)</f>
        <v>42749.90834490741</v>
      </c>
      <c r="U2562" s="12">
        <f>ROUND((T2562-S2562), 0)</f>
        <v>30</v>
      </c>
      <c r="V2562" s="11">
        <f>IF(E2562&gt;=D2562, 1, "")</f>
        <v>1</v>
      </c>
      <c r="W2562" s="11" t="str">
        <f>IF(E2562&lt;D2562, 1, "")</f>
        <v/>
      </c>
      <c r="X2562" s="15">
        <f>S2562</f>
        <v>42719.90834490741</v>
      </c>
    </row>
    <row r="2563" spans="1:24" ht="48" x14ac:dyDescent="0.2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5">
        <f>E2563/D2563</f>
        <v>1.073</v>
      </c>
      <c r="P2563" s="6">
        <f>E2563/L2563</f>
        <v>88.191780821917803</v>
      </c>
      <c r="Q2563" t="str">
        <f>LEFT(N2563, SEARCH("/", N2563, 1)-1)</f>
        <v>music</v>
      </c>
      <c r="R2563" t="str">
        <f>RIGHT(N2563, LEN(N2563) - SEARCH("/", N2563,1))</f>
        <v>rock</v>
      </c>
      <c r="S2563" s="10">
        <f>(((J2563/60)/60)/24)+DATE(1970,1,1)</f>
        <v>42018.99863425926</v>
      </c>
      <c r="T2563" s="10">
        <f>(((I2563/60)/60)/24)+DATE(1970,1,1)</f>
        <v>42048.99863425926</v>
      </c>
      <c r="U2563" s="12">
        <f>ROUND((T2563-S2563), 0)</f>
        <v>30</v>
      </c>
      <c r="V2563" s="11">
        <f>IF(E2563&gt;=D2563, 1, "")</f>
        <v>1</v>
      </c>
      <c r="W2563" s="11" t="str">
        <f>IF(E2563&lt;D2563, 1, "")</f>
        <v/>
      </c>
      <c r="X2563" s="15">
        <f>S2563</f>
        <v>42018.99863425926</v>
      </c>
    </row>
    <row r="2564" spans="1:24" ht="48" x14ac:dyDescent="0.2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5">
        <f>E2564/D2564</f>
        <v>1.1385000000000001</v>
      </c>
      <c r="P2564" s="6">
        <f>E2564/L2564</f>
        <v>72.056962025316452</v>
      </c>
      <c r="Q2564" t="str">
        <f>LEFT(N2564, SEARCH("/", N2564, 1)-1)</f>
        <v>music</v>
      </c>
      <c r="R2564" t="str">
        <f>RIGHT(N2564, LEN(N2564) - SEARCH("/", N2564,1))</f>
        <v>rock</v>
      </c>
      <c r="S2564" s="10">
        <f>(((J2564/60)/60)/24)+DATE(1970,1,1)</f>
        <v>42640.917939814812</v>
      </c>
      <c r="T2564" s="10">
        <f>(((I2564/60)/60)/24)+DATE(1970,1,1)</f>
        <v>42670.888194444444</v>
      </c>
      <c r="U2564" s="12">
        <f>ROUND((T2564-S2564), 0)</f>
        <v>30</v>
      </c>
      <c r="V2564" s="11">
        <f>IF(E2564&gt;=D2564, 1, "")</f>
        <v>1</v>
      </c>
      <c r="W2564" s="11" t="str">
        <f>IF(E2564&lt;D2564, 1, "")</f>
        <v/>
      </c>
      <c r="X2564" s="15">
        <f>S2564</f>
        <v>42640.917939814812</v>
      </c>
    </row>
    <row r="2565" spans="1:24" ht="48" x14ac:dyDescent="0.2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5">
        <f>E2565/D2565</f>
        <v>1.0968181818181819</v>
      </c>
      <c r="P2565" s="6">
        <f>E2565/L2565</f>
        <v>74.246153846153845</v>
      </c>
      <c r="Q2565" t="str">
        <f>LEFT(N2565, SEARCH("/", N2565, 1)-1)</f>
        <v>music</v>
      </c>
      <c r="R2565" t="str">
        <f>RIGHT(N2565, LEN(N2565) - SEARCH("/", N2565,1))</f>
        <v>rock</v>
      </c>
      <c r="S2565" s="10">
        <f>(((J2565/60)/60)/24)+DATE(1970,1,1)</f>
        <v>42526.874236111107</v>
      </c>
      <c r="T2565" s="10">
        <f>(((I2565/60)/60)/24)+DATE(1970,1,1)</f>
        <v>42556.874236111107</v>
      </c>
      <c r="U2565" s="12">
        <f>ROUND((T2565-S2565), 0)</f>
        <v>30</v>
      </c>
      <c r="V2565" s="11">
        <f>IF(E2565&gt;=D2565, 1, "")</f>
        <v>1</v>
      </c>
      <c r="W2565" s="11" t="str">
        <f>IF(E2565&lt;D2565, 1, "")</f>
        <v/>
      </c>
      <c r="X2565" s="15">
        <f>S2565</f>
        <v>42526.874236111107</v>
      </c>
    </row>
    <row r="2566" spans="1:24" ht="48" x14ac:dyDescent="0.2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5">
        <f>E2566/D2566</f>
        <v>1.2614444444444444</v>
      </c>
      <c r="P2566" s="6">
        <f>E2566/L2566</f>
        <v>61.701086956521742</v>
      </c>
      <c r="Q2566" t="str">
        <f>LEFT(N2566, SEARCH("/", N2566, 1)-1)</f>
        <v>music</v>
      </c>
      <c r="R2566" t="str">
        <f>RIGHT(N2566, LEN(N2566) - SEARCH("/", N2566,1))</f>
        <v>rock</v>
      </c>
      <c r="S2566" s="10">
        <f>(((J2566/60)/60)/24)+DATE(1970,1,1)</f>
        <v>41889.004317129627</v>
      </c>
      <c r="T2566" s="10">
        <f>(((I2566/60)/60)/24)+DATE(1970,1,1)</f>
        <v>41919.004317129627</v>
      </c>
      <c r="U2566" s="12">
        <f>ROUND((T2566-S2566), 0)</f>
        <v>30</v>
      </c>
      <c r="V2566" s="11">
        <f>IF(E2566&gt;=D2566, 1, "")</f>
        <v>1</v>
      </c>
      <c r="W2566" s="11" t="str">
        <f>IF(E2566&lt;D2566, 1, "")</f>
        <v/>
      </c>
      <c r="X2566" s="15">
        <f>S2566</f>
        <v>41889.004317129627</v>
      </c>
    </row>
    <row r="2567" spans="1:24" ht="48" x14ac:dyDescent="0.2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5">
        <f>E2567/D2567</f>
        <v>1.6742857142857144</v>
      </c>
      <c r="P2567" s="6">
        <f>E2567/L2567</f>
        <v>17.235294117647058</v>
      </c>
      <c r="Q2567" t="str">
        <f>LEFT(N2567, SEARCH("/", N2567, 1)-1)</f>
        <v>music</v>
      </c>
      <c r="R2567" t="str">
        <f>RIGHT(N2567, LEN(N2567) - SEARCH("/", N2567,1))</f>
        <v>rock</v>
      </c>
      <c r="S2567" s="10">
        <f>(((J2567/60)/60)/24)+DATE(1970,1,1)</f>
        <v>42498.341122685189</v>
      </c>
      <c r="T2567" s="10">
        <f>(((I2567/60)/60)/24)+DATE(1970,1,1)</f>
        <v>42533.229166666672</v>
      </c>
      <c r="U2567" s="12">
        <f>ROUND((T2567-S2567), 0)</f>
        <v>35</v>
      </c>
      <c r="V2567" s="11">
        <f>IF(E2567&gt;=D2567, 1, "")</f>
        <v>1</v>
      </c>
      <c r="W2567" s="11" t="str">
        <f>IF(E2567&lt;D2567, 1, "")</f>
        <v/>
      </c>
      <c r="X2567" s="15">
        <f>S2567</f>
        <v>42498.341122685189</v>
      </c>
    </row>
    <row r="2568" spans="1:24" ht="48" x14ac:dyDescent="0.2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5">
        <f>E2568/D2568</f>
        <v>4.9652000000000003</v>
      </c>
      <c r="P2568" s="6">
        <f>E2568/L2568</f>
        <v>51.720833333333331</v>
      </c>
      <c r="Q2568" t="str">
        <f>LEFT(N2568, SEARCH("/", N2568, 1)-1)</f>
        <v>music</v>
      </c>
      <c r="R2568" t="str">
        <f>RIGHT(N2568, LEN(N2568) - SEARCH("/", N2568,1))</f>
        <v>rock</v>
      </c>
      <c r="S2568" s="10">
        <f>(((J2568/60)/60)/24)+DATE(1970,1,1)</f>
        <v>41399.99622685185</v>
      </c>
      <c r="T2568" s="10">
        <f>(((I2568/60)/60)/24)+DATE(1970,1,1)</f>
        <v>41420.99622685185</v>
      </c>
      <c r="U2568" s="12">
        <f>ROUND((T2568-S2568), 0)</f>
        <v>21</v>
      </c>
      <c r="V2568" s="11">
        <f>IF(E2568&gt;=D2568, 1, "")</f>
        <v>1</v>
      </c>
      <c r="W2568" s="11" t="str">
        <f>IF(E2568&lt;D2568, 1, "")</f>
        <v/>
      </c>
      <c r="X2568" s="15">
        <f>S2568</f>
        <v>41399.99622685185</v>
      </c>
    </row>
    <row r="2569" spans="1:24" ht="48" x14ac:dyDescent="0.2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5">
        <f>E2569/D2569</f>
        <v>1.0915999999999999</v>
      </c>
      <c r="P2569" s="6">
        <f>E2569/L2569</f>
        <v>24.150442477876105</v>
      </c>
      <c r="Q2569" t="str">
        <f>LEFT(N2569, SEARCH("/", N2569, 1)-1)</f>
        <v>music</v>
      </c>
      <c r="R2569" t="str">
        <f>RIGHT(N2569, LEN(N2569) - SEARCH("/", N2569,1))</f>
        <v>rock</v>
      </c>
      <c r="S2569" s="10">
        <f>(((J2569/60)/60)/24)+DATE(1970,1,1)</f>
        <v>42065.053368055553</v>
      </c>
      <c r="T2569" s="10">
        <f>(((I2569/60)/60)/24)+DATE(1970,1,1)</f>
        <v>42125.011701388896</v>
      </c>
      <c r="U2569" s="12">
        <f>ROUND((T2569-S2569), 0)</f>
        <v>60</v>
      </c>
      <c r="V2569" s="11">
        <f>IF(E2569&gt;=D2569, 1, "")</f>
        <v>1</v>
      </c>
      <c r="W2569" s="11" t="str">
        <f>IF(E2569&lt;D2569, 1, "")</f>
        <v/>
      </c>
      <c r="X2569" s="15">
        <f>S2569</f>
        <v>42065.053368055553</v>
      </c>
    </row>
    <row r="2570" spans="1:24" ht="48" x14ac:dyDescent="0.2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5">
        <f>E2570/D2570</f>
        <v>1.0257499999999999</v>
      </c>
      <c r="P2570" s="6">
        <f>E2570/L2570</f>
        <v>62.166666666666664</v>
      </c>
      <c r="Q2570" t="str">
        <f>LEFT(N2570, SEARCH("/", N2570, 1)-1)</f>
        <v>music</v>
      </c>
      <c r="R2570" t="str">
        <f>RIGHT(N2570, LEN(N2570) - SEARCH("/", N2570,1))</f>
        <v>rock</v>
      </c>
      <c r="S2570" s="10">
        <f>(((J2570/60)/60)/24)+DATE(1970,1,1)</f>
        <v>41451.062905092593</v>
      </c>
      <c r="T2570" s="10">
        <f>(((I2570/60)/60)/24)+DATE(1970,1,1)</f>
        <v>41481.062905092593</v>
      </c>
      <c r="U2570" s="12">
        <f>ROUND((T2570-S2570), 0)</f>
        <v>30</v>
      </c>
      <c r="V2570" s="11">
        <f>IF(E2570&gt;=D2570, 1, "")</f>
        <v>1</v>
      </c>
      <c r="W2570" s="11" t="str">
        <f>IF(E2570&lt;D2570, 1, "")</f>
        <v/>
      </c>
      <c r="X2570" s="15">
        <f>S2570</f>
        <v>41451.062905092593</v>
      </c>
    </row>
    <row r="2571" spans="1:24" ht="32" x14ac:dyDescent="0.2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5">
        <f>E2571/D2571</f>
        <v>1.012446</v>
      </c>
      <c r="P2571" s="6">
        <f>E2571/L2571</f>
        <v>44.66673529411765</v>
      </c>
      <c r="Q2571" t="str">
        <f>LEFT(N2571, SEARCH("/", N2571, 1)-1)</f>
        <v>publishing</v>
      </c>
      <c r="R2571" t="str">
        <f>RIGHT(N2571, LEN(N2571) - SEARCH("/", N2571,1))</f>
        <v>radio &amp; podcasts</v>
      </c>
      <c r="S2571" s="10">
        <f>(((J2571/60)/60)/24)+DATE(1970,1,1)</f>
        <v>41899.645300925928</v>
      </c>
      <c r="T2571" s="10">
        <f>(((I2571/60)/60)/24)+DATE(1970,1,1)</f>
        <v>41933</v>
      </c>
      <c r="U2571" s="12">
        <f>ROUND((T2571-S2571), 0)</f>
        <v>33</v>
      </c>
      <c r="V2571" s="11">
        <f>IF(E2571&gt;=D2571, 1, "")</f>
        <v>1</v>
      </c>
      <c r="W2571" s="11" t="str">
        <f>IF(E2571&lt;D2571, 1, "")</f>
        <v/>
      </c>
      <c r="X2571" s="15">
        <f>S2571</f>
        <v>41899.645300925928</v>
      </c>
    </row>
    <row r="2572" spans="1:24" ht="32" x14ac:dyDescent="0.2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5">
        <f>E2572/D2572</f>
        <v>1.085175</v>
      </c>
      <c r="P2572" s="6">
        <f>E2572/L2572</f>
        <v>28.937999999999999</v>
      </c>
      <c r="Q2572" t="str">
        <f>LEFT(N2572, SEARCH("/", N2572, 1)-1)</f>
        <v>publishing</v>
      </c>
      <c r="R2572" t="str">
        <f>RIGHT(N2572, LEN(N2572) - SEARCH("/", N2572,1))</f>
        <v>radio &amp; podcasts</v>
      </c>
      <c r="S2572" s="10">
        <f>(((J2572/60)/60)/24)+DATE(1970,1,1)</f>
        <v>41344.662858796299</v>
      </c>
      <c r="T2572" s="10">
        <f>(((I2572/60)/60)/24)+DATE(1970,1,1)</f>
        <v>41374.662858796299</v>
      </c>
      <c r="U2572" s="12">
        <f>ROUND((T2572-S2572), 0)</f>
        <v>30</v>
      </c>
      <c r="V2572" s="11">
        <f>IF(E2572&gt;=D2572, 1, "")</f>
        <v>1</v>
      </c>
      <c r="W2572" s="11" t="str">
        <f>IF(E2572&lt;D2572, 1, "")</f>
        <v/>
      </c>
      <c r="X2572" s="15">
        <f>S2572</f>
        <v>41344.662858796299</v>
      </c>
    </row>
    <row r="2573" spans="1:24" ht="48" x14ac:dyDescent="0.2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5">
        <f>E2573/D2573</f>
        <v>1.4766666666666666</v>
      </c>
      <c r="P2573" s="6">
        <f>E2573/L2573</f>
        <v>35.44</v>
      </c>
      <c r="Q2573" t="str">
        <f>LEFT(N2573, SEARCH("/", N2573, 1)-1)</f>
        <v>publishing</v>
      </c>
      <c r="R2573" t="str">
        <f>RIGHT(N2573, LEN(N2573) - SEARCH("/", N2573,1))</f>
        <v>radio &amp; podcasts</v>
      </c>
      <c r="S2573" s="10">
        <f>(((J2573/60)/60)/24)+DATE(1970,1,1)</f>
        <v>41326.911319444444</v>
      </c>
      <c r="T2573" s="10">
        <f>(((I2573/60)/60)/24)+DATE(1970,1,1)</f>
        <v>41371.869652777779</v>
      </c>
      <c r="U2573" s="12">
        <f>ROUND((T2573-S2573), 0)</f>
        <v>45</v>
      </c>
      <c r="V2573" s="11">
        <f>IF(E2573&gt;=D2573, 1, "")</f>
        <v>1</v>
      </c>
      <c r="W2573" s="11" t="str">
        <f>IF(E2573&lt;D2573, 1, "")</f>
        <v/>
      </c>
      <c r="X2573" s="15">
        <f>S2573</f>
        <v>41326.911319444444</v>
      </c>
    </row>
    <row r="2574" spans="1:24" ht="16" x14ac:dyDescent="0.2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5">
        <f>E2574/D2574</f>
        <v>1.6319999999999999</v>
      </c>
      <c r="P2574" s="6">
        <f>E2574/L2574</f>
        <v>34.871794871794869</v>
      </c>
      <c r="Q2574" t="str">
        <f>LEFT(N2574, SEARCH("/", N2574, 1)-1)</f>
        <v>publishing</v>
      </c>
      <c r="R2574" t="str">
        <f>RIGHT(N2574, LEN(N2574) - SEARCH("/", N2574,1))</f>
        <v>radio &amp; podcasts</v>
      </c>
      <c r="S2574" s="10">
        <f>(((J2574/60)/60)/24)+DATE(1970,1,1)</f>
        <v>41291.661550925928</v>
      </c>
      <c r="T2574" s="10">
        <f>(((I2574/60)/60)/24)+DATE(1970,1,1)</f>
        <v>41321.661550925928</v>
      </c>
      <c r="U2574" s="12">
        <f>ROUND((T2574-S2574), 0)</f>
        <v>30</v>
      </c>
      <c r="V2574" s="11">
        <f>IF(E2574&gt;=D2574, 1, "")</f>
        <v>1</v>
      </c>
      <c r="W2574" s="11" t="str">
        <f>IF(E2574&lt;D2574, 1, "")</f>
        <v/>
      </c>
      <c r="X2574" s="15">
        <f>S2574</f>
        <v>41291.661550925928</v>
      </c>
    </row>
    <row r="2575" spans="1:24" ht="48" x14ac:dyDescent="0.2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5">
        <f>E2575/D2575</f>
        <v>4.5641449999999999</v>
      </c>
      <c r="P2575" s="6">
        <f>E2575/L2575</f>
        <v>52.622732513451197</v>
      </c>
      <c r="Q2575" t="str">
        <f>LEFT(N2575, SEARCH("/", N2575, 1)-1)</f>
        <v>publishing</v>
      </c>
      <c r="R2575" t="str">
        <f>RIGHT(N2575, LEN(N2575) - SEARCH("/", N2575,1))</f>
        <v>radio &amp; podcasts</v>
      </c>
      <c r="S2575" s="10">
        <f>(((J2575/60)/60)/24)+DATE(1970,1,1)</f>
        <v>40959.734398148146</v>
      </c>
      <c r="T2575" s="10">
        <f>(((I2575/60)/60)/24)+DATE(1970,1,1)</f>
        <v>40990.125</v>
      </c>
      <c r="U2575" s="12">
        <f>ROUND((T2575-S2575), 0)</f>
        <v>30</v>
      </c>
      <c r="V2575" s="11">
        <f>IF(E2575&gt;=D2575, 1, "")</f>
        <v>1</v>
      </c>
      <c r="W2575" s="11" t="str">
        <f>IF(E2575&lt;D2575, 1, "")</f>
        <v/>
      </c>
      <c r="X2575" s="15">
        <f>S2575</f>
        <v>40959.734398148146</v>
      </c>
    </row>
    <row r="2576" spans="1:24" ht="48" x14ac:dyDescent="0.2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5">
        <f>E2576/D2576</f>
        <v>1.0787731249999999</v>
      </c>
      <c r="P2576" s="6">
        <f>E2576/L2576</f>
        <v>69.598266129032254</v>
      </c>
      <c r="Q2576" t="str">
        <f>LEFT(N2576, SEARCH("/", N2576, 1)-1)</f>
        <v>publishing</v>
      </c>
      <c r="R2576" t="str">
        <f>RIGHT(N2576, LEN(N2576) - SEARCH("/", N2576,1))</f>
        <v>radio &amp; podcasts</v>
      </c>
      <c r="S2576" s="10">
        <f>(((J2576/60)/60)/24)+DATE(1970,1,1)</f>
        <v>42340.172060185185</v>
      </c>
      <c r="T2576" s="10">
        <f>(((I2576/60)/60)/24)+DATE(1970,1,1)</f>
        <v>42381.208333333328</v>
      </c>
      <c r="U2576" s="12">
        <f>ROUND((T2576-S2576), 0)</f>
        <v>41</v>
      </c>
      <c r="V2576" s="11">
        <f>IF(E2576&gt;=D2576, 1, "")</f>
        <v>1</v>
      </c>
      <c r="W2576" s="11" t="str">
        <f>IF(E2576&lt;D2576, 1, "")</f>
        <v/>
      </c>
      <c r="X2576" s="15">
        <f>S2576</f>
        <v>42340.172060185185</v>
      </c>
    </row>
    <row r="2577" spans="1:24" ht="32" x14ac:dyDescent="0.2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5">
        <f>E2577/D2577</f>
        <v>1.1508</v>
      </c>
      <c r="P2577" s="6">
        <f>E2577/L2577</f>
        <v>76.72</v>
      </c>
      <c r="Q2577" t="str">
        <f>LEFT(N2577, SEARCH("/", N2577, 1)-1)</f>
        <v>publishing</v>
      </c>
      <c r="R2577" t="str">
        <f>RIGHT(N2577, LEN(N2577) - SEARCH("/", N2577,1))</f>
        <v>radio &amp; podcasts</v>
      </c>
      <c r="S2577" s="10">
        <f>(((J2577/60)/60)/24)+DATE(1970,1,1)</f>
        <v>40933.80190972222</v>
      </c>
      <c r="T2577" s="10">
        <f>(((I2577/60)/60)/24)+DATE(1970,1,1)</f>
        <v>40993.760243055556</v>
      </c>
      <c r="U2577" s="12">
        <f>ROUND((T2577-S2577), 0)</f>
        <v>60</v>
      </c>
      <c r="V2577" s="11">
        <f>IF(E2577&gt;=D2577, 1, "")</f>
        <v>1</v>
      </c>
      <c r="W2577" s="11" t="str">
        <f>IF(E2577&lt;D2577, 1, "")</f>
        <v/>
      </c>
      <c r="X2577" s="15">
        <f>S2577</f>
        <v>40933.80190972222</v>
      </c>
    </row>
    <row r="2578" spans="1:24" ht="48" x14ac:dyDescent="0.2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5">
        <f>E2578/D2578</f>
        <v>1.0236842105263158</v>
      </c>
      <c r="P2578" s="6">
        <f>E2578/L2578</f>
        <v>33.191126279863482</v>
      </c>
      <c r="Q2578" t="str">
        <f>LEFT(N2578, SEARCH("/", N2578, 1)-1)</f>
        <v>publishing</v>
      </c>
      <c r="R2578" t="str">
        <f>RIGHT(N2578, LEN(N2578) - SEARCH("/", N2578,1))</f>
        <v>radio &amp; podcasts</v>
      </c>
      <c r="S2578" s="10">
        <f>(((J2578/60)/60)/24)+DATE(1970,1,1)</f>
        <v>40646.014456018522</v>
      </c>
      <c r="T2578" s="10">
        <f>(((I2578/60)/60)/24)+DATE(1970,1,1)</f>
        <v>40706.014456018522</v>
      </c>
      <c r="U2578" s="12">
        <f>ROUND((T2578-S2578), 0)</f>
        <v>60</v>
      </c>
      <c r="V2578" s="11">
        <f>IF(E2578&gt;=D2578, 1, "")</f>
        <v>1</v>
      </c>
      <c r="W2578" s="11" t="str">
        <f>IF(E2578&lt;D2578, 1, "")</f>
        <v/>
      </c>
      <c r="X2578" s="15">
        <f>S2578</f>
        <v>40646.014456018522</v>
      </c>
    </row>
    <row r="2579" spans="1:24" ht="32" x14ac:dyDescent="0.2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5">
        <f>E2579/D2579</f>
        <v>1.0842485875706214</v>
      </c>
      <c r="P2579" s="6">
        <f>E2579/L2579</f>
        <v>149.46417445482865</v>
      </c>
      <c r="Q2579" t="str">
        <f>LEFT(N2579, SEARCH("/", N2579, 1)-1)</f>
        <v>publishing</v>
      </c>
      <c r="R2579" t="str">
        <f>RIGHT(N2579, LEN(N2579) - SEARCH("/", N2579,1))</f>
        <v>radio &amp; podcasts</v>
      </c>
      <c r="S2579" s="10">
        <f>(((J2579/60)/60)/24)+DATE(1970,1,1)</f>
        <v>41290.598483796297</v>
      </c>
      <c r="T2579" s="10">
        <f>(((I2579/60)/60)/24)+DATE(1970,1,1)</f>
        <v>41320.598483796297</v>
      </c>
      <c r="U2579" s="12">
        <f>ROUND((T2579-S2579), 0)</f>
        <v>30</v>
      </c>
      <c r="V2579" s="11">
        <f>IF(E2579&gt;=D2579, 1, "")</f>
        <v>1</v>
      </c>
      <c r="W2579" s="11" t="str">
        <f>IF(E2579&lt;D2579, 1, "")</f>
        <v/>
      </c>
      <c r="X2579" s="15">
        <f>S2579</f>
        <v>41290.598483796297</v>
      </c>
    </row>
    <row r="2580" spans="1:24" ht="48" x14ac:dyDescent="0.2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5">
        <f>E2580/D2580</f>
        <v>1.2513333333333334</v>
      </c>
      <c r="P2580" s="6">
        <f>E2580/L2580</f>
        <v>23.172839506172838</v>
      </c>
      <c r="Q2580" t="str">
        <f>LEFT(N2580, SEARCH("/", N2580, 1)-1)</f>
        <v>publishing</v>
      </c>
      <c r="R2580" t="str">
        <f>RIGHT(N2580, LEN(N2580) - SEARCH("/", N2580,1))</f>
        <v>radio &amp; podcasts</v>
      </c>
      <c r="S2580" s="10">
        <f>(((J2580/60)/60)/24)+DATE(1970,1,1)</f>
        <v>41250.827118055553</v>
      </c>
      <c r="T2580" s="10">
        <f>(((I2580/60)/60)/24)+DATE(1970,1,1)</f>
        <v>41271.827118055553</v>
      </c>
      <c r="U2580" s="12">
        <f>ROUND((T2580-S2580), 0)</f>
        <v>21</v>
      </c>
      <c r="V2580" s="11">
        <f>IF(E2580&gt;=D2580, 1, "")</f>
        <v>1</v>
      </c>
      <c r="W2580" s="11" t="str">
        <f>IF(E2580&lt;D2580, 1, "")</f>
        <v/>
      </c>
      <c r="X2580" s="15">
        <f>S2580</f>
        <v>41250.827118055553</v>
      </c>
    </row>
    <row r="2581" spans="1:24" ht="48" x14ac:dyDescent="0.2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5">
        <f>E2581/D2581</f>
        <v>1.03840625</v>
      </c>
      <c r="P2581" s="6">
        <f>E2581/L2581</f>
        <v>96.877551020408163</v>
      </c>
      <c r="Q2581" t="str">
        <f>LEFT(N2581, SEARCH("/", N2581, 1)-1)</f>
        <v>publishing</v>
      </c>
      <c r="R2581" t="str">
        <f>RIGHT(N2581, LEN(N2581) - SEARCH("/", N2581,1))</f>
        <v>radio &amp; podcasts</v>
      </c>
      <c r="S2581" s="10">
        <f>(((J2581/60)/60)/24)+DATE(1970,1,1)</f>
        <v>42073.957569444443</v>
      </c>
      <c r="T2581" s="10">
        <f>(((I2581/60)/60)/24)+DATE(1970,1,1)</f>
        <v>42103.957569444443</v>
      </c>
      <c r="U2581" s="12">
        <f>ROUND((T2581-S2581), 0)</f>
        <v>30</v>
      </c>
      <c r="V2581" s="11">
        <f>IF(E2581&gt;=D2581, 1, "")</f>
        <v>1</v>
      </c>
      <c r="W2581" s="11" t="str">
        <f>IF(E2581&lt;D2581, 1, "")</f>
        <v/>
      </c>
      <c r="X2581" s="15">
        <f>S2581</f>
        <v>42073.957569444443</v>
      </c>
    </row>
    <row r="2582" spans="1:24" ht="48" x14ac:dyDescent="0.2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5">
        <f>E2582/D2582</f>
        <v>1.3870400000000001</v>
      </c>
      <c r="P2582" s="6">
        <f>E2582/L2582</f>
        <v>103.20238095238095</v>
      </c>
      <c r="Q2582" t="str">
        <f>LEFT(N2582, SEARCH("/", N2582, 1)-1)</f>
        <v>publishing</v>
      </c>
      <c r="R2582" t="str">
        <f>RIGHT(N2582, LEN(N2582) - SEARCH("/", N2582,1))</f>
        <v>radio &amp; podcasts</v>
      </c>
      <c r="S2582" s="10">
        <f>(((J2582/60)/60)/24)+DATE(1970,1,1)</f>
        <v>41533.542858796296</v>
      </c>
      <c r="T2582" s="10">
        <f>(((I2582/60)/60)/24)+DATE(1970,1,1)</f>
        <v>41563.542858796296</v>
      </c>
      <c r="U2582" s="12">
        <f>ROUND((T2582-S2582), 0)</f>
        <v>30</v>
      </c>
      <c r="V2582" s="11">
        <f>IF(E2582&gt;=D2582, 1, "")</f>
        <v>1</v>
      </c>
      <c r="W2582" s="11" t="str">
        <f>IF(E2582&lt;D2582, 1, "")</f>
        <v/>
      </c>
      <c r="X2582" s="15">
        <f>S2582</f>
        <v>41533.542858796296</v>
      </c>
    </row>
    <row r="2583" spans="1:24" ht="16" x14ac:dyDescent="0.2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5">
        <f>E2583/D2583</f>
        <v>1.20516</v>
      </c>
      <c r="P2583" s="6">
        <f>E2583/L2583</f>
        <v>38.462553191489363</v>
      </c>
      <c r="Q2583" t="str">
        <f>LEFT(N2583, SEARCH("/", N2583, 1)-1)</f>
        <v>publishing</v>
      </c>
      <c r="R2583" t="str">
        <f>RIGHT(N2583, LEN(N2583) - SEARCH("/", N2583,1))</f>
        <v>radio &amp; podcasts</v>
      </c>
      <c r="S2583" s="10">
        <f>(((J2583/60)/60)/24)+DATE(1970,1,1)</f>
        <v>40939.979618055557</v>
      </c>
      <c r="T2583" s="10">
        <f>(((I2583/60)/60)/24)+DATE(1970,1,1)</f>
        <v>40969.979618055557</v>
      </c>
      <c r="U2583" s="12">
        <f>ROUND((T2583-S2583), 0)</f>
        <v>30</v>
      </c>
      <c r="V2583" s="11">
        <f>IF(E2583&gt;=D2583, 1, "")</f>
        <v>1</v>
      </c>
      <c r="W2583" s="11" t="str">
        <f>IF(E2583&lt;D2583, 1, "")</f>
        <v/>
      </c>
      <c r="X2583" s="15">
        <f>S2583</f>
        <v>40939.979618055557</v>
      </c>
    </row>
    <row r="2584" spans="1:24" ht="48" x14ac:dyDescent="0.2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5">
        <f>E2584/D2584</f>
        <v>1.1226666666666667</v>
      </c>
      <c r="P2584" s="6">
        <f>E2584/L2584</f>
        <v>44.315789473684212</v>
      </c>
      <c r="Q2584" t="str">
        <f>LEFT(N2584, SEARCH("/", N2584, 1)-1)</f>
        <v>publishing</v>
      </c>
      <c r="R2584" t="str">
        <f>RIGHT(N2584, LEN(N2584) - SEARCH("/", N2584,1))</f>
        <v>radio &amp; podcasts</v>
      </c>
      <c r="S2584" s="10">
        <f>(((J2584/60)/60)/24)+DATE(1970,1,1)</f>
        <v>41500.727916666663</v>
      </c>
      <c r="T2584" s="10">
        <f>(((I2584/60)/60)/24)+DATE(1970,1,1)</f>
        <v>41530.727916666663</v>
      </c>
      <c r="U2584" s="12">
        <f>ROUND((T2584-S2584), 0)</f>
        <v>30</v>
      </c>
      <c r="V2584" s="11">
        <f>IF(E2584&gt;=D2584, 1, "")</f>
        <v>1</v>
      </c>
      <c r="W2584" s="11" t="str">
        <f>IF(E2584&lt;D2584, 1, "")</f>
        <v/>
      </c>
      <c r="X2584" s="15">
        <f>S2584</f>
        <v>41500.727916666663</v>
      </c>
    </row>
    <row r="2585" spans="1:24" ht="48" x14ac:dyDescent="0.2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5">
        <f>E2585/D2585</f>
        <v>1.8866966666666667</v>
      </c>
      <c r="P2585" s="6">
        <f>E2585/L2585</f>
        <v>64.173356009070289</v>
      </c>
      <c r="Q2585" t="str">
        <f>LEFT(N2585, SEARCH("/", N2585, 1)-1)</f>
        <v>publishing</v>
      </c>
      <c r="R2585" t="str">
        <f>RIGHT(N2585, LEN(N2585) - SEARCH("/", N2585,1))</f>
        <v>radio &amp; podcasts</v>
      </c>
      <c r="S2585" s="10">
        <f>(((J2585/60)/60)/24)+DATE(1970,1,1)</f>
        <v>41960.722951388889</v>
      </c>
      <c r="T2585" s="10">
        <f>(((I2585/60)/60)/24)+DATE(1970,1,1)</f>
        <v>41993.207638888889</v>
      </c>
      <c r="U2585" s="12">
        <f>ROUND((T2585-S2585), 0)</f>
        <v>32</v>
      </c>
      <c r="V2585" s="11">
        <f>IF(E2585&gt;=D2585, 1, "")</f>
        <v>1</v>
      </c>
      <c r="W2585" s="11" t="str">
        <f>IF(E2585&lt;D2585, 1, "")</f>
        <v/>
      </c>
      <c r="X2585" s="15">
        <f>S2585</f>
        <v>41960.722951388889</v>
      </c>
    </row>
    <row r="2586" spans="1:24" ht="32" x14ac:dyDescent="0.2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5">
        <f>E2586/D2586</f>
        <v>6.6155466666666669</v>
      </c>
      <c r="P2586" s="6">
        <f>E2586/L2586</f>
        <v>43.333275109170302</v>
      </c>
      <c r="Q2586" t="str">
        <f>LEFT(N2586, SEARCH("/", N2586, 1)-1)</f>
        <v>publishing</v>
      </c>
      <c r="R2586" t="str">
        <f>RIGHT(N2586, LEN(N2586) - SEARCH("/", N2586,1))</f>
        <v>radio &amp; podcasts</v>
      </c>
      <c r="S2586" s="10">
        <f>(((J2586/60)/60)/24)+DATE(1970,1,1)</f>
        <v>40766.041921296295</v>
      </c>
      <c r="T2586" s="10">
        <f>(((I2586/60)/60)/24)+DATE(1970,1,1)</f>
        <v>40796.041921296295</v>
      </c>
      <c r="U2586" s="12">
        <f>ROUND((T2586-S2586), 0)</f>
        <v>30</v>
      </c>
      <c r="V2586" s="11">
        <f>IF(E2586&gt;=D2586, 1, "")</f>
        <v>1</v>
      </c>
      <c r="W2586" s="11" t="str">
        <f>IF(E2586&lt;D2586, 1, "")</f>
        <v/>
      </c>
      <c r="X2586" s="15">
        <f>S2586</f>
        <v>40766.041921296295</v>
      </c>
    </row>
    <row r="2587" spans="1:24" ht="48" x14ac:dyDescent="0.2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5">
        <f>E2587/D2587</f>
        <v>1.1131</v>
      </c>
      <c r="P2587" s="6">
        <f>E2587/L2587</f>
        <v>90.495934959349597</v>
      </c>
      <c r="Q2587" t="str">
        <f>LEFT(N2587, SEARCH("/", N2587, 1)-1)</f>
        <v>publishing</v>
      </c>
      <c r="R2587" t="str">
        <f>RIGHT(N2587, LEN(N2587) - SEARCH("/", N2587,1))</f>
        <v>radio &amp; podcasts</v>
      </c>
      <c r="S2587" s="10">
        <f>(((J2587/60)/60)/24)+DATE(1970,1,1)</f>
        <v>40840.615787037037</v>
      </c>
      <c r="T2587" s="10">
        <f>(((I2587/60)/60)/24)+DATE(1970,1,1)</f>
        <v>40900.125</v>
      </c>
      <c r="U2587" s="12">
        <f>ROUND((T2587-S2587), 0)</f>
        <v>60</v>
      </c>
      <c r="V2587" s="11">
        <f>IF(E2587&gt;=D2587, 1, "")</f>
        <v>1</v>
      </c>
      <c r="W2587" s="11" t="str">
        <f>IF(E2587&lt;D2587, 1, "")</f>
        <v/>
      </c>
      <c r="X2587" s="15">
        <f>S2587</f>
        <v>40840.615787037037</v>
      </c>
    </row>
    <row r="2588" spans="1:24" ht="48" x14ac:dyDescent="0.2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5">
        <f>E2588/D2588</f>
        <v>11.8161422</v>
      </c>
      <c r="P2588" s="6">
        <f>E2588/L2588</f>
        <v>29.187190495010373</v>
      </c>
      <c r="Q2588" t="str">
        <f>LEFT(N2588, SEARCH("/", N2588, 1)-1)</f>
        <v>publishing</v>
      </c>
      <c r="R2588" t="str">
        <f>RIGHT(N2588, LEN(N2588) - SEARCH("/", N2588,1))</f>
        <v>radio &amp; podcasts</v>
      </c>
      <c r="S2588" s="10">
        <f>(((J2588/60)/60)/24)+DATE(1970,1,1)</f>
        <v>41394.871678240743</v>
      </c>
      <c r="T2588" s="10">
        <f>(((I2588/60)/60)/24)+DATE(1970,1,1)</f>
        <v>41408.871678240743</v>
      </c>
      <c r="U2588" s="12">
        <f>ROUND((T2588-S2588), 0)</f>
        <v>14</v>
      </c>
      <c r="V2588" s="11">
        <f>IF(E2588&gt;=D2588, 1, "")</f>
        <v>1</v>
      </c>
      <c r="W2588" s="11" t="str">
        <f>IF(E2588&lt;D2588, 1, "")</f>
        <v/>
      </c>
      <c r="X2588" s="15">
        <f>S2588</f>
        <v>41394.871678240743</v>
      </c>
    </row>
    <row r="2589" spans="1:24" ht="48" x14ac:dyDescent="0.2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5">
        <f>E2589/D2589</f>
        <v>1.37375</v>
      </c>
      <c r="P2589" s="6">
        <f>E2589/L2589</f>
        <v>30.95774647887324</v>
      </c>
      <c r="Q2589" t="str">
        <f>LEFT(N2589, SEARCH("/", N2589, 1)-1)</f>
        <v>publishing</v>
      </c>
      <c r="R2589" t="str">
        <f>RIGHT(N2589, LEN(N2589) - SEARCH("/", N2589,1))</f>
        <v>radio &amp; podcasts</v>
      </c>
      <c r="S2589" s="10">
        <f>(((J2589/60)/60)/24)+DATE(1970,1,1)</f>
        <v>41754.745243055557</v>
      </c>
      <c r="T2589" s="10">
        <f>(((I2589/60)/60)/24)+DATE(1970,1,1)</f>
        <v>41769.165972222225</v>
      </c>
      <c r="U2589" s="12">
        <f>ROUND((T2589-S2589), 0)</f>
        <v>14</v>
      </c>
      <c r="V2589" s="11">
        <f>IF(E2589&gt;=D2589, 1, "")</f>
        <v>1</v>
      </c>
      <c r="W2589" s="11" t="str">
        <f>IF(E2589&lt;D2589, 1, "")</f>
        <v/>
      </c>
      <c r="X2589" s="15">
        <f>S2589</f>
        <v>41754.745243055557</v>
      </c>
    </row>
    <row r="2590" spans="1:24" ht="48" x14ac:dyDescent="0.2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5">
        <f>E2590/D2590</f>
        <v>1.170404</v>
      </c>
      <c r="P2590" s="6">
        <f>E2590/L2590</f>
        <v>92.157795275590544</v>
      </c>
      <c r="Q2590" t="str">
        <f>LEFT(N2590, SEARCH("/", N2590, 1)-1)</f>
        <v>publishing</v>
      </c>
      <c r="R2590" t="str">
        <f>RIGHT(N2590, LEN(N2590) - SEARCH("/", N2590,1))</f>
        <v>radio &amp; podcasts</v>
      </c>
      <c r="S2590" s="10">
        <f>(((J2590/60)/60)/24)+DATE(1970,1,1)</f>
        <v>41464.934016203704</v>
      </c>
      <c r="T2590" s="10">
        <f>(((I2590/60)/60)/24)+DATE(1970,1,1)</f>
        <v>41481.708333333336</v>
      </c>
      <c r="U2590" s="12">
        <f>ROUND((T2590-S2590), 0)</f>
        <v>17</v>
      </c>
      <c r="V2590" s="11">
        <f>IF(E2590&gt;=D2590, 1, "")</f>
        <v>1</v>
      </c>
      <c r="W2590" s="11" t="str">
        <f>IF(E2590&lt;D2590, 1, "")</f>
        <v/>
      </c>
      <c r="X2590" s="15">
        <f>S2590</f>
        <v>41464.934016203704</v>
      </c>
    </row>
    <row r="2591" spans="1:24" ht="32" x14ac:dyDescent="0.2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5">
        <f>E2591/D2591</f>
        <v>1.6633076923076924</v>
      </c>
      <c r="P2591" s="6">
        <f>E2591/L2591</f>
        <v>97.731073446327684</v>
      </c>
      <c r="Q2591" t="str">
        <f>LEFT(N2591, SEARCH("/", N2591, 1)-1)</f>
        <v>photography</v>
      </c>
      <c r="R2591" t="str">
        <f>RIGHT(N2591, LEN(N2591) - SEARCH("/", N2591,1))</f>
        <v>photobooks</v>
      </c>
      <c r="S2591" s="10">
        <f>(((J2591/60)/60)/24)+DATE(1970,1,1)</f>
        <v>42163.583599537036</v>
      </c>
      <c r="T2591" s="10">
        <f>(((I2591/60)/60)/24)+DATE(1970,1,1)</f>
        <v>42193.583599537036</v>
      </c>
      <c r="U2591" s="12">
        <f>ROUND((T2591-S2591), 0)</f>
        <v>30</v>
      </c>
      <c r="V2591" s="11">
        <f>IF(E2591&gt;=D2591, 1, "")</f>
        <v>1</v>
      </c>
      <c r="W2591" s="11" t="str">
        <f>IF(E2591&lt;D2591, 1, "")</f>
        <v/>
      </c>
      <c r="X2591" s="15">
        <f>S2591</f>
        <v>42163.583599537036</v>
      </c>
    </row>
    <row r="2592" spans="1:24" ht="48" x14ac:dyDescent="0.2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5">
        <f>E2592/D2592</f>
        <v>1.0144545454545455</v>
      </c>
      <c r="P2592" s="6">
        <f>E2592/L2592</f>
        <v>67.835866261398181</v>
      </c>
      <c r="Q2592" t="str">
        <f>LEFT(N2592, SEARCH("/", N2592, 1)-1)</f>
        <v>photography</v>
      </c>
      <c r="R2592" t="str">
        <f>RIGHT(N2592, LEN(N2592) - SEARCH("/", N2592,1))</f>
        <v>photobooks</v>
      </c>
      <c r="S2592" s="10">
        <f>(((J2592/60)/60)/24)+DATE(1970,1,1)</f>
        <v>42426.542592592596</v>
      </c>
      <c r="T2592" s="10">
        <f>(((I2592/60)/60)/24)+DATE(1970,1,1)</f>
        <v>42454.916666666672</v>
      </c>
      <c r="U2592" s="12">
        <f>ROUND((T2592-S2592), 0)</f>
        <v>28</v>
      </c>
      <c r="V2592" s="11">
        <f>IF(E2592&gt;=D2592, 1, "")</f>
        <v>1</v>
      </c>
      <c r="W2592" s="11" t="str">
        <f>IF(E2592&lt;D2592, 1, "")</f>
        <v/>
      </c>
      <c r="X2592" s="15">
        <f>S2592</f>
        <v>42426.542592592596</v>
      </c>
    </row>
    <row r="2593" spans="1:24" ht="48" x14ac:dyDescent="0.2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5">
        <f>E2593/D2593</f>
        <v>1.0789146666666667</v>
      </c>
      <c r="P2593" s="6">
        <f>E2593/L2593</f>
        <v>56.98492957746479</v>
      </c>
      <c r="Q2593" t="str">
        <f>LEFT(N2593, SEARCH("/", N2593, 1)-1)</f>
        <v>photography</v>
      </c>
      <c r="R2593" t="str">
        <f>RIGHT(N2593, LEN(N2593) - SEARCH("/", N2593,1))</f>
        <v>photobooks</v>
      </c>
      <c r="S2593" s="10">
        <f>(((J2593/60)/60)/24)+DATE(1970,1,1)</f>
        <v>42606.347233796296</v>
      </c>
      <c r="T2593" s="10">
        <f>(((I2593/60)/60)/24)+DATE(1970,1,1)</f>
        <v>42666.347233796296</v>
      </c>
      <c r="U2593" s="12">
        <f>ROUND((T2593-S2593), 0)</f>
        <v>60</v>
      </c>
      <c r="V2593" s="11">
        <f>IF(E2593&gt;=D2593, 1, "")</f>
        <v>1</v>
      </c>
      <c r="W2593" s="11" t="str">
        <f>IF(E2593&lt;D2593, 1, "")</f>
        <v/>
      </c>
      <c r="X2593" s="15">
        <f>S2593</f>
        <v>42606.347233796296</v>
      </c>
    </row>
    <row r="2594" spans="1:24" ht="32" x14ac:dyDescent="0.2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5">
        <f>E2594/D2594</f>
        <v>2.7793846153846156</v>
      </c>
      <c r="P2594" s="6">
        <f>E2594/L2594</f>
        <v>67.159851301115239</v>
      </c>
      <c r="Q2594" t="str">
        <f>LEFT(N2594, SEARCH("/", N2594, 1)-1)</f>
        <v>photography</v>
      </c>
      <c r="R2594" t="str">
        <f>RIGHT(N2594, LEN(N2594) - SEARCH("/", N2594,1))</f>
        <v>photobooks</v>
      </c>
      <c r="S2594" s="10">
        <f>(((J2594/60)/60)/24)+DATE(1970,1,1)</f>
        <v>41772.657685185186</v>
      </c>
      <c r="T2594" s="10">
        <f>(((I2594/60)/60)/24)+DATE(1970,1,1)</f>
        <v>41800.356249999997</v>
      </c>
      <c r="U2594" s="12">
        <f>ROUND((T2594-S2594), 0)</f>
        <v>28</v>
      </c>
      <c r="V2594" s="11">
        <f>IF(E2594&gt;=D2594, 1, "")</f>
        <v>1</v>
      </c>
      <c r="W2594" s="11" t="str">
        <f>IF(E2594&lt;D2594, 1, "")</f>
        <v/>
      </c>
      <c r="X2594" s="15">
        <f>S2594</f>
        <v>41772.657685185186</v>
      </c>
    </row>
    <row r="2595" spans="1:24" ht="48" x14ac:dyDescent="0.2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5">
        <f>E2595/D2595</f>
        <v>1.0358125</v>
      </c>
      <c r="P2595" s="6">
        <f>E2595/L2595</f>
        <v>48.037681159420288</v>
      </c>
      <c r="Q2595" t="str">
        <f>LEFT(N2595, SEARCH("/", N2595, 1)-1)</f>
        <v>photography</v>
      </c>
      <c r="R2595" t="str">
        <f>RIGHT(N2595, LEN(N2595) - SEARCH("/", N2595,1))</f>
        <v>photobooks</v>
      </c>
      <c r="S2595" s="10">
        <f>(((J2595/60)/60)/24)+DATE(1970,1,1)</f>
        <v>42414.44332175926</v>
      </c>
      <c r="T2595" s="10">
        <f>(((I2595/60)/60)/24)+DATE(1970,1,1)</f>
        <v>42451.834027777775</v>
      </c>
      <c r="U2595" s="12">
        <f>ROUND((T2595-S2595), 0)</f>
        <v>37</v>
      </c>
      <c r="V2595" s="11">
        <f>IF(E2595&gt;=D2595, 1, "")</f>
        <v>1</v>
      </c>
      <c r="W2595" s="11" t="str">
        <f>IF(E2595&lt;D2595, 1, "")</f>
        <v/>
      </c>
      <c r="X2595" s="15">
        <f>S2595</f>
        <v>42414.44332175926</v>
      </c>
    </row>
    <row r="2596" spans="1:24" ht="48" x14ac:dyDescent="0.2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5">
        <f>E2596/D2596</f>
        <v>1.1140000000000001</v>
      </c>
      <c r="P2596" s="6">
        <f>E2596/L2596</f>
        <v>38.860465116279073</v>
      </c>
      <c r="Q2596" t="str">
        <f>LEFT(N2596, SEARCH("/", N2596, 1)-1)</f>
        <v>photography</v>
      </c>
      <c r="R2596" t="str">
        <f>RIGHT(N2596, LEN(N2596) - SEARCH("/", N2596,1))</f>
        <v>photobooks</v>
      </c>
      <c r="S2596" s="10">
        <f>(((J2596/60)/60)/24)+DATE(1970,1,1)</f>
        <v>41814.785925925928</v>
      </c>
      <c r="T2596" s="10">
        <f>(((I2596/60)/60)/24)+DATE(1970,1,1)</f>
        <v>41844.785925925928</v>
      </c>
      <c r="U2596" s="12">
        <f>ROUND((T2596-S2596), 0)</f>
        <v>30</v>
      </c>
      <c r="V2596" s="11">
        <f>IF(E2596&gt;=D2596, 1, "")</f>
        <v>1</v>
      </c>
      <c r="W2596" s="11" t="str">
        <f>IF(E2596&lt;D2596, 1, "")</f>
        <v/>
      </c>
      <c r="X2596" s="15">
        <f>S2596</f>
        <v>41814.785925925928</v>
      </c>
    </row>
    <row r="2597" spans="1:24" ht="48" x14ac:dyDescent="0.2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5">
        <f>E2597/D2597</f>
        <v>2.15</v>
      </c>
      <c r="P2597" s="6">
        <f>E2597/L2597</f>
        <v>78.181818181818187</v>
      </c>
      <c r="Q2597" t="str">
        <f>LEFT(N2597, SEARCH("/", N2597, 1)-1)</f>
        <v>photography</v>
      </c>
      <c r="R2597" t="str">
        <f>RIGHT(N2597, LEN(N2597) - SEARCH("/", N2597,1))</f>
        <v>photobooks</v>
      </c>
      <c r="S2597" s="10">
        <f>(((J2597/60)/60)/24)+DATE(1970,1,1)</f>
        <v>40254.450335648151</v>
      </c>
      <c r="T2597" s="10">
        <f>(((I2597/60)/60)/24)+DATE(1970,1,1)</f>
        <v>40313.340277777781</v>
      </c>
      <c r="U2597" s="12">
        <f>ROUND((T2597-S2597), 0)</f>
        <v>59</v>
      </c>
      <c r="V2597" s="11">
        <f>IF(E2597&gt;=D2597, 1, "")</f>
        <v>1</v>
      </c>
      <c r="W2597" s="11" t="str">
        <f>IF(E2597&lt;D2597, 1, "")</f>
        <v/>
      </c>
      <c r="X2597" s="15">
        <f>S2597</f>
        <v>40254.450335648151</v>
      </c>
    </row>
    <row r="2598" spans="1:24" ht="48" x14ac:dyDescent="0.2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5">
        <f>E2598/D2598</f>
        <v>1.1076216216216217</v>
      </c>
      <c r="P2598" s="6">
        <f>E2598/L2598</f>
        <v>97.113744075829388</v>
      </c>
      <c r="Q2598" t="str">
        <f>LEFT(N2598, SEARCH("/", N2598, 1)-1)</f>
        <v>photography</v>
      </c>
      <c r="R2598" t="str">
        <f>RIGHT(N2598, LEN(N2598) - SEARCH("/", N2598,1))</f>
        <v>photobooks</v>
      </c>
      <c r="S2598" s="10">
        <f>(((J2598/60)/60)/24)+DATE(1970,1,1)</f>
        <v>41786.614363425928</v>
      </c>
      <c r="T2598" s="10">
        <f>(((I2598/60)/60)/24)+DATE(1970,1,1)</f>
        <v>41817.614363425928</v>
      </c>
      <c r="U2598" s="12">
        <f>ROUND((T2598-S2598), 0)</f>
        <v>31</v>
      </c>
      <c r="V2598" s="11">
        <f>IF(E2598&gt;=D2598, 1, "")</f>
        <v>1</v>
      </c>
      <c r="W2598" s="11" t="str">
        <f>IF(E2598&lt;D2598, 1, "")</f>
        <v/>
      </c>
      <c r="X2598" s="15">
        <f>S2598</f>
        <v>41786.614363425928</v>
      </c>
    </row>
    <row r="2599" spans="1:24" ht="48" x14ac:dyDescent="0.2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5">
        <f>E2599/D2599</f>
        <v>1.2364125714285714</v>
      </c>
      <c r="P2599" s="6">
        <f>E2599/L2599</f>
        <v>110.39397959183674</v>
      </c>
      <c r="Q2599" t="str">
        <f>LEFT(N2599, SEARCH("/", N2599, 1)-1)</f>
        <v>photography</v>
      </c>
      <c r="R2599" t="str">
        <f>RIGHT(N2599, LEN(N2599) - SEARCH("/", N2599,1))</f>
        <v>photobooks</v>
      </c>
      <c r="S2599" s="10">
        <f>(((J2599/60)/60)/24)+DATE(1970,1,1)</f>
        <v>42751.533391203702</v>
      </c>
      <c r="T2599" s="10">
        <f>(((I2599/60)/60)/24)+DATE(1970,1,1)</f>
        <v>42780.957638888889</v>
      </c>
      <c r="U2599" s="12">
        <f>ROUND((T2599-S2599), 0)</f>
        <v>29</v>
      </c>
      <c r="V2599" s="11">
        <f>IF(E2599&gt;=D2599, 1, "")</f>
        <v>1</v>
      </c>
      <c r="W2599" s="11" t="str">
        <f>IF(E2599&lt;D2599, 1, "")</f>
        <v/>
      </c>
      <c r="X2599" s="15">
        <f>S2599</f>
        <v>42751.533391203702</v>
      </c>
    </row>
    <row r="2600" spans="1:24" ht="48" x14ac:dyDescent="0.2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5">
        <f>E2600/D2600</f>
        <v>1.0103500000000001</v>
      </c>
      <c r="P2600" s="6">
        <f>E2600/L2600</f>
        <v>39.91506172839506</v>
      </c>
      <c r="Q2600" t="str">
        <f>LEFT(N2600, SEARCH("/", N2600, 1)-1)</f>
        <v>photography</v>
      </c>
      <c r="R2600" t="str">
        <f>RIGHT(N2600, LEN(N2600) - SEARCH("/", N2600,1))</f>
        <v>photobooks</v>
      </c>
      <c r="S2600" s="10">
        <f>(((J2600/60)/60)/24)+DATE(1970,1,1)</f>
        <v>41809.385162037033</v>
      </c>
      <c r="T2600" s="10">
        <f>(((I2600/60)/60)/24)+DATE(1970,1,1)</f>
        <v>41839.385162037033</v>
      </c>
      <c r="U2600" s="12">
        <f>ROUND((T2600-S2600), 0)</f>
        <v>30</v>
      </c>
      <c r="V2600" s="11">
        <f>IF(E2600&gt;=D2600, 1, "")</f>
        <v>1</v>
      </c>
      <c r="W2600" s="11" t="str">
        <f>IF(E2600&lt;D2600, 1, "")</f>
        <v/>
      </c>
      <c r="X2600" s="15">
        <f>S2600</f>
        <v>41809.385162037033</v>
      </c>
    </row>
    <row r="2601" spans="1:24" ht="48" x14ac:dyDescent="0.2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5">
        <f>E2601/D2601</f>
        <v>1.1179285714285714</v>
      </c>
      <c r="P2601" s="6">
        <f>E2601/L2601</f>
        <v>75.975728155339809</v>
      </c>
      <c r="Q2601" t="str">
        <f>LEFT(N2601, SEARCH("/", N2601, 1)-1)</f>
        <v>photography</v>
      </c>
      <c r="R2601" t="str">
        <f>RIGHT(N2601, LEN(N2601) - SEARCH("/", N2601,1))</f>
        <v>photobooks</v>
      </c>
      <c r="S2601" s="10">
        <f>(((J2601/60)/60)/24)+DATE(1970,1,1)</f>
        <v>42296.583379629628</v>
      </c>
      <c r="T2601" s="10">
        <f>(((I2601/60)/60)/24)+DATE(1970,1,1)</f>
        <v>42326.625046296293</v>
      </c>
      <c r="U2601" s="12">
        <f>ROUND((T2601-S2601), 0)</f>
        <v>30</v>
      </c>
      <c r="V2601" s="11">
        <f>IF(E2601&gt;=D2601, 1, "")</f>
        <v>1</v>
      </c>
      <c r="W2601" s="11" t="str">
        <f>IF(E2601&lt;D2601, 1, "")</f>
        <v/>
      </c>
      <c r="X2601" s="15">
        <f>S2601</f>
        <v>42296.583379629628</v>
      </c>
    </row>
    <row r="2602" spans="1:24" ht="48" x14ac:dyDescent="0.2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5">
        <f>E2602/D2602</f>
        <v>5.5877142857142861</v>
      </c>
      <c r="P2602" s="6">
        <f>E2602/L2602</f>
        <v>58.379104477611939</v>
      </c>
      <c r="Q2602" t="str">
        <f>LEFT(N2602, SEARCH("/", N2602, 1)-1)</f>
        <v>photography</v>
      </c>
      <c r="R2602" t="str">
        <f>RIGHT(N2602, LEN(N2602) - SEARCH("/", N2602,1))</f>
        <v>photobooks</v>
      </c>
      <c r="S2602" s="10">
        <f>(((J2602/60)/60)/24)+DATE(1970,1,1)</f>
        <v>42741.684479166666</v>
      </c>
      <c r="T2602" s="10">
        <f>(((I2602/60)/60)/24)+DATE(1970,1,1)</f>
        <v>42771.684479166666</v>
      </c>
      <c r="U2602" s="12">
        <f>ROUND((T2602-S2602), 0)</f>
        <v>30</v>
      </c>
      <c r="V2602" s="11">
        <f>IF(E2602&gt;=D2602, 1, "")</f>
        <v>1</v>
      </c>
      <c r="W2602" s="11" t="str">
        <f>IF(E2602&lt;D2602, 1, "")</f>
        <v/>
      </c>
      <c r="X2602" s="15">
        <f>S2602</f>
        <v>42741.684479166666</v>
      </c>
    </row>
    <row r="2603" spans="1:24" ht="48" x14ac:dyDescent="0.2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5">
        <f>E2603/D2603</f>
        <v>1.5001875</v>
      </c>
      <c r="P2603" s="6">
        <f>E2603/L2603</f>
        <v>55.82093023255814</v>
      </c>
      <c r="Q2603" t="str">
        <f>LEFT(N2603, SEARCH("/", N2603, 1)-1)</f>
        <v>photography</v>
      </c>
      <c r="R2603" t="str">
        <f>RIGHT(N2603, LEN(N2603) - SEARCH("/", N2603,1))</f>
        <v>photobooks</v>
      </c>
      <c r="S2603" s="10">
        <f>(((J2603/60)/60)/24)+DATE(1970,1,1)</f>
        <v>41806.637337962966</v>
      </c>
      <c r="T2603" s="10">
        <f>(((I2603/60)/60)/24)+DATE(1970,1,1)</f>
        <v>41836.637337962966</v>
      </c>
      <c r="U2603" s="12">
        <f>ROUND((T2603-S2603), 0)</f>
        <v>30</v>
      </c>
      <c r="V2603" s="11">
        <f>IF(E2603&gt;=D2603, 1, "")</f>
        <v>1</v>
      </c>
      <c r="W2603" s="11" t="str">
        <f>IF(E2603&lt;D2603, 1, "")</f>
        <v/>
      </c>
      <c r="X2603" s="15">
        <f>S2603</f>
        <v>41806.637337962966</v>
      </c>
    </row>
    <row r="2604" spans="1:24" ht="48" x14ac:dyDescent="0.2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5">
        <f>E2604/D2604</f>
        <v>1.0647599999999999</v>
      </c>
      <c r="P2604" s="6">
        <f>E2604/L2604</f>
        <v>151.24431818181819</v>
      </c>
      <c r="Q2604" t="str">
        <f>LEFT(N2604, SEARCH("/", N2604, 1)-1)</f>
        <v>photography</v>
      </c>
      <c r="R2604" t="str">
        <f>RIGHT(N2604, LEN(N2604) - SEARCH("/", N2604,1))</f>
        <v>photobooks</v>
      </c>
      <c r="S2604" s="10">
        <f>(((J2604/60)/60)/24)+DATE(1970,1,1)</f>
        <v>42234.597685185188</v>
      </c>
      <c r="T2604" s="10">
        <f>(((I2604/60)/60)/24)+DATE(1970,1,1)</f>
        <v>42274.597685185188</v>
      </c>
      <c r="U2604" s="12">
        <f>ROUND((T2604-S2604), 0)</f>
        <v>40</v>
      </c>
      <c r="V2604" s="11">
        <f>IF(E2604&gt;=D2604, 1, "")</f>
        <v>1</v>
      </c>
      <c r="W2604" s="11" t="str">
        <f>IF(E2604&lt;D2604, 1, "")</f>
        <v/>
      </c>
      <c r="X2604" s="15">
        <f>S2604</f>
        <v>42234.597685185188</v>
      </c>
    </row>
    <row r="2605" spans="1:24" ht="48" x14ac:dyDescent="0.2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5">
        <f>E2605/D2605</f>
        <v>1.57189</v>
      </c>
      <c r="P2605" s="6">
        <f>E2605/L2605</f>
        <v>849.67027027027029</v>
      </c>
      <c r="Q2605" t="str">
        <f>LEFT(N2605, SEARCH("/", N2605, 1)-1)</f>
        <v>photography</v>
      </c>
      <c r="R2605" t="str">
        <f>RIGHT(N2605, LEN(N2605) - SEARCH("/", N2605,1))</f>
        <v>photobooks</v>
      </c>
      <c r="S2605" s="10">
        <f>(((J2605/60)/60)/24)+DATE(1970,1,1)</f>
        <v>42415.253437499996</v>
      </c>
      <c r="T2605" s="10">
        <f>(((I2605/60)/60)/24)+DATE(1970,1,1)</f>
        <v>42445.211770833332</v>
      </c>
      <c r="U2605" s="12">
        <f>ROUND((T2605-S2605), 0)</f>
        <v>30</v>
      </c>
      <c r="V2605" s="11">
        <f>IF(E2605&gt;=D2605, 1, "")</f>
        <v>1</v>
      </c>
      <c r="W2605" s="11" t="str">
        <f>IF(E2605&lt;D2605, 1, "")</f>
        <v/>
      </c>
      <c r="X2605" s="15">
        <f>S2605</f>
        <v>42415.253437499996</v>
      </c>
    </row>
    <row r="2606" spans="1:24" ht="48" x14ac:dyDescent="0.2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5">
        <f>E2606/D2606</f>
        <v>1.0865882352941176</v>
      </c>
      <c r="P2606" s="6">
        <f>E2606/L2606</f>
        <v>159.24137931034483</v>
      </c>
      <c r="Q2606" t="str">
        <f>LEFT(N2606, SEARCH("/", N2606, 1)-1)</f>
        <v>photography</v>
      </c>
      <c r="R2606" t="str">
        <f>RIGHT(N2606, LEN(N2606) - SEARCH("/", N2606,1))</f>
        <v>photobooks</v>
      </c>
      <c r="S2606" s="10">
        <f>(((J2606/60)/60)/24)+DATE(1970,1,1)</f>
        <v>42619.466342592597</v>
      </c>
      <c r="T2606" s="10">
        <f>(((I2606/60)/60)/24)+DATE(1970,1,1)</f>
        <v>42649.583333333328</v>
      </c>
      <c r="U2606" s="12">
        <f>ROUND((T2606-S2606), 0)</f>
        <v>30</v>
      </c>
      <c r="V2606" s="11">
        <f>IF(E2606&gt;=D2606, 1, "")</f>
        <v>1</v>
      </c>
      <c r="W2606" s="11" t="str">
        <f>IF(E2606&lt;D2606, 1, "")</f>
        <v/>
      </c>
      <c r="X2606" s="15">
        <f>S2606</f>
        <v>42619.466342592597</v>
      </c>
    </row>
    <row r="2607" spans="1:24" ht="48" x14ac:dyDescent="0.2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5">
        <f>E2607/D2607</f>
        <v>1.6197999999999999</v>
      </c>
      <c r="P2607" s="6">
        <f>E2607/L2607</f>
        <v>39.507317073170732</v>
      </c>
      <c r="Q2607" t="str">
        <f>LEFT(N2607, SEARCH("/", N2607, 1)-1)</f>
        <v>photography</v>
      </c>
      <c r="R2607" t="str">
        <f>RIGHT(N2607, LEN(N2607) - SEARCH("/", N2607,1))</f>
        <v>photobooks</v>
      </c>
      <c r="S2607" s="10">
        <f>(((J2607/60)/60)/24)+DATE(1970,1,1)</f>
        <v>41948.56658564815</v>
      </c>
      <c r="T2607" s="10">
        <f>(((I2607/60)/60)/24)+DATE(1970,1,1)</f>
        <v>41979.25</v>
      </c>
      <c r="U2607" s="12">
        <f>ROUND((T2607-S2607), 0)</f>
        <v>31</v>
      </c>
      <c r="V2607" s="11">
        <f>IF(E2607&gt;=D2607, 1, "")</f>
        <v>1</v>
      </c>
      <c r="W2607" s="11" t="str">
        <f>IF(E2607&lt;D2607, 1, "")</f>
        <v/>
      </c>
      <c r="X2607" s="15">
        <f>S2607</f>
        <v>41948.56658564815</v>
      </c>
    </row>
    <row r="2608" spans="1:24" ht="32" x14ac:dyDescent="0.2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5">
        <f>E2608/D2608</f>
        <v>2.0536666666666665</v>
      </c>
      <c r="P2608" s="6">
        <f>E2608/L2608</f>
        <v>130.52966101694915</v>
      </c>
      <c r="Q2608" t="str">
        <f>LEFT(N2608, SEARCH("/", N2608, 1)-1)</f>
        <v>photography</v>
      </c>
      <c r="R2608" t="str">
        <f>RIGHT(N2608, LEN(N2608) - SEARCH("/", N2608,1))</f>
        <v>photobooks</v>
      </c>
      <c r="S2608" s="10">
        <f>(((J2608/60)/60)/24)+DATE(1970,1,1)</f>
        <v>41760.8200462963</v>
      </c>
      <c r="T2608" s="10">
        <f>(((I2608/60)/60)/24)+DATE(1970,1,1)</f>
        <v>41790.8200462963</v>
      </c>
      <c r="U2608" s="12">
        <f>ROUND((T2608-S2608), 0)</f>
        <v>30</v>
      </c>
      <c r="V2608" s="11">
        <f>IF(E2608&gt;=D2608, 1, "")</f>
        <v>1</v>
      </c>
      <c r="W2608" s="11" t="str">
        <f>IF(E2608&lt;D2608, 1, "")</f>
        <v/>
      </c>
      <c r="X2608" s="15">
        <f>S2608</f>
        <v>41760.8200462963</v>
      </c>
    </row>
    <row r="2609" spans="1:24" ht="48" x14ac:dyDescent="0.2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5">
        <f>E2609/D2609</f>
        <v>1.033638888888889</v>
      </c>
      <c r="P2609" s="6">
        <f>E2609/L2609</f>
        <v>64.156896551724131</v>
      </c>
      <c r="Q2609" t="str">
        <f>LEFT(N2609, SEARCH("/", N2609, 1)-1)</f>
        <v>photography</v>
      </c>
      <c r="R2609" t="str">
        <f>RIGHT(N2609, LEN(N2609) - SEARCH("/", N2609,1))</f>
        <v>photobooks</v>
      </c>
      <c r="S2609" s="10">
        <f>(((J2609/60)/60)/24)+DATE(1970,1,1)</f>
        <v>41782.741701388892</v>
      </c>
      <c r="T2609" s="10">
        <f>(((I2609/60)/60)/24)+DATE(1970,1,1)</f>
        <v>41810.915972222225</v>
      </c>
      <c r="U2609" s="12">
        <f>ROUND((T2609-S2609), 0)</f>
        <v>28</v>
      </c>
      <c r="V2609" s="11">
        <f>IF(E2609&gt;=D2609, 1, "")</f>
        <v>1</v>
      </c>
      <c r="W2609" s="11" t="str">
        <f>IF(E2609&lt;D2609, 1, "")</f>
        <v/>
      </c>
      <c r="X2609" s="15">
        <f>S2609</f>
        <v>41782.741701388892</v>
      </c>
    </row>
    <row r="2610" spans="1:24" ht="32" x14ac:dyDescent="0.2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5">
        <f>E2610/D2610</f>
        <v>1.0347222222222223</v>
      </c>
      <c r="P2610" s="6">
        <f>E2610/L2610</f>
        <v>111.52694610778443</v>
      </c>
      <c r="Q2610" t="str">
        <f>LEFT(N2610, SEARCH("/", N2610, 1)-1)</f>
        <v>photography</v>
      </c>
      <c r="R2610" t="str">
        <f>RIGHT(N2610, LEN(N2610) - SEARCH("/", N2610,1))</f>
        <v>photobooks</v>
      </c>
      <c r="S2610" s="10">
        <f>(((J2610/60)/60)/24)+DATE(1970,1,1)</f>
        <v>41955.857789351852</v>
      </c>
      <c r="T2610" s="10">
        <f>(((I2610/60)/60)/24)+DATE(1970,1,1)</f>
        <v>41992.166666666672</v>
      </c>
      <c r="U2610" s="12">
        <f>ROUND((T2610-S2610), 0)</f>
        <v>36</v>
      </c>
      <c r="V2610" s="11">
        <f>IF(E2610&gt;=D2610, 1, "")</f>
        <v>1</v>
      </c>
      <c r="W2610" s="11" t="str">
        <f>IF(E2610&lt;D2610, 1, "")</f>
        <v/>
      </c>
      <c r="X2610" s="15">
        <f>S2610</f>
        <v>41955.857789351852</v>
      </c>
    </row>
    <row r="2611" spans="1:24" ht="48" x14ac:dyDescent="0.2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5">
        <f>E2611/D2611</f>
        <v>1.0681333333333334</v>
      </c>
      <c r="P2611" s="6">
        <f>E2611/L2611</f>
        <v>170.44680851063831</v>
      </c>
      <c r="Q2611" t="str">
        <f>LEFT(N2611, SEARCH("/", N2611, 1)-1)</f>
        <v>photography</v>
      </c>
      <c r="R2611" t="str">
        <f>RIGHT(N2611, LEN(N2611) - SEARCH("/", N2611,1))</f>
        <v>photobooks</v>
      </c>
      <c r="S2611" s="10">
        <f>(((J2611/60)/60)/24)+DATE(1970,1,1)</f>
        <v>42493.167719907404</v>
      </c>
      <c r="T2611" s="10">
        <f>(((I2611/60)/60)/24)+DATE(1970,1,1)</f>
        <v>42528.167719907404</v>
      </c>
      <c r="U2611" s="12">
        <f>ROUND((T2611-S2611), 0)</f>
        <v>35</v>
      </c>
      <c r="V2611" s="11">
        <f>IF(E2611&gt;=D2611, 1, "")</f>
        <v>1</v>
      </c>
      <c r="W2611" s="11" t="str">
        <f>IF(E2611&lt;D2611, 1, "")</f>
        <v/>
      </c>
      <c r="X2611" s="15">
        <f>S2611</f>
        <v>42493.167719907404</v>
      </c>
    </row>
    <row r="2612" spans="1:24" ht="48" x14ac:dyDescent="0.2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5">
        <f>E2612/D2612</f>
        <v>1.3896574712643677</v>
      </c>
      <c r="P2612" s="6">
        <f>E2612/L2612</f>
        <v>133.7391592920354</v>
      </c>
      <c r="Q2612" t="str">
        <f>LEFT(N2612, SEARCH("/", N2612, 1)-1)</f>
        <v>photography</v>
      </c>
      <c r="R2612" t="str">
        <f>RIGHT(N2612, LEN(N2612) - SEARCH("/", N2612,1))</f>
        <v>photobooks</v>
      </c>
      <c r="S2612" s="10">
        <f>(((J2612/60)/60)/24)+DATE(1970,1,1)</f>
        <v>41899.830312500002</v>
      </c>
      <c r="T2612" s="10">
        <f>(((I2612/60)/60)/24)+DATE(1970,1,1)</f>
        <v>41929.830312500002</v>
      </c>
      <c r="U2612" s="12">
        <f>ROUND((T2612-S2612), 0)</f>
        <v>30</v>
      </c>
      <c r="V2612" s="11">
        <f>IF(E2612&gt;=D2612, 1, "")</f>
        <v>1</v>
      </c>
      <c r="W2612" s="11" t="str">
        <f>IF(E2612&lt;D2612, 1, "")</f>
        <v/>
      </c>
      <c r="X2612" s="15">
        <f>S2612</f>
        <v>41899.830312500002</v>
      </c>
    </row>
    <row r="2613" spans="1:24" ht="48" x14ac:dyDescent="0.2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5">
        <f>E2613/D2613</f>
        <v>1.2484324324324325</v>
      </c>
      <c r="P2613" s="6">
        <f>E2613/L2613</f>
        <v>95.834024896265561</v>
      </c>
      <c r="Q2613" t="str">
        <f>LEFT(N2613, SEARCH("/", N2613, 1)-1)</f>
        <v>photography</v>
      </c>
      <c r="R2613" t="str">
        <f>RIGHT(N2613, LEN(N2613) - SEARCH("/", N2613,1))</f>
        <v>photobooks</v>
      </c>
      <c r="S2613" s="10">
        <f>(((J2613/60)/60)/24)+DATE(1970,1,1)</f>
        <v>41964.751342592594</v>
      </c>
      <c r="T2613" s="10">
        <f>(((I2613/60)/60)/24)+DATE(1970,1,1)</f>
        <v>41996</v>
      </c>
      <c r="U2613" s="12">
        <f>ROUND((T2613-S2613), 0)</f>
        <v>31</v>
      </c>
      <c r="V2613" s="11">
        <f>IF(E2613&gt;=D2613, 1, "")</f>
        <v>1</v>
      </c>
      <c r="W2613" s="11" t="str">
        <f>IF(E2613&lt;D2613, 1, "")</f>
        <v/>
      </c>
      <c r="X2613" s="15">
        <f>S2613</f>
        <v>41964.751342592594</v>
      </c>
    </row>
    <row r="2614" spans="1:24" ht="48" x14ac:dyDescent="0.2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5">
        <f>E2614/D2614</f>
        <v>2.0699999999999998</v>
      </c>
      <c r="P2614" s="6">
        <f>E2614/L2614</f>
        <v>221.78571428571428</v>
      </c>
      <c r="Q2614" t="str">
        <f>LEFT(N2614, SEARCH("/", N2614, 1)-1)</f>
        <v>photography</v>
      </c>
      <c r="R2614" t="str">
        <f>RIGHT(N2614, LEN(N2614) - SEARCH("/", N2614,1))</f>
        <v>photobooks</v>
      </c>
      <c r="S2614" s="10">
        <f>(((J2614/60)/60)/24)+DATE(1970,1,1)</f>
        <v>42756.501041666663</v>
      </c>
      <c r="T2614" s="10">
        <f>(((I2614/60)/60)/24)+DATE(1970,1,1)</f>
        <v>42786.501041666663</v>
      </c>
      <c r="U2614" s="12">
        <f>ROUND((T2614-S2614), 0)</f>
        <v>30</v>
      </c>
      <c r="V2614" s="11">
        <f>IF(E2614&gt;=D2614, 1, "")</f>
        <v>1</v>
      </c>
      <c r="W2614" s="11" t="str">
        <f>IF(E2614&lt;D2614, 1, "")</f>
        <v/>
      </c>
      <c r="X2614" s="15">
        <f>S2614</f>
        <v>42756.501041666663</v>
      </c>
    </row>
    <row r="2615" spans="1:24" ht="48" x14ac:dyDescent="0.2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5">
        <f>E2615/D2615</f>
        <v>1.7400576923076922</v>
      </c>
      <c r="P2615" s="6">
        <f>E2615/L2615</f>
        <v>32.315357142857138</v>
      </c>
      <c r="Q2615" t="str">
        <f>LEFT(N2615, SEARCH("/", N2615, 1)-1)</f>
        <v>photography</v>
      </c>
      <c r="R2615" t="str">
        <f>RIGHT(N2615, LEN(N2615) - SEARCH("/", N2615,1))</f>
        <v>photobooks</v>
      </c>
      <c r="S2615" s="10">
        <f>(((J2615/60)/60)/24)+DATE(1970,1,1)</f>
        <v>42570.702986111108</v>
      </c>
      <c r="T2615" s="10">
        <f>(((I2615/60)/60)/24)+DATE(1970,1,1)</f>
        <v>42600.702986111108</v>
      </c>
      <c r="U2615" s="12">
        <f>ROUND((T2615-S2615), 0)</f>
        <v>30</v>
      </c>
      <c r="V2615" s="11">
        <f>IF(E2615&gt;=D2615, 1, "")</f>
        <v>1</v>
      </c>
      <c r="W2615" s="11" t="str">
        <f>IF(E2615&lt;D2615, 1, "")</f>
        <v/>
      </c>
      <c r="X2615" s="15">
        <f>S2615</f>
        <v>42570.702986111108</v>
      </c>
    </row>
    <row r="2616" spans="1:24" ht="48" x14ac:dyDescent="0.2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5">
        <f>E2616/D2616</f>
        <v>1.2032608695652174</v>
      </c>
      <c r="P2616" s="6">
        <f>E2616/L2616</f>
        <v>98.839285714285708</v>
      </c>
      <c r="Q2616" t="str">
        <f>LEFT(N2616, SEARCH("/", N2616, 1)-1)</f>
        <v>photography</v>
      </c>
      <c r="R2616" t="str">
        <f>RIGHT(N2616, LEN(N2616) - SEARCH("/", N2616,1))</f>
        <v>photobooks</v>
      </c>
      <c r="S2616" s="10">
        <f>(((J2616/60)/60)/24)+DATE(1970,1,1)</f>
        <v>42339.276006944448</v>
      </c>
      <c r="T2616" s="10">
        <f>(((I2616/60)/60)/24)+DATE(1970,1,1)</f>
        <v>42388.276006944448</v>
      </c>
      <c r="U2616" s="12">
        <f>ROUND((T2616-S2616), 0)</f>
        <v>49</v>
      </c>
      <c r="V2616" s="11">
        <f>IF(E2616&gt;=D2616, 1, "")</f>
        <v>1</v>
      </c>
      <c r="W2616" s="11" t="str">
        <f>IF(E2616&lt;D2616, 1, "")</f>
        <v/>
      </c>
      <c r="X2616" s="15">
        <f>S2616</f>
        <v>42339.276006944448</v>
      </c>
    </row>
    <row r="2617" spans="1:24" ht="32" x14ac:dyDescent="0.2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5">
        <f>E2617/D2617</f>
        <v>1.1044428571428573</v>
      </c>
      <c r="P2617" s="6">
        <f>E2617/L2617</f>
        <v>55.222142857142863</v>
      </c>
      <c r="Q2617" t="str">
        <f>LEFT(N2617, SEARCH("/", N2617, 1)-1)</f>
        <v>photography</v>
      </c>
      <c r="R2617" t="str">
        <f>RIGHT(N2617, LEN(N2617) - SEARCH("/", N2617,1))</f>
        <v>photobooks</v>
      </c>
      <c r="S2617" s="10">
        <f>(((J2617/60)/60)/24)+DATE(1970,1,1)</f>
        <v>42780.600532407407</v>
      </c>
      <c r="T2617" s="10">
        <f>(((I2617/60)/60)/24)+DATE(1970,1,1)</f>
        <v>42808.558865740735</v>
      </c>
      <c r="U2617" s="12">
        <f>ROUND((T2617-S2617), 0)</f>
        <v>28</v>
      </c>
      <c r="V2617" s="11">
        <f>IF(E2617&gt;=D2617, 1, "")</f>
        <v>1</v>
      </c>
      <c r="W2617" s="11" t="str">
        <f>IF(E2617&lt;D2617, 1, "")</f>
        <v/>
      </c>
      <c r="X2617" s="15">
        <f>S2617</f>
        <v>42780.600532407407</v>
      </c>
    </row>
    <row r="2618" spans="1:24" ht="32" x14ac:dyDescent="0.2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5">
        <f>E2618/D2618</f>
        <v>2.8156666666666665</v>
      </c>
      <c r="P2618" s="6">
        <f>E2618/L2618</f>
        <v>52.793750000000003</v>
      </c>
      <c r="Q2618" t="str">
        <f>LEFT(N2618, SEARCH("/", N2618, 1)-1)</f>
        <v>photography</v>
      </c>
      <c r="R2618" t="str">
        <f>RIGHT(N2618, LEN(N2618) - SEARCH("/", N2618,1))</f>
        <v>photobooks</v>
      </c>
      <c r="S2618" s="10">
        <f>(((J2618/60)/60)/24)+DATE(1970,1,1)</f>
        <v>42736.732893518521</v>
      </c>
      <c r="T2618" s="10">
        <f>(((I2618/60)/60)/24)+DATE(1970,1,1)</f>
        <v>42767</v>
      </c>
      <c r="U2618" s="12">
        <f>ROUND((T2618-S2618), 0)</f>
        <v>30</v>
      </c>
      <c r="V2618" s="11">
        <f>IF(E2618&gt;=D2618, 1, "")</f>
        <v>1</v>
      </c>
      <c r="W2618" s="11" t="str">
        <f>IF(E2618&lt;D2618, 1, "")</f>
        <v/>
      </c>
      <c r="X2618" s="15">
        <f>S2618</f>
        <v>42736.732893518521</v>
      </c>
    </row>
    <row r="2619" spans="1:24" ht="32" x14ac:dyDescent="0.2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5">
        <f>E2619/D2619</f>
        <v>1.0067894736842105</v>
      </c>
      <c r="P2619" s="6">
        <f>E2619/L2619</f>
        <v>135.66666666666666</v>
      </c>
      <c r="Q2619" t="str">
        <f>LEFT(N2619, SEARCH("/", N2619, 1)-1)</f>
        <v>photography</v>
      </c>
      <c r="R2619" t="str">
        <f>RIGHT(N2619, LEN(N2619) - SEARCH("/", N2619,1))</f>
        <v>photobooks</v>
      </c>
      <c r="S2619" s="10">
        <f>(((J2619/60)/60)/24)+DATE(1970,1,1)</f>
        <v>42052.628703703704</v>
      </c>
      <c r="T2619" s="10">
        <f>(((I2619/60)/60)/24)+DATE(1970,1,1)</f>
        <v>42082.587037037039</v>
      </c>
      <c r="U2619" s="12">
        <f>ROUND((T2619-S2619), 0)</f>
        <v>30</v>
      </c>
      <c r="V2619" s="11">
        <f>IF(E2619&gt;=D2619, 1, "")</f>
        <v>1</v>
      </c>
      <c r="W2619" s="11" t="str">
        <f>IF(E2619&lt;D2619, 1, "")</f>
        <v/>
      </c>
      <c r="X2619" s="15">
        <f>S2619</f>
        <v>42052.628703703704</v>
      </c>
    </row>
    <row r="2620" spans="1:24" ht="48" x14ac:dyDescent="0.2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5">
        <f>E2620/D2620</f>
        <v>1.3482571428571428</v>
      </c>
      <c r="P2620" s="6">
        <f>E2620/L2620</f>
        <v>53.991990846681922</v>
      </c>
      <c r="Q2620" t="str">
        <f>LEFT(N2620, SEARCH("/", N2620, 1)-1)</f>
        <v>photography</v>
      </c>
      <c r="R2620" t="str">
        <f>RIGHT(N2620, LEN(N2620) - SEARCH("/", N2620,1))</f>
        <v>photobooks</v>
      </c>
      <c r="S2620" s="10">
        <f>(((J2620/60)/60)/24)+DATE(1970,1,1)</f>
        <v>42275.767303240747</v>
      </c>
      <c r="T2620" s="10">
        <f>(((I2620/60)/60)/24)+DATE(1970,1,1)</f>
        <v>42300.767303240747</v>
      </c>
      <c r="U2620" s="12">
        <f>ROUND((T2620-S2620), 0)</f>
        <v>25</v>
      </c>
      <c r="V2620" s="11">
        <f>IF(E2620&gt;=D2620, 1, "")</f>
        <v>1</v>
      </c>
      <c r="W2620" s="11" t="str">
        <f>IF(E2620&lt;D2620, 1, "")</f>
        <v/>
      </c>
      <c r="X2620" s="15">
        <f>S2620</f>
        <v>42275.767303240747</v>
      </c>
    </row>
    <row r="2621" spans="1:24" ht="48" x14ac:dyDescent="0.2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5">
        <f>E2621/D2621</f>
        <v>1.7595744680851064</v>
      </c>
      <c r="P2621" s="6">
        <f>E2621/L2621</f>
        <v>56.643835616438359</v>
      </c>
      <c r="Q2621" t="str">
        <f>LEFT(N2621, SEARCH("/", N2621, 1)-1)</f>
        <v>photography</v>
      </c>
      <c r="R2621" t="str">
        <f>RIGHT(N2621, LEN(N2621) - SEARCH("/", N2621,1))</f>
        <v>photobooks</v>
      </c>
      <c r="S2621" s="10">
        <f>(((J2621/60)/60)/24)+DATE(1970,1,1)</f>
        <v>41941.802384259259</v>
      </c>
      <c r="T2621" s="10">
        <f>(((I2621/60)/60)/24)+DATE(1970,1,1)</f>
        <v>41974.125</v>
      </c>
      <c r="U2621" s="12">
        <f>ROUND((T2621-S2621), 0)</f>
        <v>32</v>
      </c>
      <c r="V2621" s="11">
        <f>IF(E2621&gt;=D2621, 1, "")</f>
        <v>1</v>
      </c>
      <c r="W2621" s="11" t="str">
        <f>IF(E2621&lt;D2621, 1, "")</f>
        <v/>
      </c>
      <c r="X2621" s="15">
        <f>S2621</f>
        <v>41941.802384259259</v>
      </c>
    </row>
    <row r="2622" spans="1:24" ht="48" x14ac:dyDescent="0.2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5">
        <f>E2622/D2622</f>
        <v>4.8402000000000003</v>
      </c>
      <c r="P2622" s="6">
        <f>E2622/L2622</f>
        <v>82.316326530612244</v>
      </c>
      <c r="Q2622" t="str">
        <f>LEFT(N2622, SEARCH("/", N2622, 1)-1)</f>
        <v>photography</v>
      </c>
      <c r="R2622" t="str">
        <f>RIGHT(N2622, LEN(N2622) - SEARCH("/", N2622,1))</f>
        <v>photobooks</v>
      </c>
      <c r="S2622" s="10">
        <f>(((J2622/60)/60)/24)+DATE(1970,1,1)</f>
        <v>42391.475289351853</v>
      </c>
      <c r="T2622" s="10">
        <f>(((I2622/60)/60)/24)+DATE(1970,1,1)</f>
        <v>42415.625</v>
      </c>
      <c r="U2622" s="12">
        <f>ROUND((T2622-S2622), 0)</f>
        <v>24</v>
      </c>
      <c r="V2622" s="11">
        <f>IF(E2622&gt;=D2622, 1, "")</f>
        <v>1</v>
      </c>
      <c r="W2622" s="11" t="str">
        <f>IF(E2622&lt;D2622, 1, "")</f>
        <v/>
      </c>
      <c r="X2622" s="15">
        <f>S2622</f>
        <v>42391.475289351853</v>
      </c>
    </row>
    <row r="2623" spans="1:24" ht="32" x14ac:dyDescent="0.2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5">
        <f>E2623/D2623</f>
        <v>1.4514</v>
      </c>
      <c r="P2623" s="6">
        <f>E2623/L2623</f>
        <v>88.26081081081081</v>
      </c>
      <c r="Q2623" t="str">
        <f>LEFT(N2623, SEARCH("/", N2623, 1)-1)</f>
        <v>photography</v>
      </c>
      <c r="R2623" t="str">
        <f>RIGHT(N2623, LEN(N2623) - SEARCH("/", N2623,1))</f>
        <v>photobooks</v>
      </c>
      <c r="S2623" s="10">
        <f>(((J2623/60)/60)/24)+DATE(1970,1,1)</f>
        <v>42443.00204861111</v>
      </c>
      <c r="T2623" s="10">
        <f>(((I2623/60)/60)/24)+DATE(1970,1,1)</f>
        <v>42492.165972222225</v>
      </c>
      <c r="U2623" s="12">
        <f>ROUND((T2623-S2623), 0)</f>
        <v>49</v>
      </c>
      <c r="V2623" s="11">
        <f>IF(E2623&gt;=D2623, 1, "")</f>
        <v>1</v>
      </c>
      <c r="W2623" s="11" t="str">
        <f>IF(E2623&lt;D2623, 1, "")</f>
        <v/>
      </c>
      <c r="X2623" s="15">
        <f>S2623</f>
        <v>42443.00204861111</v>
      </c>
    </row>
    <row r="2624" spans="1:24" ht="48" x14ac:dyDescent="0.2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5">
        <f>E2624/D2624</f>
        <v>4.1773333333333333</v>
      </c>
      <c r="P2624" s="6">
        <f>E2624/L2624</f>
        <v>84.905149051490511</v>
      </c>
      <c r="Q2624" t="str">
        <f>LEFT(N2624, SEARCH("/", N2624, 1)-1)</f>
        <v>photography</v>
      </c>
      <c r="R2624" t="str">
        <f>RIGHT(N2624, LEN(N2624) - SEARCH("/", N2624,1))</f>
        <v>photobooks</v>
      </c>
      <c r="S2624" s="10">
        <f>(((J2624/60)/60)/24)+DATE(1970,1,1)</f>
        <v>42221.67432870371</v>
      </c>
      <c r="T2624" s="10">
        <f>(((I2624/60)/60)/24)+DATE(1970,1,1)</f>
        <v>42251.67432870371</v>
      </c>
      <c r="U2624" s="12">
        <f>ROUND((T2624-S2624), 0)</f>
        <v>30</v>
      </c>
      <c r="V2624" s="11">
        <f>IF(E2624&gt;=D2624, 1, "")</f>
        <v>1</v>
      </c>
      <c r="W2624" s="11" t="str">
        <f>IF(E2624&lt;D2624, 1, "")</f>
        <v/>
      </c>
      <c r="X2624" s="15">
        <f>S2624</f>
        <v>42221.67432870371</v>
      </c>
    </row>
    <row r="2625" spans="1:24" ht="48" x14ac:dyDescent="0.2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5">
        <f>E2625/D2625</f>
        <v>1.3242499999999999</v>
      </c>
      <c r="P2625" s="6">
        <f>E2625/L2625</f>
        <v>48.154545454545456</v>
      </c>
      <c r="Q2625" t="str">
        <f>LEFT(N2625, SEARCH("/", N2625, 1)-1)</f>
        <v>photography</v>
      </c>
      <c r="R2625" t="str">
        <f>RIGHT(N2625, LEN(N2625) - SEARCH("/", N2625,1))</f>
        <v>photobooks</v>
      </c>
      <c r="S2625" s="10">
        <f>(((J2625/60)/60)/24)+DATE(1970,1,1)</f>
        <v>42484.829062500001</v>
      </c>
      <c r="T2625" s="10">
        <f>(((I2625/60)/60)/24)+DATE(1970,1,1)</f>
        <v>42513.916666666672</v>
      </c>
      <c r="U2625" s="12">
        <f>ROUND((T2625-S2625), 0)</f>
        <v>29</v>
      </c>
      <c r="V2625" s="11">
        <f>IF(E2625&gt;=D2625, 1, "")</f>
        <v>1</v>
      </c>
      <c r="W2625" s="11" t="str">
        <f>IF(E2625&lt;D2625, 1, "")</f>
        <v/>
      </c>
      <c r="X2625" s="15">
        <f>S2625</f>
        <v>42484.829062500001</v>
      </c>
    </row>
    <row r="2626" spans="1:24" ht="48" x14ac:dyDescent="0.2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5">
        <f>E2626/D2626</f>
        <v>2.5030841666666666</v>
      </c>
      <c r="P2626" s="6">
        <f>E2626/L2626</f>
        <v>66.015406593406595</v>
      </c>
      <c r="Q2626" t="str">
        <f>LEFT(N2626, SEARCH("/", N2626, 1)-1)</f>
        <v>photography</v>
      </c>
      <c r="R2626" t="str">
        <f>RIGHT(N2626, LEN(N2626) - SEARCH("/", N2626,1))</f>
        <v>photobooks</v>
      </c>
      <c r="S2626" s="10">
        <f>(((J2626/60)/60)/24)+DATE(1970,1,1)</f>
        <v>42213.802199074074</v>
      </c>
      <c r="T2626" s="10">
        <f>(((I2626/60)/60)/24)+DATE(1970,1,1)</f>
        <v>42243.802199074074</v>
      </c>
      <c r="U2626" s="12">
        <f>ROUND((T2626-S2626), 0)</f>
        <v>30</v>
      </c>
      <c r="V2626" s="11">
        <f>IF(E2626&gt;=D2626, 1, "")</f>
        <v>1</v>
      </c>
      <c r="W2626" s="11" t="str">
        <f>IF(E2626&lt;D2626, 1, "")</f>
        <v/>
      </c>
      <c r="X2626" s="15">
        <f>S2626</f>
        <v>42213.802199074074</v>
      </c>
    </row>
    <row r="2627" spans="1:24" ht="48" x14ac:dyDescent="0.2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5">
        <f>E2627/D2627</f>
        <v>1.7989999999999999</v>
      </c>
      <c r="P2627" s="6">
        <f>E2627/L2627</f>
        <v>96.375</v>
      </c>
      <c r="Q2627" t="str">
        <f>LEFT(N2627, SEARCH("/", N2627, 1)-1)</f>
        <v>photography</v>
      </c>
      <c r="R2627" t="str">
        <f>RIGHT(N2627, LEN(N2627) - SEARCH("/", N2627,1))</f>
        <v>photobooks</v>
      </c>
      <c r="S2627" s="10">
        <f>(((J2627/60)/60)/24)+DATE(1970,1,1)</f>
        <v>42552.315127314811</v>
      </c>
      <c r="T2627" s="10">
        <f>(((I2627/60)/60)/24)+DATE(1970,1,1)</f>
        <v>42588.75</v>
      </c>
      <c r="U2627" s="12">
        <f>ROUND((T2627-S2627), 0)</f>
        <v>36</v>
      </c>
      <c r="V2627" s="11">
        <f>IF(E2627&gt;=D2627, 1, "")</f>
        <v>1</v>
      </c>
      <c r="W2627" s="11" t="str">
        <f>IF(E2627&lt;D2627, 1, "")</f>
        <v/>
      </c>
      <c r="X2627" s="15">
        <f>S2627</f>
        <v>42552.315127314811</v>
      </c>
    </row>
    <row r="2628" spans="1:24" ht="48" x14ac:dyDescent="0.2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5">
        <f>E2628/D2628</f>
        <v>1.0262857142857142</v>
      </c>
      <c r="P2628" s="6">
        <f>E2628/L2628</f>
        <v>156.17391304347825</v>
      </c>
      <c r="Q2628" t="str">
        <f>LEFT(N2628, SEARCH("/", N2628, 1)-1)</f>
        <v>photography</v>
      </c>
      <c r="R2628" t="str">
        <f>RIGHT(N2628, LEN(N2628) - SEARCH("/", N2628,1))</f>
        <v>photobooks</v>
      </c>
      <c r="S2628" s="10">
        <f>(((J2628/60)/60)/24)+DATE(1970,1,1)</f>
        <v>41981.782060185185</v>
      </c>
      <c r="T2628" s="10">
        <f>(((I2628/60)/60)/24)+DATE(1970,1,1)</f>
        <v>42026.782060185185</v>
      </c>
      <c r="U2628" s="12">
        <f>ROUND((T2628-S2628), 0)</f>
        <v>45</v>
      </c>
      <c r="V2628" s="11">
        <f>IF(E2628&gt;=D2628, 1, "")</f>
        <v>1</v>
      </c>
      <c r="W2628" s="11" t="str">
        <f>IF(E2628&lt;D2628, 1, "")</f>
        <v/>
      </c>
      <c r="X2628" s="15">
        <f>S2628</f>
        <v>41981.782060185185</v>
      </c>
    </row>
    <row r="2629" spans="1:24" ht="48" x14ac:dyDescent="0.2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5">
        <f>E2629/D2629</f>
        <v>1.359861</v>
      </c>
      <c r="P2629" s="6">
        <f>E2629/L2629</f>
        <v>95.764859154929582</v>
      </c>
      <c r="Q2629" t="str">
        <f>LEFT(N2629, SEARCH("/", N2629, 1)-1)</f>
        <v>photography</v>
      </c>
      <c r="R2629" t="str">
        <f>RIGHT(N2629, LEN(N2629) - SEARCH("/", N2629,1))</f>
        <v>photobooks</v>
      </c>
      <c r="S2629" s="10">
        <f>(((J2629/60)/60)/24)+DATE(1970,1,1)</f>
        <v>42705.919201388882</v>
      </c>
      <c r="T2629" s="10">
        <f>(((I2629/60)/60)/24)+DATE(1970,1,1)</f>
        <v>42738.919201388882</v>
      </c>
      <c r="U2629" s="12">
        <f>ROUND((T2629-S2629), 0)</f>
        <v>33</v>
      </c>
      <c r="V2629" s="11">
        <f>IF(E2629&gt;=D2629, 1, "")</f>
        <v>1</v>
      </c>
      <c r="W2629" s="11" t="str">
        <f>IF(E2629&lt;D2629, 1, "")</f>
        <v/>
      </c>
      <c r="X2629" s="15">
        <f>S2629</f>
        <v>42705.919201388882</v>
      </c>
    </row>
    <row r="2630" spans="1:24" ht="48" x14ac:dyDescent="0.2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5">
        <f>E2630/D2630</f>
        <v>1.1786666666666668</v>
      </c>
      <c r="P2630" s="6">
        <f>E2630/L2630</f>
        <v>180.40816326530611</v>
      </c>
      <c r="Q2630" t="str">
        <f>LEFT(N2630, SEARCH("/", N2630, 1)-1)</f>
        <v>photography</v>
      </c>
      <c r="R2630" t="str">
        <f>RIGHT(N2630, LEN(N2630) - SEARCH("/", N2630,1))</f>
        <v>photobooks</v>
      </c>
      <c r="S2630" s="10">
        <f>(((J2630/60)/60)/24)+DATE(1970,1,1)</f>
        <v>41939.00712962963</v>
      </c>
      <c r="T2630" s="10">
        <f>(((I2630/60)/60)/24)+DATE(1970,1,1)</f>
        <v>41969.052083333328</v>
      </c>
      <c r="U2630" s="12">
        <f>ROUND((T2630-S2630), 0)</f>
        <v>30</v>
      </c>
      <c r="V2630" s="11">
        <f>IF(E2630&gt;=D2630, 1, "")</f>
        <v>1</v>
      </c>
      <c r="W2630" s="11" t="str">
        <f>IF(E2630&lt;D2630, 1, "")</f>
        <v/>
      </c>
      <c r="X2630" s="15">
        <f>S2630</f>
        <v>41939.00712962963</v>
      </c>
    </row>
    <row r="2631" spans="1:24" ht="48" x14ac:dyDescent="0.2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5">
        <f>E2631/D2631</f>
        <v>1.082492</v>
      </c>
      <c r="P2631" s="6">
        <f>E2631/L2631</f>
        <v>48.325535714285714</v>
      </c>
      <c r="Q2631" t="str">
        <f>LEFT(N2631, SEARCH("/", N2631, 1)-1)</f>
        <v>music</v>
      </c>
      <c r="R2631" t="str">
        <f>RIGHT(N2631, LEN(N2631) - SEARCH("/", N2631,1))</f>
        <v>rock</v>
      </c>
      <c r="S2631" s="10">
        <f>(((J2631/60)/60)/24)+DATE(1970,1,1)</f>
        <v>40638.092974537038</v>
      </c>
      <c r="T2631" s="10">
        <f>(((I2631/60)/60)/24)+DATE(1970,1,1)</f>
        <v>40668.092974537038</v>
      </c>
      <c r="U2631" s="12">
        <f>ROUND((T2631-S2631), 0)</f>
        <v>30</v>
      </c>
      <c r="V2631" s="11">
        <f>IF(E2631&gt;=D2631, 1, "")</f>
        <v>1</v>
      </c>
      <c r="W2631" s="11" t="str">
        <f>IF(E2631&lt;D2631, 1, "")</f>
        <v/>
      </c>
      <c r="X2631" s="15">
        <f>S2631</f>
        <v>40638.092974537038</v>
      </c>
    </row>
    <row r="2632" spans="1:24" ht="48" x14ac:dyDescent="0.2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5">
        <f>E2632/D2632</f>
        <v>1.0016666666666667</v>
      </c>
      <c r="P2632" s="6">
        <f>E2632/L2632</f>
        <v>46.953125</v>
      </c>
      <c r="Q2632" t="str">
        <f>LEFT(N2632, SEARCH("/", N2632, 1)-1)</f>
        <v>music</v>
      </c>
      <c r="R2632" t="str">
        <f>RIGHT(N2632, LEN(N2632) - SEARCH("/", N2632,1))</f>
        <v>rock</v>
      </c>
      <c r="S2632" s="10">
        <f>(((J2632/60)/60)/24)+DATE(1970,1,1)</f>
        <v>40788.297650462962</v>
      </c>
      <c r="T2632" s="10">
        <f>(((I2632/60)/60)/24)+DATE(1970,1,1)</f>
        <v>40830.958333333336</v>
      </c>
      <c r="U2632" s="12">
        <f>ROUND((T2632-S2632), 0)</f>
        <v>43</v>
      </c>
      <c r="V2632" s="11">
        <f>IF(E2632&gt;=D2632, 1, "")</f>
        <v>1</v>
      </c>
      <c r="W2632" s="11" t="str">
        <f>IF(E2632&lt;D2632, 1, "")</f>
        <v/>
      </c>
      <c r="X2632" s="15">
        <f>S2632</f>
        <v>40788.297650462962</v>
      </c>
    </row>
    <row r="2633" spans="1:24" ht="32" x14ac:dyDescent="0.2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5">
        <f>E2633/D2633</f>
        <v>1.0003299999999999</v>
      </c>
      <c r="P2633" s="6">
        <f>E2633/L2633</f>
        <v>66.688666666666663</v>
      </c>
      <c r="Q2633" t="str">
        <f>LEFT(N2633, SEARCH("/", N2633, 1)-1)</f>
        <v>music</v>
      </c>
      <c r="R2633" t="str">
        <f>RIGHT(N2633, LEN(N2633) - SEARCH("/", N2633,1))</f>
        <v>rock</v>
      </c>
      <c r="S2633" s="10">
        <f>(((J2633/60)/60)/24)+DATE(1970,1,1)</f>
        <v>40876.169664351852</v>
      </c>
      <c r="T2633" s="10">
        <f>(((I2633/60)/60)/24)+DATE(1970,1,1)</f>
        <v>40936.169664351852</v>
      </c>
      <c r="U2633" s="12">
        <f>ROUND((T2633-S2633), 0)</f>
        <v>60</v>
      </c>
      <c r="V2633" s="11">
        <f>IF(E2633&gt;=D2633, 1, "")</f>
        <v>1</v>
      </c>
      <c r="W2633" s="11" t="str">
        <f>IF(E2633&lt;D2633, 1, "")</f>
        <v/>
      </c>
      <c r="X2633" s="15">
        <f>S2633</f>
        <v>40876.169664351852</v>
      </c>
    </row>
    <row r="2634" spans="1:24" ht="48" x14ac:dyDescent="0.2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5">
        <f>E2634/D2634</f>
        <v>1.2210714285714286</v>
      </c>
      <c r="P2634" s="6">
        <f>E2634/L2634</f>
        <v>48.842857142857142</v>
      </c>
      <c r="Q2634" t="str">
        <f>LEFT(N2634, SEARCH("/", N2634, 1)-1)</f>
        <v>music</v>
      </c>
      <c r="R2634" t="str">
        <f>RIGHT(N2634, LEN(N2634) - SEARCH("/", N2634,1))</f>
        <v>rock</v>
      </c>
      <c r="S2634" s="10">
        <f>(((J2634/60)/60)/24)+DATE(1970,1,1)</f>
        <v>40945.845312500001</v>
      </c>
      <c r="T2634" s="10">
        <f>(((I2634/60)/60)/24)+DATE(1970,1,1)</f>
        <v>40985.80364583333</v>
      </c>
      <c r="U2634" s="12">
        <f>ROUND((T2634-S2634), 0)</f>
        <v>40</v>
      </c>
      <c r="V2634" s="11">
        <f>IF(E2634&gt;=D2634, 1, "")</f>
        <v>1</v>
      </c>
      <c r="W2634" s="11" t="str">
        <f>IF(E2634&lt;D2634, 1, "")</f>
        <v/>
      </c>
      <c r="X2634" s="15">
        <f>S2634</f>
        <v>40945.845312500001</v>
      </c>
    </row>
    <row r="2635" spans="1:24" ht="48" x14ac:dyDescent="0.2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5">
        <f>E2635/D2635</f>
        <v>1.0069333333333335</v>
      </c>
      <c r="P2635" s="6">
        <f>E2635/L2635</f>
        <v>137.30909090909091</v>
      </c>
      <c r="Q2635" t="str">
        <f>LEFT(N2635, SEARCH("/", N2635, 1)-1)</f>
        <v>music</v>
      </c>
      <c r="R2635" t="str">
        <f>RIGHT(N2635, LEN(N2635) - SEARCH("/", N2635,1))</f>
        <v>rock</v>
      </c>
      <c r="S2635" s="10">
        <f>(((J2635/60)/60)/24)+DATE(1970,1,1)</f>
        <v>40747.012881944444</v>
      </c>
      <c r="T2635" s="10">
        <f>(((I2635/60)/60)/24)+DATE(1970,1,1)</f>
        <v>40756.291666666664</v>
      </c>
      <c r="U2635" s="12">
        <f>ROUND((T2635-S2635), 0)</f>
        <v>9</v>
      </c>
      <c r="V2635" s="11">
        <f>IF(E2635&gt;=D2635, 1, "")</f>
        <v>1</v>
      </c>
      <c r="W2635" s="11" t="str">
        <f>IF(E2635&lt;D2635, 1, "")</f>
        <v/>
      </c>
      <c r="X2635" s="15">
        <f>S2635</f>
        <v>40747.012881944444</v>
      </c>
    </row>
    <row r="2636" spans="1:24" ht="48" x14ac:dyDescent="0.2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5">
        <f>E2636/D2636</f>
        <v>1.01004125</v>
      </c>
      <c r="P2636" s="6">
        <f>E2636/L2636</f>
        <v>87.829673913043479</v>
      </c>
      <c r="Q2636" t="str">
        <f>LEFT(N2636, SEARCH("/", N2636, 1)-1)</f>
        <v>music</v>
      </c>
      <c r="R2636" t="str">
        <f>RIGHT(N2636, LEN(N2636) - SEARCH("/", N2636,1))</f>
        <v>rock</v>
      </c>
      <c r="S2636" s="10">
        <f>(((J2636/60)/60)/24)+DATE(1970,1,1)</f>
        <v>40536.111550925925</v>
      </c>
      <c r="T2636" s="10">
        <f>(((I2636/60)/60)/24)+DATE(1970,1,1)</f>
        <v>40626.069884259261</v>
      </c>
      <c r="U2636" s="12">
        <f>ROUND((T2636-S2636), 0)</f>
        <v>90</v>
      </c>
      <c r="V2636" s="11">
        <f>IF(E2636&gt;=D2636, 1, "")</f>
        <v>1</v>
      </c>
      <c r="W2636" s="11" t="str">
        <f>IF(E2636&lt;D2636, 1, "")</f>
        <v/>
      </c>
      <c r="X2636" s="15">
        <f>S2636</f>
        <v>40536.111550925925</v>
      </c>
    </row>
    <row r="2637" spans="1:24" ht="48" x14ac:dyDescent="0.2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5">
        <f>E2637/D2637</f>
        <v>1.4511000000000001</v>
      </c>
      <c r="P2637" s="6">
        <f>E2637/L2637</f>
        <v>70.785365853658533</v>
      </c>
      <c r="Q2637" t="str">
        <f>LEFT(N2637, SEARCH("/", N2637, 1)-1)</f>
        <v>music</v>
      </c>
      <c r="R2637" t="str">
        <f>RIGHT(N2637, LEN(N2637) - SEARCH("/", N2637,1))</f>
        <v>rock</v>
      </c>
      <c r="S2637" s="10">
        <f>(((J2637/60)/60)/24)+DATE(1970,1,1)</f>
        <v>41053.80846064815</v>
      </c>
      <c r="T2637" s="10">
        <f>(((I2637/60)/60)/24)+DATE(1970,1,1)</f>
        <v>41074.80846064815</v>
      </c>
      <c r="U2637" s="12">
        <f>ROUND((T2637-S2637), 0)</f>
        <v>21</v>
      </c>
      <c r="V2637" s="11">
        <f>IF(E2637&gt;=D2637, 1, "")</f>
        <v>1</v>
      </c>
      <c r="W2637" s="11" t="str">
        <f>IF(E2637&lt;D2637, 1, "")</f>
        <v/>
      </c>
      <c r="X2637" s="15">
        <f>S2637</f>
        <v>41053.80846064815</v>
      </c>
    </row>
    <row r="2638" spans="1:24" ht="32" x14ac:dyDescent="0.2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5">
        <f>E2638/D2638</f>
        <v>1.0125</v>
      </c>
      <c r="P2638" s="6">
        <f>E2638/L2638</f>
        <v>52.826086956521742</v>
      </c>
      <c r="Q2638" t="str">
        <f>LEFT(N2638, SEARCH("/", N2638, 1)-1)</f>
        <v>music</v>
      </c>
      <c r="R2638" t="str">
        <f>RIGHT(N2638, LEN(N2638) - SEARCH("/", N2638,1))</f>
        <v>rock</v>
      </c>
      <c r="S2638" s="10">
        <f>(((J2638/60)/60)/24)+DATE(1970,1,1)</f>
        <v>41607.83085648148</v>
      </c>
      <c r="T2638" s="10">
        <f>(((I2638/60)/60)/24)+DATE(1970,1,1)</f>
        <v>41640.226388888892</v>
      </c>
      <c r="U2638" s="12">
        <f>ROUND((T2638-S2638), 0)</f>
        <v>32</v>
      </c>
      <c r="V2638" s="11">
        <f>IF(E2638&gt;=D2638, 1, "")</f>
        <v>1</v>
      </c>
      <c r="W2638" s="11" t="str">
        <f>IF(E2638&lt;D2638, 1, "")</f>
        <v/>
      </c>
      <c r="X2638" s="15">
        <f>S2638</f>
        <v>41607.83085648148</v>
      </c>
    </row>
    <row r="2639" spans="1:24" ht="48" x14ac:dyDescent="0.2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5">
        <f>E2639/D2639</f>
        <v>1.1833333333333333</v>
      </c>
      <c r="P2639" s="6">
        <f>E2639/L2639</f>
        <v>443.75</v>
      </c>
      <c r="Q2639" t="str">
        <f>LEFT(N2639, SEARCH("/", N2639, 1)-1)</f>
        <v>music</v>
      </c>
      <c r="R2639" t="str">
        <f>RIGHT(N2639, LEN(N2639) - SEARCH("/", N2639,1))</f>
        <v>rock</v>
      </c>
      <c r="S2639" s="10">
        <f>(((J2639/60)/60)/24)+DATE(1970,1,1)</f>
        <v>40796.001261574071</v>
      </c>
      <c r="T2639" s="10">
        <f>(((I2639/60)/60)/24)+DATE(1970,1,1)</f>
        <v>40849.333333333336</v>
      </c>
      <c r="U2639" s="12">
        <f>ROUND((T2639-S2639), 0)</f>
        <v>53</v>
      </c>
      <c r="V2639" s="11">
        <f>IF(E2639&gt;=D2639, 1, "")</f>
        <v>1</v>
      </c>
      <c r="W2639" s="11" t="str">
        <f>IF(E2639&lt;D2639, 1, "")</f>
        <v/>
      </c>
      <c r="X2639" s="15">
        <f>S2639</f>
        <v>40796.001261574071</v>
      </c>
    </row>
    <row r="2640" spans="1:24" ht="32" x14ac:dyDescent="0.2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5">
        <f>E2640/D2640</f>
        <v>2.7185000000000001</v>
      </c>
      <c r="P2640" s="6">
        <f>E2640/L2640</f>
        <v>48.544642857142854</v>
      </c>
      <c r="Q2640" t="str">
        <f>LEFT(N2640, SEARCH("/", N2640, 1)-1)</f>
        <v>music</v>
      </c>
      <c r="R2640" t="str">
        <f>RIGHT(N2640, LEN(N2640) - SEARCH("/", N2640,1))</f>
        <v>rock</v>
      </c>
      <c r="S2640" s="10">
        <f>(((J2640/60)/60)/24)+DATE(1970,1,1)</f>
        <v>41228.924884259257</v>
      </c>
      <c r="T2640" s="10">
        <f>(((I2640/60)/60)/24)+DATE(1970,1,1)</f>
        <v>41258.924884259257</v>
      </c>
      <c r="U2640" s="12">
        <f>ROUND((T2640-S2640), 0)</f>
        <v>30</v>
      </c>
      <c r="V2640" s="11">
        <f>IF(E2640&gt;=D2640, 1, "")</f>
        <v>1</v>
      </c>
      <c r="W2640" s="11" t="str">
        <f>IF(E2640&lt;D2640, 1, "")</f>
        <v/>
      </c>
      <c r="X2640" s="15">
        <f>S2640</f>
        <v>41228.924884259257</v>
      </c>
    </row>
    <row r="2641" spans="1:24" ht="16" x14ac:dyDescent="0.2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5">
        <f>E2641/D2641</f>
        <v>1.25125</v>
      </c>
      <c r="P2641" s="6">
        <f>E2641/L2641</f>
        <v>37.074074074074076</v>
      </c>
      <c r="Q2641" t="str">
        <f>LEFT(N2641, SEARCH("/", N2641, 1)-1)</f>
        <v>music</v>
      </c>
      <c r="R2641" t="str">
        <f>RIGHT(N2641, LEN(N2641) - SEARCH("/", N2641,1))</f>
        <v>rock</v>
      </c>
      <c r="S2641" s="10">
        <f>(((J2641/60)/60)/24)+DATE(1970,1,1)</f>
        <v>41409.00037037037</v>
      </c>
      <c r="T2641" s="10">
        <f>(((I2641/60)/60)/24)+DATE(1970,1,1)</f>
        <v>41430.00037037037</v>
      </c>
      <c r="U2641" s="12">
        <f>ROUND((T2641-S2641), 0)</f>
        <v>21</v>
      </c>
      <c r="V2641" s="11">
        <f>IF(E2641&gt;=D2641, 1, "")</f>
        <v>1</v>
      </c>
      <c r="W2641" s="11" t="str">
        <f>IF(E2641&lt;D2641, 1, "")</f>
        <v/>
      </c>
      <c r="X2641" s="15">
        <f>S2641</f>
        <v>41409.00037037037</v>
      </c>
    </row>
    <row r="2642" spans="1:24" ht="32" x14ac:dyDescent="0.2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5">
        <f>E2642/D2642</f>
        <v>1.1000000000000001</v>
      </c>
      <c r="P2642" s="6">
        <f>E2642/L2642</f>
        <v>50</v>
      </c>
      <c r="Q2642" t="str">
        <f>LEFT(N2642, SEARCH("/", N2642, 1)-1)</f>
        <v>music</v>
      </c>
      <c r="R2642" t="str">
        <f>RIGHT(N2642, LEN(N2642) - SEARCH("/", N2642,1))</f>
        <v>rock</v>
      </c>
      <c r="S2642" s="10">
        <f>(((J2642/60)/60)/24)+DATE(1970,1,1)</f>
        <v>41246.874814814815</v>
      </c>
      <c r="T2642" s="10">
        <f>(((I2642/60)/60)/24)+DATE(1970,1,1)</f>
        <v>41276.874814814815</v>
      </c>
      <c r="U2642" s="12">
        <f>ROUND((T2642-S2642), 0)</f>
        <v>30</v>
      </c>
      <c r="V2642" s="11">
        <f>IF(E2642&gt;=D2642, 1, "")</f>
        <v>1</v>
      </c>
      <c r="W2642" s="11" t="str">
        <f>IF(E2642&lt;D2642, 1, "")</f>
        <v/>
      </c>
      <c r="X2642" s="15">
        <f>S2642</f>
        <v>41246.874814814815</v>
      </c>
    </row>
    <row r="2643" spans="1:24" ht="48" x14ac:dyDescent="0.2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5">
        <f>E2643/D2643</f>
        <v>1.0149999999999999</v>
      </c>
      <c r="P2643" s="6">
        <f>E2643/L2643</f>
        <v>39.03846153846154</v>
      </c>
      <c r="Q2643" t="str">
        <f>LEFT(N2643, SEARCH("/", N2643, 1)-1)</f>
        <v>music</v>
      </c>
      <c r="R2643" t="str">
        <f>RIGHT(N2643, LEN(N2643) - SEARCH("/", N2643,1))</f>
        <v>rock</v>
      </c>
      <c r="S2643" s="10">
        <f>(((J2643/60)/60)/24)+DATE(1970,1,1)</f>
        <v>41082.069467592592</v>
      </c>
      <c r="T2643" s="10">
        <f>(((I2643/60)/60)/24)+DATE(1970,1,1)</f>
        <v>41112.069467592592</v>
      </c>
      <c r="U2643" s="12">
        <f>ROUND((T2643-S2643), 0)</f>
        <v>30</v>
      </c>
      <c r="V2643" s="11">
        <f>IF(E2643&gt;=D2643, 1, "")</f>
        <v>1</v>
      </c>
      <c r="W2643" s="11" t="str">
        <f>IF(E2643&lt;D2643, 1, "")</f>
        <v/>
      </c>
      <c r="X2643" s="15">
        <f>S2643</f>
        <v>41082.069467592592</v>
      </c>
    </row>
    <row r="2644" spans="1:24" ht="48" x14ac:dyDescent="0.2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5">
        <f>E2644/D2644</f>
        <v>1.0269999999999999</v>
      </c>
      <c r="P2644" s="6">
        <f>E2644/L2644</f>
        <v>66.688311688311686</v>
      </c>
      <c r="Q2644" t="str">
        <f>LEFT(N2644, SEARCH("/", N2644, 1)-1)</f>
        <v>music</v>
      </c>
      <c r="R2644" t="str">
        <f>RIGHT(N2644, LEN(N2644) - SEARCH("/", N2644,1))</f>
        <v>rock</v>
      </c>
      <c r="S2644" s="10">
        <f>(((J2644/60)/60)/24)+DATE(1970,1,1)</f>
        <v>41794.981122685182</v>
      </c>
      <c r="T2644" s="10">
        <f>(((I2644/60)/60)/24)+DATE(1970,1,1)</f>
        <v>41854.708333333336</v>
      </c>
      <c r="U2644" s="12">
        <f>ROUND((T2644-S2644), 0)</f>
        <v>60</v>
      </c>
      <c r="V2644" s="11">
        <f>IF(E2644&gt;=D2644, 1, "")</f>
        <v>1</v>
      </c>
      <c r="W2644" s="11" t="str">
        <f>IF(E2644&lt;D2644, 1, "")</f>
        <v/>
      </c>
      <c r="X2644" s="15">
        <f>S2644</f>
        <v>41794.981122685182</v>
      </c>
    </row>
    <row r="2645" spans="1:24" ht="48" x14ac:dyDescent="0.2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5">
        <f>E2645/D2645</f>
        <v>1.1412500000000001</v>
      </c>
      <c r="P2645" s="6">
        <f>E2645/L2645</f>
        <v>67.132352941176464</v>
      </c>
      <c r="Q2645" t="str">
        <f>LEFT(N2645, SEARCH("/", N2645, 1)-1)</f>
        <v>music</v>
      </c>
      <c r="R2645" t="str">
        <f>RIGHT(N2645, LEN(N2645) - SEARCH("/", N2645,1))</f>
        <v>rock</v>
      </c>
      <c r="S2645" s="10">
        <f>(((J2645/60)/60)/24)+DATE(1970,1,1)</f>
        <v>40845.050879629627</v>
      </c>
      <c r="T2645" s="10">
        <f>(((I2645/60)/60)/24)+DATE(1970,1,1)</f>
        <v>40890.092546296299</v>
      </c>
      <c r="U2645" s="12">
        <f>ROUND((T2645-S2645), 0)</f>
        <v>45</v>
      </c>
      <c r="V2645" s="11">
        <f>IF(E2645&gt;=D2645, 1, "")</f>
        <v>1</v>
      </c>
      <c r="W2645" s="11" t="str">
        <f>IF(E2645&lt;D2645, 1, "")</f>
        <v/>
      </c>
      <c r="X2645" s="15">
        <f>S2645</f>
        <v>40845.050879629627</v>
      </c>
    </row>
    <row r="2646" spans="1:24" ht="48" x14ac:dyDescent="0.2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5">
        <f>E2646/D2646</f>
        <v>1.042</v>
      </c>
      <c r="P2646" s="6">
        <f>E2646/L2646</f>
        <v>66.369426751592357</v>
      </c>
      <c r="Q2646" t="str">
        <f>LEFT(N2646, SEARCH("/", N2646, 1)-1)</f>
        <v>music</v>
      </c>
      <c r="R2646" t="str">
        <f>RIGHT(N2646, LEN(N2646) - SEARCH("/", N2646,1))</f>
        <v>rock</v>
      </c>
      <c r="S2646" s="10">
        <f>(((J2646/60)/60)/24)+DATE(1970,1,1)</f>
        <v>41194.715520833335</v>
      </c>
      <c r="T2646" s="10">
        <f>(((I2646/60)/60)/24)+DATE(1970,1,1)</f>
        <v>41235.916666666664</v>
      </c>
      <c r="U2646" s="12">
        <f>ROUND((T2646-S2646), 0)</f>
        <v>41</v>
      </c>
      <c r="V2646" s="11">
        <f>IF(E2646&gt;=D2646, 1, "")</f>
        <v>1</v>
      </c>
      <c r="W2646" s="11" t="str">
        <f>IF(E2646&lt;D2646, 1, "")</f>
        <v/>
      </c>
      <c r="X2646" s="15">
        <f>S2646</f>
        <v>41194.715520833335</v>
      </c>
    </row>
    <row r="2647" spans="1:24" ht="32" x14ac:dyDescent="0.2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5">
        <f>E2647/D2647</f>
        <v>1.4585714285714286</v>
      </c>
      <c r="P2647" s="6">
        <f>E2647/L2647</f>
        <v>64.620253164556956</v>
      </c>
      <c r="Q2647" t="str">
        <f>LEFT(N2647, SEARCH("/", N2647, 1)-1)</f>
        <v>music</v>
      </c>
      <c r="R2647" t="str">
        <f>RIGHT(N2647, LEN(N2647) - SEARCH("/", N2647,1))</f>
        <v>rock</v>
      </c>
      <c r="S2647" s="10">
        <f>(((J2647/60)/60)/24)+DATE(1970,1,1)</f>
        <v>41546.664212962962</v>
      </c>
      <c r="T2647" s="10">
        <f>(((I2647/60)/60)/24)+DATE(1970,1,1)</f>
        <v>41579.791666666664</v>
      </c>
      <c r="U2647" s="12">
        <f>ROUND((T2647-S2647), 0)</f>
        <v>33</v>
      </c>
      <c r="V2647" s="11">
        <f>IF(E2647&gt;=D2647, 1, "")</f>
        <v>1</v>
      </c>
      <c r="W2647" s="11" t="str">
        <f>IF(E2647&lt;D2647, 1, "")</f>
        <v/>
      </c>
      <c r="X2647" s="15">
        <f>S2647</f>
        <v>41546.664212962962</v>
      </c>
    </row>
    <row r="2648" spans="1:24" ht="32" x14ac:dyDescent="0.2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5">
        <f>E2648/D2648</f>
        <v>1.0506666666666666</v>
      </c>
      <c r="P2648" s="6">
        <f>E2648/L2648</f>
        <v>58.370370370370374</v>
      </c>
      <c r="Q2648" t="str">
        <f>LEFT(N2648, SEARCH("/", N2648, 1)-1)</f>
        <v>music</v>
      </c>
      <c r="R2648" t="str">
        <f>RIGHT(N2648, LEN(N2648) - SEARCH("/", N2648,1))</f>
        <v>rock</v>
      </c>
      <c r="S2648" s="10">
        <f>(((J2648/60)/60)/24)+DATE(1970,1,1)</f>
        <v>41301.654340277775</v>
      </c>
      <c r="T2648" s="10">
        <f>(((I2648/60)/60)/24)+DATE(1970,1,1)</f>
        <v>41341.654340277775</v>
      </c>
      <c r="U2648" s="12">
        <f>ROUND((T2648-S2648), 0)</f>
        <v>40</v>
      </c>
      <c r="V2648" s="11">
        <f>IF(E2648&gt;=D2648, 1, "")</f>
        <v>1</v>
      </c>
      <c r="W2648" s="11" t="str">
        <f>IF(E2648&lt;D2648, 1, "")</f>
        <v/>
      </c>
      <c r="X2648" s="15">
        <f>S2648</f>
        <v>41301.654340277775</v>
      </c>
    </row>
    <row r="2649" spans="1:24" ht="48" x14ac:dyDescent="0.2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5">
        <f>E2649/D2649</f>
        <v>1.3333333333333333</v>
      </c>
      <c r="P2649" s="6">
        <f>E2649/L2649</f>
        <v>86.956521739130437</v>
      </c>
      <c r="Q2649" t="str">
        <f>LEFT(N2649, SEARCH("/", N2649, 1)-1)</f>
        <v>music</v>
      </c>
      <c r="R2649" t="str">
        <f>RIGHT(N2649, LEN(N2649) - SEARCH("/", N2649,1))</f>
        <v>rock</v>
      </c>
      <c r="S2649" s="10">
        <f>(((J2649/60)/60)/24)+DATE(1970,1,1)</f>
        <v>41876.18618055556</v>
      </c>
      <c r="T2649" s="10">
        <f>(((I2649/60)/60)/24)+DATE(1970,1,1)</f>
        <v>41897.18618055556</v>
      </c>
      <c r="U2649" s="12">
        <f>ROUND((T2649-S2649), 0)</f>
        <v>21</v>
      </c>
      <c r="V2649" s="11">
        <f>IF(E2649&gt;=D2649, 1, "")</f>
        <v>1</v>
      </c>
      <c r="W2649" s="11" t="str">
        <f>IF(E2649&lt;D2649, 1, "")</f>
        <v/>
      </c>
      <c r="X2649" s="15">
        <f>S2649</f>
        <v>41876.18618055556</v>
      </c>
    </row>
    <row r="2650" spans="1:24" ht="32" x14ac:dyDescent="0.2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5">
        <f>E2650/D2650</f>
        <v>1.1299999999999999</v>
      </c>
      <c r="P2650" s="6">
        <f>E2650/L2650</f>
        <v>66.470588235294116</v>
      </c>
      <c r="Q2650" t="str">
        <f>LEFT(N2650, SEARCH("/", N2650, 1)-1)</f>
        <v>music</v>
      </c>
      <c r="R2650" t="str">
        <f>RIGHT(N2650, LEN(N2650) - SEARCH("/", N2650,1))</f>
        <v>rock</v>
      </c>
      <c r="S2650" s="10">
        <f>(((J2650/60)/60)/24)+DATE(1970,1,1)</f>
        <v>41321.339583333334</v>
      </c>
      <c r="T2650" s="10">
        <f>(((I2650/60)/60)/24)+DATE(1970,1,1)</f>
        <v>41328.339583333334</v>
      </c>
      <c r="U2650" s="12">
        <f>ROUND((T2650-S2650), 0)</f>
        <v>7</v>
      </c>
      <c r="V2650" s="11">
        <f>IF(E2650&gt;=D2650, 1, "")</f>
        <v>1</v>
      </c>
      <c r="W2650" s="11" t="str">
        <f>IF(E2650&lt;D2650, 1, "")</f>
        <v/>
      </c>
      <c r="X2650" s="15">
        <f>S2650</f>
        <v>41321.339583333334</v>
      </c>
    </row>
    <row r="2651" spans="1:24" ht="48" x14ac:dyDescent="0.2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5">
        <f>E2651/D2651</f>
        <v>1.212</v>
      </c>
      <c r="P2651" s="6">
        <f>E2651/L2651</f>
        <v>163.78378378378378</v>
      </c>
      <c r="Q2651" t="str">
        <f>LEFT(N2651, SEARCH("/", N2651, 1)-1)</f>
        <v>music</v>
      </c>
      <c r="R2651" t="str">
        <f>RIGHT(N2651, LEN(N2651) - SEARCH("/", N2651,1))</f>
        <v>rock</v>
      </c>
      <c r="S2651" s="10">
        <f>(((J2651/60)/60)/24)+DATE(1970,1,1)</f>
        <v>41003.60665509259</v>
      </c>
      <c r="T2651" s="10">
        <f>(((I2651/60)/60)/24)+DATE(1970,1,1)</f>
        <v>41057.165972222225</v>
      </c>
      <c r="U2651" s="12">
        <f>ROUND((T2651-S2651), 0)</f>
        <v>54</v>
      </c>
      <c r="V2651" s="11">
        <f>IF(E2651&gt;=D2651, 1, "")</f>
        <v>1</v>
      </c>
      <c r="W2651" s="11" t="str">
        <f>IF(E2651&lt;D2651, 1, "")</f>
        <v/>
      </c>
      <c r="X2651" s="15">
        <f>S2651</f>
        <v>41003.60665509259</v>
      </c>
    </row>
    <row r="2652" spans="1:24" ht="48" x14ac:dyDescent="0.2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5">
        <f>E2652/D2652</f>
        <v>1.0172463768115942</v>
      </c>
      <c r="P2652" s="6">
        <f>E2652/L2652</f>
        <v>107.98461538461538</v>
      </c>
      <c r="Q2652" t="str">
        <f>LEFT(N2652, SEARCH("/", N2652, 1)-1)</f>
        <v>music</v>
      </c>
      <c r="R2652" t="str">
        <f>RIGHT(N2652, LEN(N2652) - SEARCH("/", N2652,1))</f>
        <v>rock</v>
      </c>
      <c r="S2652" s="10">
        <f>(((J2652/60)/60)/24)+DATE(1970,1,1)</f>
        <v>41950.29483796296</v>
      </c>
      <c r="T2652" s="10">
        <f>(((I2652/60)/60)/24)+DATE(1970,1,1)</f>
        <v>41990.332638888889</v>
      </c>
      <c r="U2652" s="12">
        <f>ROUND((T2652-S2652), 0)</f>
        <v>40</v>
      </c>
      <c r="V2652" s="11">
        <f>IF(E2652&gt;=D2652, 1, "")</f>
        <v>1</v>
      </c>
      <c r="W2652" s="11" t="str">
        <f>IF(E2652&lt;D2652, 1, "")</f>
        <v/>
      </c>
      <c r="X2652" s="15">
        <f>S2652</f>
        <v>41950.29483796296</v>
      </c>
    </row>
    <row r="2653" spans="1:24" ht="48" x14ac:dyDescent="0.2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5">
        <f>E2653/D2653</f>
        <v>1.0106666666666666</v>
      </c>
      <c r="P2653" s="6">
        <f>E2653/L2653</f>
        <v>42.111111111111114</v>
      </c>
      <c r="Q2653" t="str">
        <f>LEFT(N2653, SEARCH("/", N2653, 1)-1)</f>
        <v>music</v>
      </c>
      <c r="R2653" t="str">
        <f>RIGHT(N2653, LEN(N2653) - SEARCH("/", N2653,1))</f>
        <v>rock</v>
      </c>
      <c r="S2653" s="10">
        <f>(((J2653/60)/60)/24)+DATE(1970,1,1)</f>
        <v>41453.688530092593</v>
      </c>
      <c r="T2653" s="10">
        <f>(((I2653/60)/60)/24)+DATE(1970,1,1)</f>
        <v>41513.688530092593</v>
      </c>
      <c r="U2653" s="12">
        <f>ROUND((T2653-S2653), 0)</f>
        <v>60</v>
      </c>
      <c r="V2653" s="11">
        <f>IF(E2653&gt;=D2653, 1, "")</f>
        <v>1</v>
      </c>
      <c r="W2653" s="11" t="str">
        <f>IF(E2653&lt;D2653, 1, "")</f>
        <v/>
      </c>
      <c r="X2653" s="15">
        <f>S2653</f>
        <v>41453.688530092593</v>
      </c>
    </row>
    <row r="2654" spans="1:24" ht="32" x14ac:dyDescent="0.2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5">
        <f>E2654/D2654</f>
        <v>1.18</v>
      </c>
      <c r="P2654" s="6">
        <f>E2654/L2654</f>
        <v>47.2</v>
      </c>
      <c r="Q2654" t="str">
        <f>LEFT(N2654, SEARCH("/", N2654, 1)-1)</f>
        <v>music</v>
      </c>
      <c r="R2654" t="str">
        <f>RIGHT(N2654, LEN(N2654) - SEARCH("/", N2654,1))</f>
        <v>rock</v>
      </c>
      <c r="S2654" s="10">
        <f>(((J2654/60)/60)/24)+DATE(1970,1,1)</f>
        <v>41243.367303240739</v>
      </c>
      <c r="T2654" s="10">
        <f>(((I2654/60)/60)/24)+DATE(1970,1,1)</f>
        <v>41283.367303240739</v>
      </c>
      <c r="U2654" s="12">
        <f>ROUND((T2654-S2654), 0)</f>
        <v>40</v>
      </c>
      <c r="V2654" s="11">
        <f>IF(E2654&gt;=D2654, 1, "")</f>
        <v>1</v>
      </c>
      <c r="W2654" s="11" t="str">
        <f>IF(E2654&lt;D2654, 1, "")</f>
        <v/>
      </c>
      <c r="X2654" s="15">
        <f>S2654</f>
        <v>41243.367303240739</v>
      </c>
    </row>
    <row r="2655" spans="1:24" ht="48" x14ac:dyDescent="0.2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5">
        <f>E2655/D2655</f>
        <v>1.5533333333333332</v>
      </c>
      <c r="P2655" s="6">
        <f>E2655/L2655</f>
        <v>112.01923076923077</v>
      </c>
      <c r="Q2655" t="str">
        <f>LEFT(N2655, SEARCH("/", N2655, 1)-1)</f>
        <v>music</v>
      </c>
      <c r="R2655" t="str">
        <f>RIGHT(N2655, LEN(N2655) - SEARCH("/", N2655,1))</f>
        <v>rock</v>
      </c>
      <c r="S2655" s="10">
        <f>(((J2655/60)/60)/24)+DATE(1970,1,1)</f>
        <v>41135.699687500004</v>
      </c>
      <c r="T2655" s="10">
        <f>(((I2655/60)/60)/24)+DATE(1970,1,1)</f>
        <v>41163.699687500004</v>
      </c>
      <c r="U2655" s="12">
        <f>ROUND((T2655-S2655), 0)</f>
        <v>28</v>
      </c>
      <c r="V2655" s="11">
        <f>IF(E2655&gt;=D2655, 1, "")</f>
        <v>1</v>
      </c>
      <c r="W2655" s="11" t="str">
        <f>IF(E2655&lt;D2655, 1, "")</f>
        <v/>
      </c>
      <c r="X2655" s="15">
        <f>S2655</f>
        <v>41135.699687500004</v>
      </c>
    </row>
    <row r="2656" spans="1:24" ht="48" x14ac:dyDescent="0.2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5">
        <f>E2656/D2656</f>
        <v>1.0118750000000001</v>
      </c>
      <c r="P2656" s="6">
        <f>E2656/L2656</f>
        <v>74.953703703703709</v>
      </c>
      <c r="Q2656" t="str">
        <f>LEFT(N2656, SEARCH("/", N2656, 1)-1)</f>
        <v>music</v>
      </c>
      <c r="R2656" t="str">
        <f>RIGHT(N2656, LEN(N2656) - SEARCH("/", N2656,1))</f>
        <v>rock</v>
      </c>
      <c r="S2656" s="10">
        <f>(((J2656/60)/60)/24)+DATE(1970,1,1)</f>
        <v>41579.847997685189</v>
      </c>
      <c r="T2656" s="10">
        <f>(((I2656/60)/60)/24)+DATE(1970,1,1)</f>
        <v>41609.889664351853</v>
      </c>
      <c r="U2656" s="12">
        <f>ROUND((T2656-S2656), 0)</f>
        <v>30</v>
      </c>
      <c r="V2656" s="11">
        <f>IF(E2656&gt;=D2656, 1, "")</f>
        <v>1</v>
      </c>
      <c r="W2656" s="11" t="str">
        <f>IF(E2656&lt;D2656, 1, "")</f>
        <v/>
      </c>
      <c r="X2656" s="15">
        <f>S2656</f>
        <v>41579.847997685189</v>
      </c>
    </row>
    <row r="2657" spans="1:24" ht="48" x14ac:dyDescent="0.2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5">
        <f>E2657/D2657</f>
        <v>1.17</v>
      </c>
      <c r="P2657" s="6">
        <f>E2657/L2657</f>
        <v>61.578947368421055</v>
      </c>
      <c r="Q2657" t="str">
        <f>LEFT(N2657, SEARCH("/", N2657, 1)-1)</f>
        <v>music</v>
      </c>
      <c r="R2657" t="str">
        <f>RIGHT(N2657, LEN(N2657) - SEARCH("/", N2657,1))</f>
        <v>rock</v>
      </c>
      <c r="S2657" s="10">
        <f>(((J2657/60)/60)/24)+DATE(1970,1,1)</f>
        <v>41205.707048611112</v>
      </c>
      <c r="T2657" s="10">
        <f>(((I2657/60)/60)/24)+DATE(1970,1,1)</f>
        <v>41239.207638888889</v>
      </c>
      <c r="U2657" s="12">
        <f>ROUND((T2657-S2657), 0)</f>
        <v>34</v>
      </c>
      <c r="V2657" s="11">
        <f>IF(E2657&gt;=D2657, 1, "")</f>
        <v>1</v>
      </c>
      <c r="W2657" s="11" t="str">
        <f>IF(E2657&lt;D2657, 1, "")</f>
        <v/>
      </c>
      <c r="X2657" s="15">
        <f>S2657</f>
        <v>41205.707048611112</v>
      </c>
    </row>
    <row r="2658" spans="1:24" ht="32" x14ac:dyDescent="0.2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5">
        <f>E2658/D2658</f>
        <v>1.00925</v>
      </c>
      <c r="P2658" s="6">
        <f>E2658/L2658</f>
        <v>45.875</v>
      </c>
      <c r="Q2658" t="str">
        <f>LEFT(N2658, SEARCH("/", N2658, 1)-1)</f>
        <v>music</v>
      </c>
      <c r="R2658" t="str">
        <f>RIGHT(N2658, LEN(N2658) - SEARCH("/", N2658,1))</f>
        <v>rock</v>
      </c>
      <c r="S2658" s="10">
        <f>(((J2658/60)/60)/24)+DATE(1970,1,1)</f>
        <v>41774.737060185187</v>
      </c>
      <c r="T2658" s="10">
        <f>(((I2658/60)/60)/24)+DATE(1970,1,1)</f>
        <v>41807.737060185187</v>
      </c>
      <c r="U2658" s="12">
        <f>ROUND((T2658-S2658), 0)</f>
        <v>33</v>
      </c>
      <c r="V2658" s="11">
        <f>IF(E2658&gt;=D2658, 1, "")</f>
        <v>1</v>
      </c>
      <c r="W2658" s="11" t="str">
        <f>IF(E2658&lt;D2658, 1, "")</f>
        <v/>
      </c>
      <c r="X2658" s="15">
        <f>S2658</f>
        <v>41774.737060185187</v>
      </c>
    </row>
    <row r="2659" spans="1:24" ht="32" x14ac:dyDescent="0.2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5">
        <f>E2659/D2659</f>
        <v>1.0366666666666666</v>
      </c>
      <c r="P2659" s="6">
        <f>E2659/L2659</f>
        <v>75.853658536585371</v>
      </c>
      <c r="Q2659" t="str">
        <f>LEFT(N2659, SEARCH("/", N2659, 1)-1)</f>
        <v>music</v>
      </c>
      <c r="R2659" t="str">
        <f>RIGHT(N2659, LEN(N2659) - SEARCH("/", N2659,1))</f>
        <v>rock</v>
      </c>
      <c r="S2659" s="10">
        <f>(((J2659/60)/60)/24)+DATE(1970,1,1)</f>
        <v>41645.867280092592</v>
      </c>
      <c r="T2659" s="10">
        <f>(((I2659/60)/60)/24)+DATE(1970,1,1)</f>
        <v>41690.867280092592</v>
      </c>
      <c r="U2659" s="12">
        <f>ROUND((T2659-S2659), 0)</f>
        <v>45</v>
      </c>
      <c r="V2659" s="11">
        <f>IF(E2659&gt;=D2659, 1, "")</f>
        <v>1</v>
      </c>
      <c r="W2659" s="11" t="str">
        <f>IF(E2659&lt;D2659, 1, "")</f>
        <v/>
      </c>
      <c r="X2659" s="15">
        <f>S2659</f>
        <v>41645.867280092592</v>
      </c>
    </row>
    <row r="2660" spans="1:24" ht="48" x14ac:dyDescent="0.2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5">
        <f>E2660/D2660</f>
        <v>2.6524999999999999</v>
      </c>
      <c r="P2660" s="6">
        <f>E2660/L2660</f>
        <v>84.206349206349202</v>
      </c>
      <c r="Q2660" t="str">
        <f>LEFT(N2660, SEARCH("/", N2660, 1)-1)</f>
        <v>music</v>
      </c>
      <c r="R2660" t="str">
        <f>RIGHT(N2660, LEN(N2660) - SEARCH("/", N2660,1))</f>
        <v>rock</v>
      </c>
      <c r="S2660" s="10">
        <f>(((J2660/60)/60)/24)+DATE(1970,1,1)</f>
        <v>40939.837673611109</v>
      </c>
      <c r="T2660" s="10">
        <f>(((I2660/60)/60)/24)+DATE(1970,1,1)</f>
        <v>40970.290972222225</v>
      </c>
      <c r="U2660" s="12">
        <f>ROUND((T2660-S2660), 0)</f>
        <v>30</v>
      </c>
      <c r="V2660" s="11">
        <f>IF(E2660&gt;=D2660, 1, "")</f>
        <v>1</v>
      </c>
      <c r="W2660" s="11" t="str">
        <f>IF(E2660&lt;D2660, 1, "")</f>
        <v/>
      </c>
      <c r="X2660" s="15">
        <f>S2660</f>
        <v>40939.837673611109</v>
      </c>
    </row>
    <row r="2661" spans="1:24" ht="48" x14ac:dyDescent="0.2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5">
        <f>E2661/D2661</f>
        <v>1.5590999999999999</v>
      </c>
      <c r="P2661" s="6">
        <f>E2661/L2661</f>
        <v>117.22556390977444</v>
      </c>
      <c r="Q2661" t="str">
        <f>LEFT(N2661, SEARCH("/", N2661, 1)-1)</f>
        <v>music</v>
      </c>
      <c r="R2661" t="str">
        <f>RIGHT(N2661, LEN(N2661) - SEARCH("/", N2661,1))</f>
        <v>rock</v>
      </c>
      <c r="S2661" s="10">
        <f>(((J2661/60)/60)/24)+DATE(1970,1,1)</f>
        <v>41164.859502314815</v>
      </c>
      <c r="T2661" s="10">
        <f>(((I2661/60)/60)/24)+DATE(1970,1,1)</f>
        <v>41194.859502314815</v>
      </c>
      <c r="U2661" s="12">
        <f>ROUND((T2661-S2661), 0)</f>
        <v>30</v>
      </c>
      <c r="V2661" s="11">
        <f>IF(E2661&gt;=D2661, 1, "")</f>
        <v>1</v>
      </c>
      <c r="W2661" s="11" t="str">
        <f>IF(E2661&lt;D2661, 1, "")</f>
        <v/>
      </c>
      <c r="X2661" s="15">
        <f>S2661</f>
        <v>41164.859502314815</v>
      </c>
    </row>
    <row r="2662" spans="1:24" ht="48" x14ac:dyDescent="0.2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5">
        <f>E2662/D2662</f>
        <v>1.0162500000000001</v>
      </c>
      <c r="P2662" s="6">
        <f>E2662/L2662</f>
        <v>86.489361702127653</v>
      </c>
      <c r="Q2662" t="str">
        <f>LEFT(N2662, SEARCH("/", N2662, 1)-1)</f>
        <v>music</v>
      </c>
      <c r="R2662" t="str">
        <f>RIGHT(N2662, LEN(N2662) - SEARCH("/", N2662,1))</f>
        <v>rock</v>
      </c>
      <c r="S2662" s="10">
        <f>(((J2662/60)/60)/24)+DATE(1970,1,1)</f>
        <v>40750.340902777774</v>
      </c>
      <c r="T2662" s="10">
        <f>(((I2662/60)/60)/24)+DATE(1970,1,1)</f>
        <v>40810.340902777774</v>
      </c>
      <c r="U2662" s="12">
        <f>ROUND((T2662-S2662), 0)</f>
        <v>60</v>
      </c>
      <c r="V2662" s="11">
        <f>IF(E2662&gt;=D2662, 1, "")</f>
        <v>1</v>
      </c>
      <c r="W2662" s="11" t="str">
        <f>IF(E2662&lt;D2662, 1, "")</f>
        <v/>
      </c>
      <c r="X2662" s="15">
        <f>S2662</f>
        <v>40750.340902777774</v>
      </c>
    </row>
    <row r="2663" spans="1:24" ht="48" x14ac:dyDescent="0.2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5">
        <f>E2663/D2663</f>
        <v>1</v>
      </c>
      <c r="P2663" s="6">
        <f>E2663/L2663</f>
        <v>172.41379310344828</v>
      </c>
      <c r="Q2663" t="str">
        <f>LEFT(N2663, SEARCH("/", N2663, 1)-1)</f>
        <v>music</v>
      </c>
      <c r="R2663" t="str">
        <f>RIGHT(N2663, LEN(N2663) - SEARCH("/", N2663,1))</f>
        <v>rock</v>
      </c>
      <c r="S2663" s="10">
        <f>(((J2663/60)/60)/24)+DATE(1970,1,1)</f>
        <v>40896.883750000001</v>
      </c>
      <c r="T2663" s="10">
        <f>(((I2663/60)/60)/24)+DATE(1970,1,1)</f>
        <v>40924.208333333336</v>
      </c>
      <c r="U2663" s="12">
        <f>ROUND((T2663-S2663), 0)</f>
        <v>27</v>
      </c>
      <c r="V2663" s="11">
        <f>IF(E2663&gt;=D2663, 1, "")</f>
        <v>1</v>
      </c>
      <c r="W2663" s="11" t="str">
        <f>IF(E2663&lt;D2663, 1, "")</f>
        <v/>
      </c>
      <c r="X2663" s="15">
        <f>S2663</f>
        <v>40896.883750000001</v>
      </c>
    </row>
    <row r="2664" spans="1:24" ht="32" x14ac:dyDescent="0.2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5">
        <f>E2664/D2664</f>
        <v>1.0049999999999999</v>
      </c>
      <c r="P2664" s="6">
        <f>E2664/L2664</f>
        <v>62.8125</v>
      </c>
      <c r="Q2664" t="str">
        <f>LEFT(N2664, SEARCH("/", N2664, 1)-1)</f>
        <v>music</v>
      </c>
      <c r="R2664" t="str">
        <f>RIGHT(N2664, LEN(N2664) - SEARCH("/", N2664,1))</f>
        <v>rock</v>
      </c>
      <c r="S2664" s="10">
        <f>(((J2664/60)/60)/24)+DATE(1970,1,1)</f>
        <v>40658.189826388887</v>
      </c>
      <c r="T2664" s="10">
        <f>(((I2664/60)/60)/24)+DATE(1970,1,1)</f>
        <v>40696.249305555553</v>
      </c>
      <c r="U2664" s="12">
        <f>ROUND((T2664-S2664), 0)</f>
        <v>38</v>
      </c>
      <c r="V2664" s="11">
        <f>IF(E2664&gt;=D2664, 1, "")</f>
        <v>1</v>
      </c>
      <c r="W2664" s="11" t="str">
        <f>IF(E2664&lt;D2664, 1, "")</f>
        <v/>
      </c>
      <c r="X2664" s="15">
        <f>S2664</f>
        <v>40658.189826388887</v>
      </c>
    </row>
    <row r="2665" spans="1:24" ht="48" x14ac:dyDescent="0.2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5">
        <f>E2665/D2665</f>
        <v>1.2529999999999999</v>
      </c>
      <c r="P2665" s="6">
        <f>E2665/L2665</f>
        <v>67.729729729729726</v>
      </c>
      <c r="Q2665" t="str">
        <f>LEFT(N2665, SEARCH("/", N2665, 1)-1)</f>
        <v>music</v>
      </c>
      <c r="R2665" t="str">
        <f>RIGHT(N2665, LEN(N2665) - SEARCH("/", N2665,1))</f>
        <v>rock</v>
      </c>
      <c r="S2665" s="10">
        <f>(((J2665/60)/60)/24)+DATE(1970,1,1)</f>
        <v>42502.868761574078</v>
      </c>
      <c r="T2665" s="10">
        <f>(((I2665/60)/60)/24)+DATE(1970,1,1)</f>
        <v>42562.868761574078</v>
      </c>
      <c r="U2665" s="12">
        <f>ROUND((T2665-S2665), 0)</f>
        <v>60</v>
      </c>
      <c r="V2665" s="11">
        <f>IF(E2665&gt;=D2665, 1, "")</f>
        <v>1</v>
      </c>
      <c r="W2665" s="11" t="str">
        <f>IF(E2665&lt;D2665, 1, "")</f>
        <v/>
      </c>
      <c r="X2665" s="15">
        <f>S2665</f>
        <v>42502.868761574078</v>
      </c>
    </row>
    <row r="2666" spans="1:24" ht="48" x14ac:dyDescent="0.2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5">
        <f>E2666/D2666</f>
        <v>1.0355555555555556</v>
      </c>
      <c r="P2666" s="6">
        <f>E2666/L2666</f>
        <v>53.5632183908046</v>
      </c>
      <c r="Q2666" t="str">
        <f>LEFT(N2666, SEARCH("/", N2666, 1)-1)</f>
        <v>music</v>
      </c>
      <c r="R2666" t="str">
        <f>RIGHT(N2666, LEN(N2666) - SEARCH("/", N2666,1))</f>
        <v>rock</v>
      </c>
      <c r="S2666" s="10">
        <f>(((J2666/60)/60)/24)+DATE(1970,1,1)</f>
        <v>40663.08666666667</v>
      </c>
      <c r="T2666" s="10">
        <f>(((I2666/60)/60)/24)+DATE(1970,1,1)</f>
        <v>40706.166666666664</v>
      </c>
      <c r="U2666" s="12">
        <f>ROUND((T2666-S2666), 0)</f>
        <v>43</v>
      </c>
      <c r="V2666" s="11">
        <f>IF(E2666&gt;=D2666, 1, "")</f>
        <v>1</v>
      </c>
      <c r="W2666" s="11" t="str">
        <f>IF(E2666&lt;D2666, 1, "")</f>
        <v/>
      </c>
      <c r="X2666" s="15">
        <f>S2666</f>
        <v>40663.08666666667</v>
      </c>
    </row>
    <row r="2667" spans="1:24" ht="48" x14ac:dyDescent="0.2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5">
        <f>E2667/D2667</f>
        <v>1.038</v>
      </c>
      <c r="P2667" s="6">
        <f>E2667/L2667</f>
        <v>34.6</v>
      </c>
      <c r="Q2667" t="str">
        <f>LEFT(N2667, SEARCH("/", N2667, 1)-1)</f>
        <v>music</v>
      </c>
      <c r="R2667" t="str">
        <f>RIGHT(N2667, LEN(N2667) - SEARCH("/", N2667,1))</f>
        <v>rock</v>
      </c>
      <c r="S2667" s="10">
        <f>(((J2667/60)/60)/24)+DATE(1970,1,1)</f>
        <v>40122.751620370371</v>
      </c>
      <c r="T2667" s="10">
        <f>(((I2667/60)/60)/24)+DATE(1970,1,1)</f>
        <v>40178.98541666667</v>
      </c>
      <c r="U2667" s="12">
        <f>ROUND((T2667-S2667), 0)</f>
        <v>56</v>
      </c>
      <c r="V2667" s="11">
        <f>IF(E2667&gt;=D2667, 1, "")</f>
        <v>1</v>
      </c>
      <c r="W2667" s="11" t="str">
        <f>IF(E2667&lt;D2667, 1, "")</f>
        <v/>
      </c>
      <c r="X2667" s="15">
        <f>S2667</f>
        <v>40122.751620370371</v>
      </c>
    </row>
    <row r="2668" spans="1:24" ht="32" x14ac:dyDescent="0.2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5">
        <f>E2668/D2668</f>
        <v>1.05</v>
      </c>
      <c r="P2668" s="6">
        <f>E2668/L2668</f>
        <v>38.888888888888886</v>
      </c>
      <c r="Q2668" t="str">
        <f>LEFT(N2668, SEARCH("/", N2668, 1)-1)</f>
        <v>music</v>
      </c>
      <c r="R2668" t="str">
        <f>RIGHT(N2668, LEN(N2668) - SEARCH("/", N2668,1))</f>
        <v>rock</v>
      </c>
      <c r="S2668" s="10">
        <f>(((J2668/60)/60)/24)+DATE(1970,1,1)</f>
        <v>41288.68712962963</v>
      </c>
      <c r="T2668" s="10">
        <f>(((I2668/60)/60)/24)+DATE(1970,1,1)</f>
        <v>41333.892361111109</v>
      </c>
      <c r="U2668" s="12">
        <f>ROUND((T2668-S2668), 0)</f>
        <v>45</v>
      </c>
      <c r="V2668" s="11">
        <f>IF(E2668&gt;=D2668, 1, "")</f>
        <v>1</v>
      </c>
      <c r="W2668" s="11" t="str">
        <f>IF(E2668&lt;D2668, 1, "")</f>
        <v/>
      </c>
      <c r="X2668" s="15">
        <f>S2668</f>
        <v>41288.68712962963</v>
      </c>
    </row>
    <row r="2669" spans="1:24" ht="48" x14ac:dyDescent="0.2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5">
        <f>E2669/D2669</f>
        <v>1</v>
      </c>
      <c r="P2669" s="6">
        <f>E2669/L2669</f>
        <v>94.736842105263165</v>
      </c>
      <c r="Q2669" t="str">
        <f>LEFT(N2669, SEARCH("/", N2669, 1)-1)</f>
        <v>music</v>
      </c>
      <c r="R2669" t="str">
        <f>RIGHT(N2669, LEN(N2669) - SEARCH("/", N2669,1))</f>
        <v>rock</v>
      </c>
      <c r="S2669" s="10">
        <f>(((J2669/60)/60)/24)+DATE(1970,1,1)</f>
        <v>40941.652372685188</v>
      </c>
      <c r="T2669" s="10">
        <f>(((I2669/60)/60)/24)+DATE(1970,1,1)</f>
        <v>40971.652372685188</v>
      </c>
      <c r="U2669" s="12">
        <f>ROUND((T2669-S2669), 0)</f>
        <v>30</v>
      </c>
      <c r="V2669" s="11">
        <f>IF(E2669&gt;=D2669, 1, "")</f>
        <v>1</v>
      </c>
      <c r="W2669" s="11" t="str">
        <f>IF(E2669&lt;D2669, 1, "")</f>
        <v/>
      </c>
      <c r="X2669" s="15">
        <f>S2669</f>
        <v>40941.652372685188</v>
      </c>
    </row>
    <row r="2670" spans="1:24" ht="48" x14ac:dyDescent="0.2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5">
        <f>E2670/D2670</f>
        <v>1.6986000000000001</v>
      </c>
      <c r="P2670" s="6">
        <f>E2670/L2670</f>
        <v>39.967058823529413</v>
      </c>
      <c r="Q2670" t="str">
        <f>LEFT(N2670, SEARCH("/", N2670, 1)-1)</f>
        <v>music</v>
      </c>
      <c r="R2670" t="str">
        <f>RIGHT(N2670, LEN(N2670) - SEARCH("/", N2670,1))</f>
        <v>rock</v>
      </c>
      <c r="S2670" s="10">
        <f>(((J2670/60)/60)/24)+DATE(1970,1,1)</f>
        <v>40379.23096064815</v>
      </c>
      <c r="T2670" s="10">
        <f>(((I2670/60)/60)/24)+DATE(1970,1,1)</f>
        <v>40393.082638888889</v>
      </c>
      <c r="U2670" s="12">
        <f>ROUND((T2670-S2670), 0)</f>
        <v>14</v>
      </c>
      <c r="V2670" s="11">
        <f>IF(E2670&gt;=D2670, 1, "")</f>
        <v>1</v>
      </c>
      <c r="W2670" s="11" t="str">
        <f>IF(E2670&lt;D2670, 1, "")</f>
        <v/>
      </c>
      <c r="X2670" s="15">
        <f>S2670</f>
        <v>40379.23096064815</v>
      </c>
    </row>
    <row r="2671" spans="1:24" ht="32" x14ac:dyDescent="0.2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5">
        <f>E2671/D2671</f>
        <v>1.014</v>
      </c>
      <c r="P2671" s="6">
        <f>E2671/L2671</f>
        <v>97.5</v>
      </c>
      <c r="Q2671" t="str">
        <f>LEFT(N2671, SEARCH("/", N2671, 1)-1)</f>
        <v>music</v>
      </c>
      <c r="R2671" t="str">
        <f>RIGHT(N2671, LEN(N2671) - SEARCH("/", N2671,1))</f>
        <v>pop</v>
      </c>
      <c r="S2671" s="10">
        <f>(((J2671/60)/60)/24)+DATE(1970,1,1)</f>
        <v>41962.596574074079</v>
      </c>
      <c r="T2671" s="10">
        <f>(((I2671/60)/60)/24)+DATE(1970,1,1)</f>
        <v>41992.596574074079</v>
      </c>
      <c r="U2671" s="12">
        <f>ROUND((T2671-S2671), 0)</f>
        <v>30</v>
      </c>
      <c r="V2671" s="11">
        <f>IF(E2671&gt;=D2671, 1, "")</f>
        <v>1</v>
      </c>
      <c r="W2671" s="11" t="str">
        <f>IF(E2671&lt;D2671, 1, "")</f>
        <v/>
      </c>
      <c r="X2671" s="15">
        <f>S2671</f>
        <v>41962.596574074079</v>
      </c>
    </row>
    <row r="2672" spans="1:24" ht="48" x14ac:dyDescent="0.2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5">
        <f>E2672/D2672</f>
        <v>1</v>
      </c>
      <c r="P2672" s="6">
        <f>E2672/L2672</f>
        <v>42.857142857142854</v>
      </c>
      <c r="Q2672" t="str">
        <f>LEFT(N2672, SEARCH("/", N2672, 1)-1)</f>
        <v>music</v>
      </c>
      <c r="R2672" t="str">
        <f>RIGHT(N2672, LEN(N2672) - SEARCH("/", N2672,1))</f>
        <v>pop</v>
      </c>
      <c r="S2672" s="10">
        <f>(((J2672/60)/60)/24)+DATE(1970,1,1)</f>
        <v>40688.024618055555</v>
      </c>
      <c r="T2672" s="10">
        <f>(((I2672/60)/60)/24)+DATE(1970,1,1)</f>
        <v>40708.024618055555</v>
      </c>
      <c r="U2672" s="12">
        <f>ROUND((T2672-S2672), 0)</f>
        <v>20</v>
      </c>
      <c r="V2672" s="11">
        <f>IF(E2672&gt;=D2672, 1, "")</f>
        <v>1</v>
      </c>
      <c r="W2672" s="11" t="str">
        <f>IF(E2672&lt;D2672, 1, "")</f>
        <v/>
      </c>
      <c r="X2672" s="15">
        <f>S2672</f>
        <v>40688.024618055555</v>
      </c>
    </row>
    <row r="2673" spans="1:24" ht="32" x14ac:dyDescent="0.2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5">
        <f>E2673/D2673</f>
        <v>1.2470000000000001</v>
      </c>
      <c r="P2673" s="6">
        <f>E2673/L2673</f>
        <v>168.51351351351352</v>
      </c>
      <c r="Q2673" t="str">
        <f>LEFT(N2673, SEARCH("/", N2673, 1)-1)</f>
        <v>music</v>
      </c>
      <c r="R2673" t="str">
        <f>RIGHT(N2673, LEN(N2673) - SEARCH("/", N2673,1))</f>
        <v>pop</v>
      </c>
      <c r="S2673" s="10">
        <f>(((J2673/60)/60)/24)+DATE(1970,1,1)</f>
        <v>41146.824212962965</v>
      </c>
      <c r="T2673" s="10">
        <f>(((I2673/60)/60)/24)+DATE(1970,1,1)</f>
        <v>41176.824212962965</v>
      </c>
      <c r="U2673" s="12">
        <f>ROUND((T2673-S2673), 0)</f>
        <v>30</v>
      </c>
      <c r="V2673" s="11">
        <f>IF(E2673&gt;=D2673, 1, "")</f>
        <v>1</v>
      </c>
      <c r="W2673" s="11" t="str">
        <f>IF(E2673&lt;D2673, 1, "")</f>
        <v/>
      </c>
      <c r="X2673" s="15">
        <f>S2673</f>
        <v>41146.824212962965</v>
      </c>
    </row>
    <row r="2674" spans="1:24" ht="48" x14ac:dyDescent="0.2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5">
        <f>E2674/D2674</f>
        <v>1.095</v>
      </c>
      <c r="P2674" s="6">
        <f>E2674/L2674</f>
        <v>85.546875</v>
      </c>
      <c r="Q2674" t="str">
        <f>LEFT(N2674, SEARCH("/", N2674, 1)-1)</f>
        <v>music</v>
      </c>
      <c r="R2674" t="str">
        <f>RIGHT(N2674, LEN(N2674) - SEARCH("/", N2674,1))</f>
        <v>pop</v>
      </c>
      <c r="S2674" s="10">
        <f>(((J2674/60)/60)/24)+DATE(1970,1,1)</f>
        <v>41175.05972222222</v>
      </c>
      <c r="T2674" s="10">
        <f>(((I2674/60)/60)/24)+DATE(1970,1,1)</f>
        <v>41235.101388888892</v>
      </c>
      <c r="U2674" s="12">
        <f>ROUND((T2674-S2674), 0)</f>
        <v>60</v>
      </c>
      <c r="V2674" s="11">
        <f>IF(E2674&gt;=D2674, 1, "")</f>
        <v>1</v>
      </c>
      <c r="W2674" s="11" t="str">
        <f>IF(E2674&lt;D2674, 1, "")</f>
        <v/>
      </c>
      <c r="X2674" s="15">
        <f>S2674</f>
        <v>41175.05972222222</v>
      </c>
    </row>
    <row r="2675" spans="1:24" ht="48" x14ac:dyDescent="0.2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5">
        <f>E2675/D2675</f>
        <v>1.1080000000000001</v>
      </c>
      <c r="P2675" s="6">
        <f>E2675/L2675</f>
        <v>554</v>
      </c>
      <c r="Q2675" t="str">
        <f>LEFT(N2675, SEARCH("/", N2675, 1)-1)</f>
        <v>music</v>
      </c>
      <c r="R2675" t="str">
        <f>RIGHT(N2675, LEN(N2675) - SEARCH("/", N2675,1))</f>
        <v>pop</v>
      </c>
      <c r="S2675" s="10">
        <f>(((J2675/60)/60)/24)+DATE(1970,1,1)</f>
        <v>41521.617361111108</v>
      </c>
      <c r="T2675" s="10">
        <f>(((I2675/60)/60)/24)+DATE(1970,1,1)</f>
        <v>41535.617361111108</v>
      </c>
      <c r="U2675" s="12">
        <f>ROUND((T2675-S2675), 0)</f>
        <v>14</v>
      </c>
      <c r="V2675" s="11">
        <f>IF(E2675&gt;=D2675, 1, "")</f>
        <v>1</v>
      </c>
      <c r="W2675" s="11" t="str">
        <f>IF(E2675&lt;D2675, 1, "")</f>
        <v/>
      </c>
      <c r="X2675" s="15">
        <f>S2675</f>
        <v>41521.617361111108</v>
      </c>
    </row>
    <row r="2676" spans="1:24" ht="48" x14ac:dyDescent="0.2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5">
        <f>E2676/D2676</f>
        <v>1.1020000000000001</v>
      </c>
      <c r="P2676" s="6">
        <f>E2676/L2676</f>
        <v>26.554216867469879</v>
      </c>
      <c r="Q2676" t="str">
        <f>LEFT(N2676, SEARCH("/", N2676, 1)-1)</f>
        <v>music</v>
      </c>
      <c r="R2676" t="str">
        <f>RIGHT(N2676, LEN(N2676) - SEARCH("/", N2676,1))</f>
        <v>pop</v>
      </c>
      <c r="S2676" s="10">
        <f>(((J2676/60)/60)/24)+DATE(1970,1,1)</f>
        <v>41833.450266203705</v>
      </c>
      <c r="T2676" s="10">
        <f>(((I2676/60)/60)/24)+DATE(1970,1,1)</f>
        <v>41865.757638888892</v>
      </c>
      <c r="U2676" s="12">
        <f>ROUND((T2676-S2676), 0)</f>
        <v>32</v>
      </c>
      <c r="V2676" s="11">
        <f>IF(E2676&gt;=D2676, 1, "")</f>
        <v>1</v>
      </c>
      <c r="W2676" s="11" t="str">
        <f>IF(E2676&lt;D2676, 1, "")</f>
        <v/>
      </c>
      <c r="X2676" s="15">
        <f>S2676</f>
        <v>41833.450266203705</v>
      </c>
    </row>
    <row r="2677" spans="1:24" ht="48" x14ac:dyDescent="0.2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5">
        <f>E2677/D2677</f>
        <v>1.0471999999999999</v>
      </c>
      <c r="P2677" s="6">
        <f>E2677/L2677</f>
        <v>113.82608695652173</v>
      </c>
      <c r="Q2677" t="str">
        <f>LEFT(N2677, SEARCH("/", N2677, 1)-1)</f>
        <v>music</v>
      </c>
      <c r="R2677" t="str">
        <f>RIGHT(N2677, LEN(N2677) - SEARCH("/", N2677,1))</f>
        <v>pop</v>
      </c>
      <c r="S2677" s="10">
        <f>(((J2677/60)/60)/24)+DATE(1970,1,1)</f>
        <v>41039.409456018519</v>
      </c>
      <c r="T2677" s="10">
        <f>(((I2677/60)/60)/24)+DATE(1970,1,1)</f>
        <v>41069.409456018519</v>
      </c>
      <c r="U2677" s="12">
        <f>ROUND((T2677-S2677), 0)</f>
        <v>30</v>
      </c>
      <c r="V2677" s="11">
        <f>IF(E2677&gt;=D2677, 1, "")</f>
        <v>1</v>
      </c>
      <c r="W2677" s="11" t="str">
        <f>IF(E2677&lt;D2677, 1, "")</f>
        <v/>
      </c>
      <c r="X2677" s="15">
        <f>S2677</f>
        <v>41039.409456018519</v>
      </c>
    </row>
    <row r="2678" spans="1:24" ht="48" x14ac:dyDescent="0.2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5">
        <f>E2678/D2678</f>
        <v>1.2526086956521738</v>
      </c>
      <c r="P2678" s="6">
        <f>E2678/L2678</f>
        <v>32.011111111111113</v>
      </c>
      <c r="Q2678" t="str">
        <f>LEFT(N2678, SEARCH("/", N2678, 1)-1)</f>
        <v>music</v>
      </c>
      <c r="R2678" t="str">
        <f>RIGHT(N2678, LEN(N2678) - SEARCH("/", N2678,1))</f>
        <v>pop</v>
      </c>
      <c r="S2678" s="10">
        <f>(((J2678/60)/60)/24)+DATE(1970,1,1)</f>
        <v>40592.704652777778</v>
      </c>
      <c r="T2678" s="10">
        <f>(((I2678/60)/60)/24)+DATE(1970,1,1)</f>
        <v>40622.662986111114</v>
      </c>
      <c r="U2678" s="12">
        <f>ROUND((T2678-S2678), 0)</f>
        <v>30</v>
      </c>
      <c r="V2678" s="11">
        <f>IF(E2678&gt;=D2678, 1, "")</f>
        <v>1</v>
      </c>
      <c r="W2678" s="11" t="str">
        <f>IF(E2678&lt;D2678, 1, "")</f>
        <v/>
      </c>
      <c r="X2678" s="15">
        <f>S2678</f>
        <v>40592.704652777778</v>
      </c>
    </row>
    <row r="2679" spans="1:24" ht="48" x14ac:dyDescent="0.2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5">
        <f>E2679/D2679</f>
        <v>1.0058763157894737</v>
      </c>
      <c r="P2679" s="6">
        <f>E2679/L2679</f>
        <v>47.189259259259259</v>
      </c>
      <c r="Q2679" t="str">
        <f>LEFT(N2679, SEARCH("/", N2679, 1)-1)</f>
        <v>music</v>
      </c>
      <c r="R2679" t="str">
        <f>RIGHT(N2679, LEN(N2679) - SEARCH("/", N2679,1))</f>
        <v>pop</v>
      </c>
      <c r="S2679" s="10">
        <f>(((J2679/60)/60)/24)+DATE(1970,1,1)</f>
        <v>41737.684664351851</v>
      </c>
      <c r="T2679" s="10">
        <f>(((I2679/60)/60)/24)+DATE(1970,1,1)</f>
        <v>41782.684664351851</v>
      </c>
      <c r="U2679" s="12">
        <f>ROUND((T2679-S2679), 0)</f>
        <v>45</v>
      </c>
      <c r="V2679" s="11">
        <f>IF(E2679&gt;=D2679, 1, "")</f>
        <v>1</v>
      </c>
      <c r="W2679" s="11" t="str">
        <f>IF(E2679&lt;D2679, 1, "")</f>
        <v/>
      </c>
      <c r="X2679" s="15">
        <f>S2679</f>
        <v>41737.684664351851</v>
      </c>
    </row>
    <row r="2680" spans="1:24" ht="32" x14ac:dyDescent="0.2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5">
        <f>E2680/D2680</f>
        <v>1.4155</v>
      </c>
      <c r="P2680" s="6">
        <f>E2680/L2680</f>
        <v>88.46875</v>
      </c>
      <c r="Q2680" t="str">
        <f>LEFT(N2680, SEARCH("/", N2680, 1)-1)</f>
        <v>music</v>
      </c>
      <c r="R2680" t="str">
        <f>RIGHT(N2680, LEN(N2680) - SEARCH("/", N2680,1))</f>
        <v>pop</v>
      </c>
      <c r="S2680" s="10">
        <f>(((J2680/60)/60)/24)+DATE(1970,1,1)</f>
        <v>41526.435613425929</v>
      </c>
      <c r="T2680" s="10">
        <f>(((I2680/60)/60)/24)+DATE(1970,1,1)</f>
        <v>41556.435613425929</v>
      </c>
      <c r="U2680" s="12">
        <f>ROUND((T2680-S2680), 0)</f>
        <v>30</v>
      </c>
      <c r="V2680" s="11">
        <f>IF(E2680&gt;=D2680, 1, "")</f>
        <v>1</v>
      </c>
      <c r="W2680" s="11" t="str">
        <f>IF(E2680&lt;D2680, 1, "")</f>
        <v/>
      </c>
      <c r="X2680" s="15">
        <f>S2680</f>
        <v>41526.435613425929</v>
      </c>
    </row>
    <row r="2681" spans="1:24" ht="48" x14ac:dyDescent="0.2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5">
        <f>E2681/D2681</f>
        <v>1.0075000000000001</v>
      </c>
      <c r="P2681" s="6">
        <f>E2681/L2681</f>
        <v>100.75</v>
      </c>
      <c r="Q2681" t="str">
        <f>LEFT(N2681, SEARCH("/", N2681, 1)-1)</f>
        <v>music</v>
      </c>
      <c r="R2681" t="str">
        <f>RIGHT(N2681, LEN(N2681) - SEARCH("/", N2681,1))</f>
        <v>pop</v>
      </c>
      <c r="S2681" s="10">
        <f>(((J2681/60)/60)/24)+DATE(1970,1,1)</f>
        <v>40625.900694444441</v>
      </c>
      <c r="T2681" s="10">
        <f>(((I2681/60)/60)/24)+DATE(1970,1,1)</f>
        <v>40659.290972222225</v>
      </c>
      <c r="U2681" s="12">
        <f>ROUND((T2681-S2681), 0)</f>
        <v>33</v>
      </c>
      <c r="V2681" s="11">
        <f>IF(E2681&gt;=D2681, 1, "")</f>
        <v>1</v>
      </c>
      <c r="W2681" s="11" t="str">
        <f>IF(E2681&lt;D2681, 1, "")</f>
        <v/>
      </c>
      <c r="X2681" s="15">
        <f>S2681</f>
        <v>40625.900694444441</v>
      </c>
    </row>
    <row r="2682" spans="1:24" ht="48" x14ac:dyDescent="0.2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5">
        <f>E2682/D2682</f>
        <v>1.0066666666666666</v>
      </c>
      <c r="P2682" s="6">
        <f>E2682/L2682</f>
        <v>64.714285714285708</v>
      </c>
      <c r="Q2682" t="str">
        <f>LEFT(N2682, SEARCH("/", N2682, 1)-1)</f>
        <v>music</v>
      </c>
      <c r="R2682" t="str">
        <f>RIGHT(N2682, LEN(N2682) - SEARCH("/", N2682,1))</f>
        <v>pop</v>
      </c>
      <c r="S2682" s="10">
        <f>(((J2682/60)/60)/24)+DATE(1970,1,1)</f>
        <v>41572.492974537039</v>
      </c>
      <c r="T2682" s="10">
        <f>(((I2682/60)/60)/24)+DATE(1970,1,1)</f>
        <v>41602.534641203703</v>
      </c>
      <c r="U2682" s="12">
        <f>ROUND((T2682-S2682), 0)</f>
        <v>30</v>
      </c>
      <c r="V2682" s="11">
        <f>IF(E2682&gt;=D2682, 1, "")</f>
        <v>1</v>
      </c>
      <c r="W2682" s="11" t="str">
        <f>IF(E2682&lt;D2682, 1, "")</f>
        <v/>
      </c>
      <c r="X2682" s="15">
        <f>S2682</f>
        <v>41572.492974537039</v>
      </c>
    </row>
    <row r="2683" spans="1:24" ht="48" x14ac:dyDescent="0.2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5">
        <f>E2683/D2683</f>
        <v>1.7423040000000001</v>
      </c>
      <c r="P2683" s="6">
        <f>E2683/L2683</f>
        <v>51.854285714285716</v>
      </c>
      <c r="Q2683" t="str">
        <f>LEFT(N2683, SEARCH("/", N2683, 1)-1)</f>
        <v>music</v>
      </c>
      <c r="R2683" t="str">
        <f>RIGHT(N2683, LEN(N2683) - SEARCH("/", N2683,1))</f>
        <v>pop</v>
      </c>
      <c r="S2683" s="10">
        <f>(((J2683/60)/60)/24)+DATE(1970,1,1)</f>
        <v>40626.834444444445</v>
      </c>
      <c r="T2683" s="10">
        <f>(((I2683/60)/60)/24)+DATE(1970,1,1)</f>
        <v>40657.834444444445</v>
      </c>
      <c r="U2683" s="12">
        <f>ROUND((T2683-S2683), 0)</f>
        <v>31</v>
      </c>
      <c r="V2683" s="11">
        <f>IF(E2683&gt;=D2683, 1, "")</f>
        <v>1</v>
      </c>
      <c r="W2683" s="11" t="str">
        <f>IF(E2683&lt;D2683, 1, "")</f>
        <v/>
      </c>
      <c r="X2683" s="15">
        <f>S2683</f>
        <v>40626.834444444445</v>
      </c>
    </row>
    <row r="2684" spans="1:24" ht="48" x14ac:dyDescent="0.2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5">
        <f>E2684/D2684</f>
        <v>1.199090909090909</v>
      </c>
      <c r="P2684" s="6">
        <f>E2684/L2684</f>
        <v>38.794117647058826</v>
      </c>
      <c r="Q2684" t="str">
        <f>LEFT(N2684, SEARCH("/", N2684, 1)-1)</f>
        <v>music</v>
      </c>
      <c r="R2684" t="str">
        <f>RIGHT(N2684, LEN(N2684) - SEARCH("/", N2684,1))</f>
        <v>pop</v>
      </c>
      <c r="S2684" s="10">
        <f>(((J2684/60)/60)/24)+DATE(1970,1,1)</f>
        <v>40987.890740740739</v>
      </c>
      <c r="T2684" s="10">
        <f>(((I2684/60)/60)/24)+DATE(1970,1,1)</f>
        <v>41017.890740740739</v>
      </c>
      <c r="U2684" s="12">
        <f>ROUND((T2684-S2684), 0)</f>
        <v>30</v>
      </c>
      <c r="V2684" s="11">
        <f>IF(E2684&gt;=D2684, 1, "")</f>
        <v>1</v>
      </c>
      <c r="W2684" s="11" t="str">
        <f>IF(E2684&lt;D2684, 1, "")</f>
        <v/>
      </c>
      <c r="X2684" s="15">
        <f>S2684</f>
        <v>40987.890740740739</v>
      </c>
    </row>
    <row r="2685" spans="1:24" ht="32" x14ac:dyDescent="0.2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5">
        <f>E2685/D2685</f>
        <v>1.4286666666666668</v>
      </c>
      <c r="P2685" s="6">
        <f>E2685/L2685</f>
        <v>44.645833333333336</v>
      </c>
      <c r="Q2685" t="str">
        <f>LEFT(N2685, SEARCH("/", N2685, 1)-1)</f>
        <v>music</v>
      </c>
      <c r="R2685" t="str">
        <f>RIGHT(N2685, LEN(N2685) - SEARCH("/", N2685,1))</f>
        <v>pop</v>
      </c>
      <c r="S2685" s="10">
        <f>(((J2685/60)/60)/24)+DATE(1970,1,1)</f>
        <v>40974.791898148149</v>
      </c>
      <c r="T2685" s="10">
        <f>(((I2685/60)/60)/24)+DATE(1970,1,1)</f>
        <v>41004.750231481477</v>
      </c>
      <c r="U2685" s="12">
        <f>ROUND((T2685-S2685), 0)</f>
        <v>30</v>
      </c>
      <c r="V2685" s="11">
        <f>IF(E2685&gt;=D2685, 1, "")</f>
        <v>1</v>
      </c>
      <c r="W2685" s="11" t="str">
        <f>IF(E2685&lt;D2685, 1, "")</f>
        <v/>
      </c>
      <c r="X2685" s="15">
        <f>S2685</f>
        <v>40974.791898148149</v>
      </c>
    </row>
    <row r="2686" spans="1:24" ht="64" x14ac:dyDescent="0.2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5">
        <f>E2686/D2686</f>
        <v>1.0033493333333334</v>
      </c>
      <c r="P2686" s="6">
        <f>E2686/L2686</f>
        <v>156.77333333333334</v>
      </c>
      <c r="Q2686" t="str">
        <f>LEFT(N2686, SEARCH("/", N2686, 1)-1)</f>
        <v>music</v>
      </c>
      <c r="R2686" t="str">
        <f>RIGHT(N2686, LEN(N2686) - SEARCH("/", N2686,1))</f>
        <v>pop</v>
      </c>
      <c r="S2686" s="10">
        <f>(((J2686/60)/60)/24)+DATE(1970,1,1)</f>
        <v>41226.928842592592</v>
      </c>
      <c r="T2686" s="10">
        <f>(((I2686/60)/60)/24)+DATE(1970,1,1)</f>
        <v>41256.928842592592</v>
      </c>
      <c r="U2686" s="12">
        <f>ROUND((T2686-S2686), 0)</f>
        <v>30</v>
      </c>
      <c r="V2686" s="11">
        <f>IF(E2686&gt;=D2686, 1, "")</f>
        <v>1</v>
      </c>
      <c r="W2686" s="11" t="str">
        <f>IF(E2686&lt;D2686, 1, "")</f>
        <v/>
      </c>
      <c r="X2686" s="15">
        <f>S2686</f>
        <v>41226.928842592592</v>
      </c>
    </row>
    <row r="2687" spans="1:24" ht="48" x14ac:dyDescent="0.2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5">
        <f>E2687/D2687</f>
        <v>1.0493380000000001</v>
      </c>
      <c r="P2687" s="6">
        <f>E2687/L2687</f>
        <v>118.70339366515837</v>
      </c>
      <c r="Q2687" t="str">
        <f>LEFT(N2687, SEARCH("/", N2687, 1)-1)</f>
        <v>music</v>
      </c>
      <c r="R2687" t="str">
        <f>RIGHT(N2687, LEN(N2687) - SEARCH("/", N2687,1))</f>
        <v>pop</v>
      </c>
      <c r="S2687" s="10">
        <f>(((J2687/60)/60)/24)+DATE(1970,1,1)</f>
        <v>41023.782037037039</v>
      </c>
      <c r="T2687" s="10">
        <f>(((I2687/60)/60)/24)+DATE(1970,1,1)</f>
        <v>41053.782037037039</v>
      </c>
      <c r="U2687" s="12">
        <f>ROUND((T2687-S2687), 0)</f>
        <v>30</v>
      </c>
      <c r="V2687" s="11">
        <f>IF(E2687&gt;=D2687, 1, "")</f>
        <v>1</v>
      </c>
      <c r="W2687" s="11" t="str">
        <f>IF(E2687&lt;D2687, 1, "")</f>
        <v/>
      </c>
      <c r="X2687" s="15">
        <f>S2687</f>
        <v>41023.782037037039</v>
      </c>
    </row>
    <row r="2688" spans="1:24" ht="48" x14ac:dyDescent="0.2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5">
        <f>E2688/D2688</f>
        <v>1.3223333333333334</v>
      </c>
      <c r="P2688" s="6">
        <f>E2688/L2688</f>
        <v>74.149532710280369</v>
      </c>
      <c r="Q2688" t="str">
        <f>LEFT(N2688, SEARCH("/", N2688, 1)-1)</f>
        <v>music</v>
      </c>
      <c r="R2688" t="str">
        <f>RIGHT(N2688, LEN(N2688) - SEARCH("/", N2688,1))</f>
        <v>pop</v>
      </c>
      <c r="S2688" s="10">
        <f>(((J2688/60)/60)/24)+DATE(1970,1,1)</f>
        <v>41223.22184027778</v>
      </c>
      <c r="T2688" s="10">
        <f>(((I2688/60)/60)/24)+DATE(1970,1,1)</f>
        <v>41261.597222222219</v>
      </c>
      <c r="U2688" s="12">
        <f>ROUND((T2688-S2688), 0)</f>
        <v>38</v>
      </c>
      <c r="V2688" s="11">
        <f>IF(E2688&gt;=D2688, 1, "")</f>
        <v>1</v>
      </c>
      <c r="W2688" s="11" t="str">
        <f>IF(E2688&lt;D2688, 1, "")</f>
        <v/>
      </c>
      <c r="X2688" s="15">
        <f>S2688</f>
        <v>41223.22184027778</v>
      </c>
    </row>
    <row r="2689" spans="1:24" ht="48" x14ac:dyDescent="0.2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5">
        <f>E2689/D2689</f>
        <v>1.1279999999999999</v>
      </c>
      <c r="P2689" s="6">
        <f>E2689/L2689</f>
        <v>12.533333333333333</v>
      </c>
      <c r="Q2689" t="str">
        <f>LEFT(N2689, SEARCH("/", N2689, 1)-1)</f>
        <v>music</v>
      </c>
      <c r="R2689" t="str">
        <f>RIGHT(N2689, LEN(N2689) - SEARCH("/", N2689,1))</f>
        <v>pop</v>
      </c>
      <c r="S2689" s="10">
        <f>(((J2689/60)/60)/24)+DATE(1970,1,1)</f>
        <v>41596.913437499999</v>
      </c>
      <c r="T2689" s="10">
        <f>(((I2689/60)/60)/24)+DATE(1970,1,1)</f>
        <v>41625.5</v>
      </c>
      <c r="U2689" s="12">
        <f>ROUND((T2689-S2689), 0)</f>
        <v>29</v>
      </c>
      <c r="V2689" s="11">
        <f>IF(E2689&gt;=D2689, 1, "")</f>
        <v>1</v>
      </c>
      <c r="W2689" s="11" t="str">
        <f>IF(E2689&lt;D2689, 1, "")</f>
        <v/>
      </c>
      <c r="X2689" s="15">
        <f>S2689</f>
        <v>41596.913437499999</v>
      </c>
    </row>
    <row r="2690" spans="1:24" ht="48" x14ac:dyDescent="0.2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5">
        <f>E2690/D2690</f>
        <v>12.5375</v>
      </c>
      <c r="P2690" s="6">
        <f>E2690/L2690</f>
        <v>27.861111111111111</v>
      </c>
      <c r="Q2690" t="str">
        <f>LEFT(N2690, SEARCH("/", N2690, 1)-1)</f>
        <v>music</v>
      </c>
      <c r="R2690" t="str">
        <f>RIGHT(N2690, LEN(N2690) - SEARCH("/", N2690,1))</f>
        <v>pop</v>
      </c>
      <c r="S2690" s="10">
        <f>(((J2690/60)/60)/24)+DATE(1970,1,1)</f>
        <v>42459.693865740745</v>
      </c>
      <c r="T2690" s="10">
        <f>(((I2690/60)/60)/24)+DATE(1970,1,1)</f>
        <v>42490.915972222225</v>
      </c>
      <c r="U2690" s="12">
        <f>ROUND((T2690-S2690), 0)</f>
        <v>31</v>
      </c>
      <c r="V2690" s="11">
        <f>IF(E2690&gt;=D2690, 1, "")</f>
        <v>1</v>
      </c>
      <c r="W2690" s="11" t="str">
        <f>IF(E2690&lt;D2690, 1, "")</f>
        <v/>
      </c>
      <c r="X2690" s="15">
        <f>S2690</f>
        <v>42459.693865740745</v>
      </c>
    </row>
    <row r="2691" spans="1:24" ht="64" x14ac:dyDescent="0.2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5">
        <f>E2691/D2691</f>
        <v>1.0250632911392406</v>
      </c>
      <c r="P2691" s="6">
        <f>E2691/L2691</f>
        <v>80.178217821782184</v>
      </c>
      <c r="Q2691" t="str">
        <f>LEFT(N2691, SEARCH("/", N2691, 1)-1)</f>
        <v>music</v>
      </c>
      <c r="R2691" t="str">
        <f>RIGHT(N2691, LEN(N2691) - SEARCH("/", N2691,1))</f>
        <v>pop</v>
      </c>
      <c r="S2691" s="10">
        <f>(((J2691/60)/60)/24)+DATE(1970,1,1)</f>
        <v>42343.998043981483</v>
      </c>
      <c r="T2691" s="10">
        <f>(((I2691/60)/60)/24)+DATE(1970,1,1)</f>
        <v>42386.875</v>
      </c>
      <c r="U2691" s="12">
        <f>ROUND((T2691-S2691), 0)</f>
        <v>43</v>
      </c>
      <c r="V2691" s="11">
        <f>IF(E2691&gt;=D2691, 1, "")</f>
        <v>1</v>
      </c>
      <c r="W2691" s="11" t="str">
        <f>IF(E2691&lt;D2691, 1, "")</f>
        <v/>
      </c>
      <c r="X2691" s="15">
        <f>S2691</f>
        <v>42343.998043981483</v>
      </c>
    </row>
    <row r="2692" spans="1:24" ht="48" x14ac:dyDescent="0.2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5">
        <f>E2692/D2692</f>
        <v>1.026375</v>
      </c>
      <c r="P2692" s="6">
        <f>E2692/L2692</f>
        <v>132.43548387096774</v>
      </c>
      <c r="Q2692" t="str">
        <f>LEFT(N2692, SEARCH("/", N2692, 1)-1)</f>
        <v>music</v>
      </c>
      <c r="R2692" t="str">
        <f>RIGHT(N2692, LEN(N2692) - SEARCH("/", N2692,1))</f>
        <v>pop</v>
      </c>
      <c r="S2692" s="10">
        <f>(((J2692/60)/60)/24)+DATE(1970,1,1)</f>
        <v>40848.198333333334</v>
      </c>
      <c r="T2692" s="10">
        <f>(((I2692/60)/60)/24)+DATE(1970,1,1)</f>
        <v>40908.239999999998</v>
      </c>
      <c r="U2692" s="12">
        <f>ROUND((T2692-S2692), 0)</f>
        <v>60</v>
      </c>
      <c r="V2692" s="11">
        <f>IF(E2692&gt;=D2692, 1, "")</f>
        <v>1</v>
      </c>
      <c r="W2692" s="11" t="str">
        <f>IF(E2692&lt;D2692, 1, "")</f>
        <v/>
      </c>
      <c r="X2692" s="15">
        <f>S2692</f>
        <v>40848.198333333334</v>
      </c>
    </row>
    <row r="2693" spans="1:24" ht="32" x14ac:dyDescent="0.2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5">
        <f>E2693/D2693</f>
        <v>1.08</v>
      </c>
      <c r="P2693" s="6">
        <f>E2693/L2693</f>
        <v>33.75</v>
      </c>
      <c r="Q2693" t="str">
        <f>LEFT(N2693, SEARCH("/", N2693, 1)-1)</f>
        <v>music</v>
      </c>
      <c r="R2693" t="str">
        <f>RIGHT(N2693, LEN(N2693) - SEARCH("/", N2693,1))</f>
        <v>pop</v>
      </c>
      <c r="S2693" s="10">
        <f>(((J2693/60)/60)/24)+DATE(1970,1,1)</f>
        <v>42006.02207175926</v>
      </c>
      <c r="T2693" s="10">
        <f>(((I2693/60)/60)/24)+DATE(1970,1,1)</f>
        <v>42036.02207175926</v>
      </c>
      <c r="U2693" s="12">
        <f>ROUND((T2693-S2693), 0)</f>
        <v>30</v>
      </c>
      <c r="V2693" s="11">
        <f>IF(E2693&gt;=D2693, 1, "")</f>
        <v>1</v>
      </c>
      <c r="W2693" s="11" t="str">
        <f>IF(E2693&lt;D2693, 1, "")</f>
        <v/>
      </c>
      <c r="X2693" s="15">
        <f>S2693</f>
        <v>42006.02207175926</v>
      </c>
    </row>
    <row r="2694" spans="1:24" ht="48" x14ac:dyDescent="0.2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5">
        <f>E2694/D2694</f>
        <v>1.2240879999999998</v>
      </c>
      <c r="P2694" s="6">
        <f>E2694/L2694</f>
        <v>34.384494382022467</v>
      </c>
      <c r="Q2694" t="str">
        <f>LEFT(N2694, SEARCH("/", N2694, 1)-1)</f>
        <v>music</v>
      </c>
      <c r="R2694" t="str">
        <f>RIGHT(N2694, LEN(N2694) - SEARCH("/", N2694,1))</f>
        <v>pop</v>
      </c>
      <c r="S2694" s="10">
        <f>(((J2694/60)/60)/24)+DATE(1970,1,1)</f>
        <v>40939.761782407404</v>
      </c>
      <c r="T2694" s="10">
        <f>(((I2694/60)/60)/24)+DATE(1970,1,1)</f>
        <v>40984.165972222225</v>
      </c>
      <c r="U2694" s="12">
        <f>ROUND((T2694-S2694), 0)</f>
        <v>44</v>
      </c>
      <c r="V2694" s="11">
        <f>IF(E2694&gt;=D2694, 1, "")</f>
        <v>1</v>
      </c>
      <c r="W2694" s="11" t="str">
        <f>IF(E2694&lt;D2694, 1, "")</f>
        <v/>
      </c>
      <c r="X2694" s="15">
        <f>S2694</f>
        <v>40939.761782407404</v>
      </c>
    </row>
    <row r="2695" spans="1:24" ht="48" x14ac:dyDescent="0.2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5">
        <f>E2695/D2695</f>
        <v>1.1945714285714286</v>
      </c>
      <c r="P2695" s="6">
        <f>E2695/L2695</f>
        <v>44.956989247311824</v>
      </c>
      <c r="Q2695" t="str">
        <f>LEFT(N2695, SEARCH("/", N2695, 1)-1)</f>
        <v>music</v>
      </c>
      <c r="R2695" t="str">
        <f>RIGHT(N2695, LEN(N2695) - SEARCH("/", N2695,1))</f>
        <v>pop</v>
      </c>
      <c r="S2695" s="10">
        <f>(((J2695/60)/60)/24)+DATE(1970,1,1)</f>
        <v>40564.649456018517</v>
      </c>
      <c r="T2695" s="10">
        <f>(((I2695/60)/60)/24)+DATE(1970,1,1)</f>
        <v>40596.125</v>
      </c>
      <c r="U2695" s="12">
        <f>ROUND((T2695-S2695), 0)</f>
        <v>31</v>
      </c>
      <c r="V2695" s="11">
        <f>IF(E2695&gt;=D2695, 1, "")</f>
        <v>1</v>
      </c>
      <c r="W2695" s="11" t="str">
        <f>IF(E2695&lt;D2695, 1, "")</f>
        <v/>
      </c>
      <c r="X2695" s="15">
        <f>S2695</f>
        <v>40564.649456018517</v>
      </c>
    </row>
    <row r="2696" spans="1:24" ht="48" x14ac:dyDescent="0.2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5">
        <f>E2696/D2696</f>
        <v>1.6088</v>
      </c>
      <c r="P2696" s="6">
        <f>E2696/L2696</f>
        <v>41.04081632653061</v>
      </c>
      <c r="Q2696" t="str">
        <f>LEFT(N2696, SEARCH("/", N2696, 1)-1)</f>
        <v>music</v>
      </c>
      <c r="R2696" t="str">
        <f>RIGHT(N2696, LEN(N2696) - SEARCH("/", N2696,1))</f>
        <v>pop</v>
      </c>
      <c r="S2696" s="10">
        <f>(((J2696/60)/60)/24)+DATE(1970,1,1)</f>
        <v>41331.253159722226</v>
      </c>
      <c r="T2696" s="10">
        <f>(((I2696/60)/60)/24)+DATE(1970,1,1)</f>
        <v>41361.211493055554</v>
      </c>
      <c r="U2696" s="12">
        <f>ROUND((T2696-S2696), 0)</f>
        <v>30</v>
      </c>
      <c r="V2696" s="11">
        <f>IF(E2696&gt;=D2696, 1, "")</f>
        <v>1</v>
      </c>
      <c r="W2696" s="11" t="str">
        <f>IF(E2696&lt;D2696, 1, "")</f>
        <v/>
      </c>
      <c r="X2696" s="15">
        <f>S2696</f>
        <v>41331.253159722226</v>
      </c>
    </row>
    <row r="2697" spans="1:24" ht="48" x14ac:dyDescent="0.2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5">
        <f>E2697/D2697</f>
        <v>1.2685294117647059</v>
      </c>
      <c r="P2697" s="6">
        <f>E2697/L2697</f>
        <v>52.597560975609753</v>
      </c>
      <c r="Q2697" t="str">
        <f>LEFT(N2697, SEARCH("/", N2697, 1)-1)</f>
        <v>music</v>
      </c>
      <c r="R2697" t="str">
        <f>RIGHT(N2697, LEN(N2697) - SEARCH("/", N2697,1))</f>
        <v>pop</v>
      </c>
      <c r="S2697" s="10">
        <f>(((J2697/60)/60)/24)+DATE(1970,1,1)</f>
        <v>41682.0705787037</v>
      </c>
      <c r="T2697" s="10">
        <f>(((I2697/60)/60)/24)+DATE(1970,1,1)</f>
        <v>41709.290972222225</v>
      </c>
      <c r="U2697" s="12">
        <f>ROUND((T2697-S2697), 0)</f>
        <v>27</v>
      </c>
      <c r="V2697" s="11">
        <f>IF(E2697&gt;=D2697, 1, "")</f>
        <v>1</v>
      </c>
      <c r="W2697" s="11" t="str">
        <f>IF(E2697&lt;D2697, 1, "")</f>
        <v/>
      </c>
      <c r="X2697" s="15">
        <f>S2697</f>
        <v>41682.0705787037</v>
      </c>
    </row>
    <row r="2698" spans="1:24" ht="48" x14ac:dyDescent="0.2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5">
        <f>E2698/D2698</f>
        <v>1.026375</v>
      </c>
      <c r="P2698" s="6">
        <f>E2698/L2698</f>
        <v>70.784482758620683</v>
      </c>
      <c r="Q2698" t="str">
        <f>LEFT(N2698, SEARCH("/", N2698, 1)-1)</f>
        <v>music</v>
      </c>
      <c r="R2698" t="str">
        <f>RIGHT(N2698, LEN(N2698) - SEARCH("/", N2698,1))</f>
        <v>pop</v>
      </c>
      <c r="S2698" s="10">
        <f>(((J2698/60)/60)/24)+DATE(1970,1,1)</f>
        <v>40845.14975694444</v>
      </c>
      <c r="T2698" s="10">
        <f>(((I2698/60)/60)/24)+DATE(1970,1,1)</f>
        <v>40875.191423611112</v>
      </c>
      <c r="U2698" s="12">
        <f>ROUND((T2698-S2698), 0)</f>
        <v>30</v>
      </c>
      <c r="V2698" s="11">
        <f>IF(E2698&gt;=D2698, 1, "")</f>
        <v>1</v>
      </c>
      <c r="W2698" s="11" t="str">
        <f>IF(E2698&lt;D2698, 1, "")</f>
        <v/>
      </c>
      <c r="X2698" s="15">
        <f>S2698</f>
        <v>40845.14975694444</v>
      </c>
    </row>
    <row r="2699" spans="1:24" ht="48" x14ac:dyDescent="0.2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5">
        <f>E2699/D2699</f>
        <v>1.3975</v>
      </c>
      <c r="P2699" s="6">
        <f>E2699/L2699</f>
        <v>53.75</v>
      </c>
      <c r="Q2699" t="str">
        <f>LEFT(N2699, SEARCH("/", N2699, 1)-1)</f>
        <v>music</v>
      </c>
      <c r="R2699" t="str">
        <f>RIGHT(N2699, LEN(N2699) - SEARCH("/", N2699,1))</f>
        <v>pop</v>
      </c>
      <c r="S2699" s="10">
        <f>(((J2699/60)/60)/24)+DATE(1970,1,1)</f>
        <v>42461.885138888887</v>
      </c>
      <c r="T2699" s="10">
        <f>(((I2699/60)/60)/24)+DATE(1970,1,1)</f>
        <v>42521.885138888887</v>
      </c>
      <c r="U2699" s="12">
        <f>ROUND((T2699-S2699), 0)</f>
        <v>60</v>
      </c>
      <c r="V2699" s="11">
        <f>IF(E2699&gt;=D2699, 1, "")</f>
        <v>1</v>
      </c>
      <c r="W2699" s="11" t="str">
        <f>IF(E2699&lt;D2699, 1, "")</f>
        <v/>
      </c>
      <c r="X2699" s="15">
        <f>S2699</f>
        <v>42461.885138888887</v>
      </c>
    </row>
    <row r="2700" spans="1:24" ht="64" x14ac:dyDescent="0.2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5">
        <f>E2700/D2700</f>
        <v>1.026</v>
      </c>
      <c r="P2700" s="6">
        <f>E2700/L2700</f>
        <v>44.608695652173914</v>
      </c>
      <c r="Q2700" t="str">
        <f>LEFT(N2700, SEARCH("/", N2700, 1)-1)</f>
        <v>music</v>
      </c>
      <c r="R2700" t="str">
        <f>RIGHT(N2700, LEN(N2700) - SEARCH("/", N2700,1))</f>
        <v>pop</v>
      </c>
      <c r="S2700" s="10">
        <f>(((J2700/60)/60)/24)+DATE(1970,1,1)</f>
        <v>40313.930543981485</v>
      </c>
      <c r="T2700" s="10">
        <f>(((I2700/60)/60)/24)+DATE(1970,1,1)</f>
        <v>40364.166666666664</v>
      </c>
      <c r="U2700" s="12">
        <f>ROUND((T2700-S2700), 0)</f>
        <v>50</v>
      </c>
      <c r="V2700" s="11">
        <f>IF(E2700&gt;=D2700, 1, "")</f>
        <v>1</v>
      </c>
      <c r="W2700" s="11" t="str">
        <f>IF(E2700&lt;D2700, 1, "")</f>
        <v/>
      </c>
      <c r="X2700" s="15">
        <f>S2700</f>
        <v>40313.930543981485</v>
      </c>
    </row>
    <row r="2701" spans="1:24" ht="32" x14ac:dyDescent="0.2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5">
        <f>E2701/D2701</f>
        <v>1.0067349999999999</v>
      </c>
      <c r="P2701" s="6">
        <f>E2701/L2701</f>
        <v>26.148961038961041</v>
      </c>
      <c r="Q2701" t="str">
        <f>LEFT(N2701, SEARCH("/", N2701, 1)-1)</f>
        <v>music</v>
      </c>
      <c r="R2701" t="str">
        <f>RIGHT(N2701, LEN(N2701) - SEARCH("/", N2701,1))</f>
        <v>pop</v>
      </c>
      <c r="S2701" s="10">
        <f>(((J2701/60)/60)/24)+DATE(1970,1,1)</f>
        <v>42553.54414351852</v>
      </c>
      <c r="T2701" s="10">
        <f>(((I2701/60)/60)/24)+DATE(1970,1,1)</f>
        <v>42583.54414351852</v>
      </c>
      <c r="U2701" s="12">
        <f>ROUND((T2701-S2701), 0)</f>
        <v>30</v>
      </c>
      <c r="V2701" s="11">
        <f>IF(E2701&gt;=D2701, 1, "")</f>
        <v>1</v>
      </c>
      <c r="W2701" s="11" t="str">
        <f>IF(E2701&lt;D2701, 1, "")</f>
        <v/>
      </c>
      <c r="X2701" s="15">
        <f>S2701</f>
        <v>42553.54414351852</v>
      </c>
    </row>
    <row r="2702" spans="1:24" ht="32" x14ac:dyDescent="0.2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5">
        <f>E2702/D2702</f>
        <v>1.1294117647058823</v>
      </c>
      <c r="P2702" s="6">
        <f>E2702/L2702</f>
        <v>39.183673469387756</v>
      </c>
      <c r="Q2702" t="str">
        <f>LEFT(N2702, SEARCH("/", N2702, 1)-1)</f>
        <v>music</v>
      </c>
      <c r="R2702" t="str">
        <f>RIGHT(N2702, LEN(N2702) - SEARCH("/", N2702,1))</f>
        <v>pop</v>
      </c>
      <c r="S2702" s="10">
        <f>(((J2702/60)/60)/24)+DATE(1970,1,1)</f>
        <v>41034.656597222223</v>
      </c>
      <c r="T2702" s="10">
        <f>(((I2702/60)/60)/24)+DATE(1970,1,1)</f>
        <v>41064.656597222223</v>
      </c>
      <c r="U2702" s="12">
        <f>ROUND((T2702-S2702), 0)</f>
        <v>30</v>
      </c>
      <c r="V2702" s="11">
        <f>IF(E2702&gt;=D2702, 1, "")</f>
        <v>1</v>
      </c>
      <c r="W2702" s="11" t="str">
        <f>IF(E2702&lt;D2702, 1, "")</f>
        <v/>
      </c>
      <c r="X2702" s="15">
        <f>S2702</f>
        <v>41034.656597222223</v>
      </c>
    </row>
    <row r="2703" spans="1:24" ht="48" x14ac:dyDescent="0.2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5">
        <f>E2703/D2703</f>
        <v>1.2809523809523808</v>
      </c>
      <c r="P2703" s="6">
        <f>E2703/L2703</f>
        <v>45.593220338983052</v>
      </c>
      <c r="Q2703" t="str">
        <f>LEFT(N2703, SEARCH("/", N2703, 1)-1)</f>
        <v>music</v>
      </c>
      <c r="R2703" t="str">
        <f>RIGHT(N2703, LEN(N2703) - SEARCH("/", N2703,1))</f>
        <v>pop</v>
      </c>
      <c r="S2703" s="10">
        <f>(((J2703/60)/60)/24)+DATE(1970,1,1)</f>
        <v>42039.878379629634</v>
      </c>
      <c r="T2703" s="10">
        <f>(((I2703/60)/60)/24)+DATE(1970,1,1)</f>
        <v>42069.878379629634</v>
      </c>
      <c r="U2703" s="12">
        <f>ROUND((T2703-S2703), 0)</f>
        <v>30</v>
      </c>
      <c r="V2703" s="11">
        <f>IF(E2703&gt;=D2703, 1, "")</f>
        <v>1</v>
      </c>
      <c r="W2703" s="11" t="str">
        <f>IF(E2703&lt;D2703, 1, "")</f>
        <v/>
      </c>
      <c r="X2703" s="15">
        <f>S2703</f>
        <v>42039.878379629634</v>
      </c>
    </row>
    <row r="2704" spans="1:24" ht="48" x14ac:dyDescent="0.2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5">
        <f>E2704/D2704</f>
        <v>2.0169999999999999</v>
      </c>
      <c r="P2704" s="6">
        <f>E2704/L2704</f>
        <v>89.247787610619469</v>
      </c>
      <c r="Q2704" t="str">
        <f>LEFT(N2704, SEARCH("/", N2704, 1)-1)</f>
        <v>music</v>
      </c>
      <c r="R2704" t="str">
        <f>RIGHT(N2704, LEN(N2704) - SEARCH("/", N2704,1))</f>
        <v>pop</v>
      </c>
      <c r="S2704" s="10">
        <f>(((J2704/60)/60)/24)+DATE(1970,1,1)</f>
        <v>42569.605393518519</v>
      </c>
      <c r="T2704" s="10">
        <f>(((I2704/60)/60)/24)+DATE(1970,1,1)</f>
        <v>42600.290972222225</v>
      </c>
      <c r="U2704" s="12">
        <f>ROUND((T2704-S2704), 0)</f>
        <v>31</v>
      </c>
      <c r="V2704" s="11">
        <f>IF(E2704&gt;=D2704, 1, "")</f>
        <v>1</v>
      </c>
      <c r="W2704" s="11" t="str">
        <f>IF(E2704&lt;D2704, 1, "")</f>
        <v/>
      </c>
      <c r="X2704" s="15">
        <f>S2704</f>
        <v>42569.605393518519</v>
      </c>
    </row>
    <row r="2705" spans="1:24" ht="32" x14ac:dyDescent="0.2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5">
        <f>E2705/D2705</f>
        <v>1.37416</v>
      </c>
      <c r="P2705" s="6">
        <f>E2705/L2705</f>
        <v>40.416470588235299</v>
      </c>
      <c r="Q2705" t="str">
        <f>LEFT(N2705, SEARCH("/", N2705, 1)-1)</f>
        <v>music</v>
      </c>
      <c r="R2705" t="str">
        <f>RIGHT(N2705, LEN(N2705) - SEARCH("/", N2705,1))</f>
        <v>pop</v>
      </c>
      <c r="S2705" s="10">
        <f>(((J2705/60)/60)/24)+DATE(1970,1,1)</f>
        <v>40802.733101851853</v>
      </c>
      <c r="T2705" s="10">
        <f>(((I2705/60)/60)/24)+DATE(1970,1,1)</f>
        <v>40832.918749999997</v>
      </c>
      <c r="U2705" s="12">
        <f>ROUND((T2705-S2705), 0)</f>
        <v>30</v>
      </c>
      <c r="V2705" s="11">
        <f>IF(E2705&gt;=D2705, 1, "")</f>
        <v>1</v>
      </c>
      <c r="W2705" s="11" t="str">
        <f>IF(E2705&lt;D2705, 1, "")</f>
        <v/>
      </c>
      <c r="X2705" s="15">
        <f>S2705</f>
        <v>40802.733101851853</v>
      </c>
    </row>
    <row r="2706" spans="1:24" ht="32" x14ac:dyDescent="0.2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5">
        <f>E2706/D2706</f>
        <v>1.1533333333333333</v>
      </c>
      <c r="P2706" s="6">
        <f>E2706/L2706</f>
        <v>82.38095238095238</v>
      </c>
      <c r="Q2706" t="str">
        <f>LEFT(N2706, SEARCH("/", N2706, 1)-1)</f>
        <v>music</v>
      </c>
      <c r="R2706" t="str">
        <f>RIGHT(N2706, LEN(N2706) - SEARCH("/", N2706,1))</f>
        <v>pop</v>
      </c>
      <c r="S2706" s="10">
        <f>(((J2706/60)/60)/24)+DATE(1970,1,1)</f>
        <v>40973.72623842593</v>
      </c>
      <c r="T2706" s="10">
        <f>(((I2706/60)/60)/24)+DATE(1970,1,1)</f>
        <v>41020.165972222225</v>
      </c>
      <c r="U2706" s="12">
        <f>ROUND((T2706-S2706), 0)</f>
        <v>46</v>
      </c>
      <c r="V2706" s="11">
        <f>IF(E2706&gt;=D2706, 1, "")</f>
        <v>1</v>
      </c>
      <c r="W2706" s="11" t="str">
        <f>IF(E2706&lt;D2706, 1, "")</f>
        <v/>
      </c>
      <c r="X2706" s="15">
        <f>S2706</f>
        <v>40973.72623842593</v>
      </c>
    </row>
    <row r="2707" spans="1:24" ht="48" x14ac:dyDescent="0.2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5">
        <f>E2707/D2707</f>
        <v>1.1166666666666667</v>
      </c>
      <c r="P2707" s="6">
        <f>E2707/L2707</f>
        <v>159.52380952380952</v>
      </c>
      <c r="Q2707" t="str">
        <f>LEFT(N2707, SEARCH("/", N2707, 1)-1)</f>
        <v>music</v>
      </c>
      <c r="R2707" t="str">
        <f>RIGHT(N2707, LEN(N2707) - SEARCH("/", N2707,1))</f>
        <v>pop</v>
      </c>
      <c r="S2707" s="10">
        <f>(((J2707/60)/60)/24)+DATE(1970,1,1)</f>
        <v>42416.407129629632</v>
      </c>
      <c r="T2707" s="10">
        <f>(((I2707/60)/60)/24)+DATE(1970,1,1)</f>
        <v>42476.249305555553</v>
      </c>
      <c r="U2707" s="12">
        <f>ROUND((T2707-S2707), 0)</f>
        <v>60</v>
      </c>
      <c r="V2707" s="11">
        <f>IF(E2707&gt;=D2707, 1, "")</f>
        <v>1</v>
      </c>
      <c r="W2707" s="11" t="str">
        <f>IF(E2707&lt;D2707, 1, "")</f>
        <v/>
      </c>
      <c r="X2707" s="15">
        <f>S2707</f>
        <v>42416.407129629632</v>
      </c>
    </row>
    <row r="2708" spans="1:24" ht="32" x14ac:dyDescent="0.2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5">
        <f>E2708/D2708</f>
        <v>1.1839999999999999</v>
      </c>
      <c r="P2708" s="6">
        <f>E2708/L2708</f>
        <v>36.244897959183675</v>
      </c>
      <c r="Q2708" t="str">
        <f>LEFT(N2708, SEARCH("/", N2708, 1)-1)</f>
        <v>music</v>
      </c>
      <c r="R2708" t="str">
        <f>RIGHT(N2708, LEN(N2708) - SEARCH("/", N2708,1))</f>
        <v>pop</v>
      </c>
      <c r="S2708" s="10">
        <f>(((J2708/60)/60)/24)+DATE(1970,1,1)</f>
        <v>41662.854988425926</v>
      </c>
      <c r="T2708" s="10">
        <f>(((I2708/60)/60)/24)+DATE(1970,1,1)</f>
        <v>41676.854988425926</v>
      </c>
      <c r="U2708" s="12">
        <f>ROUND((T2708-S2708), 0)</f>
        <v>14</v>
      </c>
      <c r="V2708" s="11">
        <f>IF(E2708&gt;=D2708, 1, "")</f>
        <v>1</v>
      </c>
      <c r="W2708" s="11" t="str">
        <f>IF(E2708&lt;D2708, 1, "")</f>
        <v/>
      </c>
      <c r="X2708" s="15">
        <f>S2708</f>
        <v>41662.854988425926</v>
      </c>
    </row>
    <row r="2709" spans="1:24" ht="64" x14ac:dyDescent="0.2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5">
        <f>E2709/D2709</f>
        <v>1.75</v>
      </c>
      <c r="P2709" s="6">
        <f>E2709/L2709</f>
        <v>62.5</v>
      </c>
      <c r="Q2709" t="str">
        <f>LEFT(N2709, SEARCH("/", N2709, 1)-1)</f>
        <v>music</v>
      </c>
      <c r="R2709" t="str">
        <f>RIGHT(N2709, LEN(N2709) - SEARCH("/", N2709,1))</f>
        <v>pop</v>
      </c>
      <c r="S2709" s="10">
        <f>(((J2709/60)/60)/24)+DATE(1970,1,1)</f>
        <v>40723.068807870368</v>
      </c>
      <c r="T2709" s="10">
        <f>(((I2709/60)/60)/24)+DATE(1970,1,1)</f>
        <v>40746.068807870368</v>
      </c>
      <c r="U2709" s="12">
        <f>ROUND((T2709-S2709), 0)</f>
        <v>23</v>
      </c>
      <c r="V2709" s="11">
        <f>IF(E2709&gt;=D2709, 1, "")</f>
        <v>1</v>
      </c>
      <c r="W2709" s="11" t="str">
        <f>IF(E2709&lt;D2709, 1, "")</f>
        <v/>
      </c>
      <c r="X2709" s="15">
        <f>S2709</f>
        <v>40723.068807870368</v>
      </c>
    </row>
    <row r="2710" spans="1:24" ht="32" x14ac:dyDescent="0.2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5">
        <f>E2710/D2710</f>
        <v>1.175</v>
      </c>
      <c r="P2710" s="6">
        <f>E2710/L2710</f>
        <v>47</v>
      </c>
      <c r="Q2710" t="str">
        <f>LEFT(N2710, SEARCH("/", N2710, 1)-1)</f>
        <v>music</v>
      </c>
      <c r="R2710" t="str">
        <f>RIGHT(N2710, LEN(N2710) - SEARCH("/", N2710,1))</f>
        <v>pop</v>
      </c>
      <c r="S2710" s="10">
        <f>(((J2710/60)/60)/24)+DATE(1970,1,1)</f>
        <v>41802.757719907408</v>
      </c>
      <c r="T2710" s="10">
        <f>(((I2710/60)/60)/24)+DATE(1970,1,1)</f>
        <v>41832.757719907408</v>
      </c>
      <c r="U2710" s="12">
        <f>ROUND((T2710-S2710), 0)</f>
        <v>30</v>
      </c>
      <c r="V2710" s="11">
        <f>IF(E2710&gt;=D2710, 1, "")</f>
        <v>1</v>
      </c>
      <c r="W2710" s="11" t="str">
        <f>IF(E2710&lt;D2710, 1, "")</f>
        <v/>
      </c>
      <c r="X2710" s="15">
        <f>S2710</f>
        <v>41802.757719907408</v>
      </c>
    </row>
    <row r="2711" spans="1:24" ht="32" x14ac:dyDescent="0.2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5">
        <f>E2711/D2711</f>
        <v>1.1083333333333334</v>
      </c>
      <c r="P2711" s="6">
        <f>E2711/L2711</f>
        <v>25.576923076923077</v>
      </c>
      <c r="Q2711" t="str">
        <f>LEFT(N2711, SEARCH("/", N2711, 1)-1)</f>
        <v>photography</v>
      </c>
      <c r="R2711" t="str">
        <f>RIGHT(N2711, LEN(N2711) - SEARCH("/", N2711,1))</f>
        <v>photobooks</v>
      </c>
      <c r="S2711" s="10">
        <f>(((J2711/60)/60)/24)+DATE(1970,1,1)</f>
        <v>42120.628136574072</v>
      </c>
      <c r="T2711" s="10">
        <f>(((I2711/60)/60)/24)+DATE(1970,1,1)</f>
        <v>42165.628136574072</v>
      </c>
      <c r="U2711" s="12">
        <f>ROUND((T2711-S2711), 0)</f>
        <v>45</v>
      </c>
      <c r="V2711" s="11">
        <f>IF(E2711&gt;=D2711, 1, "")</f>
        <v>1</v>
      </c>
      <c r="W2711" s="11" t="str">
        <f>IF(E2711&lt;D2711, 1, "")</f>
        <v/>
      </c>
      <c r="X2711" s="15">
        <f>S2711</f>
        <v>42120.628136574072</v>
      </c>
    </row>
    <row r="2712" spans="1:24" ht="48" x14ac:dyDescent="0.2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5">
        <f>E2712/D2712</f>
        <v>1.0874999999999999</v>
      </c>
      <c r="P2712" s="6">
        <f>E2712/L2712</f>
        <v>63.970588235294116</v>
      </c>
      <c r="Q2712" t="str">
        <f>LEFT(N2712, SEARCH("/", N2712, 1)-1)</f>
        <v>photography</v>
      </c>
      <c r="R2712" t="str">
        <f>RIGHT(N2712, LEN(N2712) - SEARCH("/", N2712,1))</f>
        <v>photobooks</v>
      </c>
      <c r="S2712" s="10">
        <f>(((J2712/60)/60)/24)+DATE(1970,1,1)</f>
        <v>42710.876967592587</v>
      </c>
      <c r="T2712" s="10">
        <f>(((I2712/60)/60)/24)+DATE(1970,1,1)</f>
        <v>42742.875</v>
      </c>
      <c r="U2712" s="12">
        <f>ROUND((T2712-S2712), 0)</f>
        <v>32</v>
      </c>
      <c r="V2712" s="11">
        <f>IF(E2712&gt;=D2712, 1, "")</f>
        <v>1</v>
      </c>
      <c r="W2712" s="11" t="str">
        <f>IF(E2712&lt;D2712, 1, "")</f>
        <v/>
      </c>
      <c r="X2712" s="15">
        <f>S2712</f>
        <v>42710.876967592587</v>
      </c>
    </row>
    <row r="2713" spans="1:24" ht="48" x14ac:dyDescent="0.2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5">
        <f>E2713/D2713</f>
        <v>1.0041666666666667</v>
      </c>
      <c r="P2713" s="6">
        <f>E2713/L2713</f>
        <v>89.925373134328353</v>
      </c>
      <c r="Q2713" t="str">
        <f>LEFT(N2713, SEARCH("/", N2713, 1)-1)</f>
        <v>photography</v>
      </c>
      <c r="R2713" t="str">
        <f>RIGHT(N2713, LEN(N2713) - SEARCH("/", N2713,1))</f>
        <v>photobooks</v>
      </c>
      <c r="S2713" s="10">
        <f>(((J2713/60)/60)/24)+DATE(1970,1,1)</f>
        <v>42586.925636574073</v>
      </c>
      <c r="T2713" s="10">
        <f>(((I2713/60)/60)/24)+DATE(1970,1,1)</f>
        <v>42609.165972222225</v>
      </c>
      <c r="U2713" s="12">
        <f>ROUND((T2713-S2713), 0)</f>
        <v>22</v>
      </c>
      <c r="V2713" s="11">
        <f>IF(E2713&gt;=D2713, 1, "")</f>
        <v>1</v>
      </c>
      <c r="W2713" s="11" t="str">
        <f>IF(E2713&lt;D2713, 1, "")</f>
        <v/>
      </c>
      <c r="X2713" s="15">
        <f>S2713</f>
        <v>42586.925636574073</v>
      </c>
    </row>
    <row r="2714" spans="1:24" ht="48" x14ac:dyDescent="0.2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5">
        <f>E2714/D2714</f>
        <v>1.1845454545454546</v>
      </c>
      <c r="P2714" s="6">
        <f>E2714/L2714</f>
        <v>93.071428571428569</v>
      </c>
      <c r="Q2714" t="str">
        <f>LEFT(N2714, SEARCH("/", N2714, 1)-1)</f>
        <v>photography</v>
      </c>
      <c r="R2714" t="str">
        <f>RIGHT(N2714, LEN(N2714) - SEARCH("/", N2714,1))</f>
        <v>photobooks</v>
      </c>
      <c r="S2714" s="10">
        <f>(((J2714/60)/60)/24)+DATE(1970,1,1)</f>
        <v>42026.605057870373</v>
      </c>
      <c r="T2714" s="10">
        <f>(((I2714/60)/60)/24)+DATE(1970,1,1)</f>
        <v>42071.563391203701</v>
      </c>
      <c r="U2714" s="12">
        <f>ROUND((T2714-S2714), 0)</f>
        <v>45</v>
      </c>
      <c r="V2714" s="11">
        <f>IF(E2714&gt;=D2714, 1, "")</f>
        <v>1</v>
      </c>
      <c r="W2714" s="11" t="str">
        <f>IF(E2714&lt;D2714, 1, "")</f>
        <v/>
      </c>
      <c r="X2714" s="15">
        <f>S2714</f>
        <v>42026.605057870373</v>
      </c>
    </row>
    <row r="2715" spans="1:24" ht="48" x14ac:dyDescent="0.2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5">
        <f>E2715/D2715</f>
        <v>1.1401428571428571</v>
      </c>
      <c r="P2715" s="6">
        <f>E2715/L2715</f>
        <v>89.674157303370791</v>
      </c>
      <c r="Q2715" t="str">
        <f>LEFT(N2715, SEARCH("/", N2715, 1)-1)</f>
        <v>photography</v>
      </c>
      <c r="R2715" t="str">
        <f>RIGHT(N2715, LEN(N2715) - SEARCH("/", N2715,1))</f>
        <v>photobooks</v>
      </c>
      <c r="S2715" s="10">
        <f>(((J2715/60)/60)/24)+DATE(1970,1,1)</f>
        <v>42690.259699074071</v>
      </c>
      <c r="T2715" s="10">
        <f>(((I2715/60)/60)/24)+DATE(1970,1,1)</f>
        <v>42726.083333333328</v>
      </c>
      <c r="U2715" s="12">
        <f>ROUND((T2715-S2715), 0)</f>
        <v>36</v>
      </c>
      <c r="V2715" s="11">
        <f>IF(E2715&gt;=D2715, 1, "")</f>
        <v>1</v>
      </c>
      <c r="W2715" s="11" t="str">
        <f>IF(E2715&lt;D2715, 1, "")</f>
        <v/>
      </c>
      <c r="X2715" s="15">
        <f>S2715</f>
        <v>42690.259699074071</v>
      </c>
    </row>
    <row r="2716" spans="1:24" ht="48" x14ac:dyDescent="0.2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5">
        <f>E2716/D2716</f>
        <v>1.4810000000000001</v>
      </c>
      <c r="P2716" s="6">
        <f>E2716/L2716</f>
        <v>207.61682242990653</v>
      </c>
      <c r="Q2716" t="str">
        <f>LEFT(N2716, SEARCH("/", N2716, 1)-1)</f>
        <v>photography</v>
      </c>
      <c r="R2716" t="str">
        <f>RIGHT(N2716, LEN(N2716) - SEARCH("/", N2716,1))</f>
        <v>photobooks</v>
      </c>
      <c r="S2716" s="10">
        <f>(((J2716/60)/60)/24)+DATE(1970,1,1)</f>
        <v>42668.176701388889</v>
      </c>
      <c r="T2716" s="10">
        <f>(((I2716/60)/60)/24)+DATE(1970,1,1)</f>
        <v>42698.083333333328</v>
      </c>
      <c r="U2716" s="12">
        <f>ROUND((T2716-S2716), 0)</f>
        <v>30</v>
      </c>
      <c r="V2716" s="11">
        <f>IF(E2716&gt;=D2716, 1, "")</f>
        <v>1</v>
      </c>
      <c r="W2716" s="11" t="str">
        <f>IF(E2716&lt;D2716, 1, "")</f>
        <v/>
      </c>
      <c r="X2716" s="15">
        <f>S2716</f>
        <v>42668.176701388889</v>
      </c>
    </row>
    <row r="2717" spans="1:24" ht="48" x14ac:dyDescent="0.2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5">
        <f>E2717/D2717</f>
        <v>1.0495555555555556</v>
      </c>
      <c r="P2717" s="6">
        <f>E2717/L2717</f>
        <v>59.408805031446541</v>
      </c>
      <c r="Q2717" t="str">
        <f>LEFT(N2717, SEARCH("/", N2717, 1)-1)</f>
        <v>photography</v>
      </c>
      <c r="R2717" t="str">
        <f>RIGHT(N2717, LEN(N2717) - SEARCH("/", N2717,1))</f>
        <v>photobooks</v>
      </c>
      <c r="S2717" s="10">
        <f>(((J2717/60)/60)/24)+DATE(1970,1,1)</f>
        <v>42292.435532407413</v>
      </c>
      <c r="T2717" s="10">
        <f>(((I2717/60)/60)/24)+DATE(1970,1,1)</f>
        <v>42321.625</v>
      </c>
      <c r="U2717" s="12">
        <f>ROUND((T2717-S2717), 0)</f>
        <v>29</v>
      </c>
      <c r="V2717" s="11">
        <f>IF(E2717&gt;=D2717, 1, "")</f>
        <v>1</v>
      </c>
      <c r="W2717" s="11" t="str">
        <f>IF(E2717&lt;D2717, 1, "")</f>
        <v/>
      </c>
      <c r="X2717" s="15">
        <f>S2717</f>
        <v>42292.435532407413</v>
      </c>
    </row>
    <row r="2718" spans="1:24" ht="32" x14ac:dyDescent="0.2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5">
        <f>E2718/D2718</f>
        <v>1.29948</v>
      </c>
      <c r="P2718" s="6">
        <f>E2718/L2718</f>
        <v>358.97237569060775</v>
      </c>
      <c r="Q2718" t="str">
        <f>LEFT(N2718, SEARCH("/", N2718, 1)-1)</f>
        <v>photography</v>
      </c>
      <c r="R2718" t="str">
        <f>RIGHT(N2718, LEN(N2718) - SEARCH("/", N2718,1))</f>
        <v>photobooks</v>
      </c>
      <c r="S2718" s="10">
        <f>(((J2718/60)/60)/24)+DATE(1970,1,1)</f>
        <v>42219.950729166667</v>
      </c>
      <c r="T2718" s="10">
        <f>(((I2718/60)/60)/24)+DATE(1970,1,1)</f>
        <v>42249.950729166667</v>
      </c>
      <c r="U2718" s="12">
        <f>ROUND((T2718-S2718), 0)</f>
        <v>30</v>
      </c>
      <c r="V2718" s="11">
        <f>IF(E2718&gt;=D2718, 1, "")</f>
        <v>1</v>
      </c>
      <c r="W2718" s="11" t="str">
        <f>IF(E2718&lt;D2718, 1, "")</f>
        <v/>
      </c>
      <c r="X2718" s="15">
        <f>S2718</f>
        <v>42219.950729166667</v>
      </c>
    </row>
    <row r="2719" spans="1:24" ht="32" x14ac:dyDescent="0.2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5">
        <f>E2719/D2719</f>
        <v>1.2348756218905472</v>
      </c>
      <c r="P2719" s="6">
        <f>E2719/L2719</f>
        <v>94.736641221374043</v>
      </c>
      <c r="Q2719" t="str">
        <f>LEFT(N2719, SEARCH("/", N2719, 1)-1)</f>
        <v>photography</v>
      </c>
      <c r="R2719" t="str">
        <f>RIGHT(N2719, LEN(N2719) - SEARCH("/", N2719,1))</f>
        <v>photobooks</v>
      </c>
      <c r="S2719" s="10">
        <f>(((J2719/60)/60)/24)+DATE(1970,1,1)</f>
        <v>42758.975937499999</v>
      </c>
      <c r="T2719" s="10">
        <f>(((I2719/60)/60)/24)+DATE(1970,1,1)</f>
        <v>42795.791666666672</v>
      </c>
      <c r="U2719" s="12">
        <f>ROUND((T2719-S2719), 0)</f>
        <v>37</v>
      </c>
      <c r="V2719" s="11">
        <f>IF(E2719&gt;=D2719, 1, "")</f>
        <v>1</v>
      </c>
      <c r="W2719" s="11" t="str">
        <f>IF(E2719&lt;D2719, 1, "")</f>
        <v/>
      </c>
      <c r="X2719" s="15">
        <f>S2719</f>
        <v>42758.975937499999</v>
      </c>
    </row>
    <row r="2720" spans="1:24" ht="48" x14ac:dyDescent="0.2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5">
        <f>E2720/D2720</f>
        <v>2.0162</v>
      </c>
      <c r="P2720" s="6">
        <f>E2720/L2720</f>
        <v>80.647999999999996</v>
      </c>
      <c r="Q2720" t="str">
        <f>LEFT(N2720, SEARCH("/", N2720, 1)-1)</f>
        <v>photography</v>
      </c>
      <c r="R2720" t="str">
        <f>RIGHT(N2720, LEN(N2720) - SEARCH("/", N2720,1))</f>
        <v>photobooks</v>
      </c>
      <c r="S2720" s="10">
        <f>(((J2720/60)/60)/24)+DATE(1970,1,1)</f>
        <v>42454.836851851855</v>
      </c>
      <c r="T2720" s="10">
        <f>(((I2720/60)/60)/24)+DATE(1970,1,1)</f>
        <v>42479.836851851855</v>
      </c>
      <c r="U2720" s="12">
        <f>ROUND((T2720-S2720), 0)</f>
        <v>25</v>
      </c>
      <c r="V2720" s="11">
        <f>IF(E2720&gt;=D2720, 1, "")</f>
        <v>1</v>
      </c>
      <c r="W2720" s="11" t="str">
        <f>IF(E2720&lt;D2720, 1, "")</f>
        <v/>
      </c>
      <c r="X2720" s="15">
        <f>S2720</f>
        <v>42454.836851851855</v>
      </c>
    </row>
    <row r="2721" spans="1:24" ht="32" x14ac:dyDescent="0.2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5">
        <f>E2721/D2721</f>
        <v>1.0289999999999999</v>
      </c>
      <c r="P2721" s="6">
        <f>E2721/L2721</f>
        <v>168.68852459016392</v>
      </c>
      <c r="Q2721" t="str">
        <f>LEFT(N2721, SEARCH("/", N2721, 1)-1)</f>
        <v>photography</v>
      </c>
      <c r="R2721" t="str">
        <f>RIGHT(N2721, LEN(N2721) - SEARCH("/", N2721,1))</f>
        <v>photobooks</v>
      </c>
      <c r="S2721" s="10">
        <f>(((J2721/60)/60)/24)+DATE(1970,1,1)</f>
        <v>42052.7815162037</v>
      </c>
      <c r="T2721" s="10">
        <f>(((I2721/60)/60)/24)+DATE(1970,1,1)</f>
        <v>42082.739849537036</v>
      </c>
      <c r="U2721" s="12">
        <f>ROUND((T2721-S2721), 0)</f>
        <v>30</v>
      </c>
      <c r="V2721" s="11">
        <f>IF(E2721&gt;=D2721, 1, "")</f>
        <v>1</v>
      </c>
      <c r="W2721" s="11" t="str">
        <f>IF(E2721&lt;D2721, 1, "")</f>
        <v/>
      </c>
      <c r="X2721" s="15">
        <f>S2721</f>
        <v>42052.7815162037</v>
      </c>
    </row>
    <row r="2722" spans="1:24" ht="32" x14ac:dyDescent="0.2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5">
        <f>E2722/D2722</f>
        <v>2.6016666666666666</v>
      </c>
      <c r="P2722" s="6">
        <f>E2722/L2722</f>
        <v>34.68888888888889</v>
      </c>
      <c r="Q2722" t="str">
        <f>LEFT(N2722, SEARCH("/", N2722, 1)-1)</f>
        <v>photography</v>
      </c>
      <c r="R2722" t="str">
        <f>RIGHT(N2722, LEN(N2722) - SEARCH("/", N2722,1))</f>
        <v>photobooks</v>
      </c>
      <c r="S2722" s="10">
        <f>(((J2722/60)/60)/24)+DATE(1970,1,1)</f>
        <v>42627.253263888888</v>
      </c>
      <c r="T2722" s="10">
        <f>(((I2722/60)/60)/24)+DATE(1970,1,1)</f>
        <v>42657.253263888888</v>
      </c>
      <c r="U2722" s="12">
        <f>ROUND((T2722-S2722), 0)</f>
        <v>30</v>
      </c>
      <c r="V2722" s="11">
        <f>IF(E2722&gt;=D2722, 1, "")</f>
        <v>1</v>
      </c>
      <c r="W2722" s="11" t="str">
        <f>IF(E2722&lt;D2722, 1, "")</f>
        <v/>
      </c>
      <c r="X2722" s="15">
        <f>S2722</f>
        <v>42627.253263888888</v>
      </c>
    </row>
    <row r="2723" spans="1:24" ht="48" x14ac:dyDescent="0.2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5">
        <f>E2723/D2723</f>
        <v>1.08</v>
      </c>
      <c r="P2723" s="6">
        <f>E2723/L2723</f>
        <v>462.85714285714283</v>
      </c>
      <c r="Q2723" t="str">
        <f>LEFT(N2723, SEARCH("/", N2723, 1)-1)</f>
        <v>photography</v>
      </c>
      <c r="R2723" t="str">
        <f>RIGHT(N2723, LEN(N2723) - SEARCH("/", N2723,1))</f>
        <v>photobooks</v>
      </c>
      <c r="S2723" s="10">
        <f>(((J2723/60)/60)/24)+DATE(1970,1,1)</f>
        <v>42420.74962962963</v>
      </c>
      <c r="T2723" s="10">
        <f>(((I2723/60)/60)/24)+DATE(1970,1,1)</f>
        <v>42450.707962962959</v>
      </c>
      <c r="U2723" s="12">
        <f>ROUND((T2723-S2723), 0)</f>
        <v>30</v>
      </c>
      <c r="V2723" s="11">
        <f>IF(E2723&gt;=D2723, 1, "")</f>
        <v>1</v>
      </c>
      <c r="W2723" s="11" t="str">
        <f>IF(E2723&lt;D2723, 1, "")</f>
        <v/>
      </c>
      <c r="X2723" s="15">
        <f>S2723</f>
        <v>42420.74962962963</v>
      </c>
    </row>
    <row r="2724" spans="1:24" ht="48" x14ac:dyDescent="0.2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5">
        <f>E2724/D2724</f>
        <v>1.1052941176470588</v>
      </c>
      <c r="P2724" s="6">
        <f>E2724/L2724</f>
        <v>104.38888888888889</v>
      </c>
      <c r="Q2724" t="str">
        <f>LEFT(N2724, SEARCH("/", N2724, 1)-1)</f>
        <v>photography</v>
      </c>
      <c r="R2724" t="str">
        <f>RIGHT(N2724, LEN(N2724) - SEARCH("/", N2724,1))</f>
        <v>photobooks</v>
      </c>
      <c r="S2724" s="10">
        <f>(((J2724/60)/60)/24)+DATE(1970,1,1)</f>
        <v>42067.876770833333</v>
      </c>
      <c r="T2724" s="10">
        <f>(((I2724/60)/60)/24)+DATE(1970,1,1)</f>
        <v>42097.835104166668</v>
      </c>
      <c r="U2724" s="12">
        <f>ROUND((T2724-S2724), 0)</f>
        <v>30</v>
      </c>
      <c r="V2724" s="11">
        <f>IF(E2724&gt;=D2724, 1, "")</f>
        <v>1</v>
      </c>
      <c r="W2724" s="11" t="str">
        <f>IF(E2724&lt;D2724, 1, "")</f>
        <v/>
      </c>
      <c r="X2724" s="15">
        <f>S2724</f>
        <v>42067.876770833333</v>
      </c>
    </row>
    <row r="2725" spans="1:24" ht="48" x14ac:dyDescent="0.2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5">
        <f>E2725/D2725</f>
        <v>1.2</v>
      </c>
      <c r="P2725" s="6">
        <f>E2725/L2725</f>
        <v>7.5</v>
      </c>
      <c r="Q2725" t="str">
        <f>LEFT(N2725, SEARCH("/", N2725, 1)-1)</f>
        <v>photography</v>
      </c>
      <c r="R2725" t="str">
        <f>RIGHT(N2725, LEN(N2725) - SEARCH("/", N2725,1))</f>
        <v>photobooks</v>
      </c>
      <c r="S2725" s="10">
        <f>(((J2725/60)/60)/24)+DATE(1970,1,1)</f>
        <v>42252.788900462961</v>
      </c>
      <c r="T2725" s="10">
        <f>(((I2725/60)/60)/24)+DATE(1970,1,1)</f>
        <v>42282.788900462961</v>
      </c>
      <c r="U2725" s="12">
        <f>ROUND((T2725-S2725), 0)</f>
        <v>30</v>
      </c>
      <c r="V2725" s="11">
        <f>IF(E2725&gt;=D2725, 1, "")</f>
        <v>1</v>
      </c>
      <c r="W2725" s="11" t="str">
        <f>IF(E2725&lt;D2725, 1, "")</f>
        <v/>
      </c>
      <c r="X2725" s="15">
        <f>S2725</f>
        <v>42252.788900462961</v>
      </c>
    </row>
    <row r="2726" spans="1:24" ht="48" x14ac:dyDescent="0.2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5">
        <f>E2726/D2726</f>
        <v>1.0282909090909091</v>
      </c>
      <c r="P2726" s="6">
        <f>E2726/L2726</f>
        <v>47.13</v>
      </c>
      <c r="Q2726" t="str">
        <f>LEFT(N2726, SEARCH("/", N2726, 1)-1)</f>
        <v>photography</v>
      </c>
      <c r="R2726" t="str">
        <f>RIGHT(N2726, LEN(N2726) - SEARCH("/", N2726,1))</f>
        <v>photobooks</v>
      </c>
      <c r="S2726" s="10">
        <f>(((J2726/60)/60)/24)+DATE(1970,1,1)</f>
        <v>42571.167465277773</v>
      </c>
      <c r="T2726" s="10">
        <f>(((I2726/60)/60)/24)+DATE(1970,1,1)</f>
        <v>42611.167465277773</v>
      </c>
      <c r="U2726" s="12">
        <f>ROUND((T2726-S2726), 0)</f>
        <v>40</v>
      </c>
      <c r="V2726" s="11">
        <f>IF(E2726&gt;=D2726, 1, "")</f>
        <v>1</v>
      </c>
      <c r="W2726" s="11" t="str">
        <f>IF(E2726&lt;D2726, 1, "")</f>
        <v/>
      </c>
      <c r="X2726" s="15">
        <f>S2726</f>
        <v>42571.167465277773</v>
      </c>
    </row>
    <row r="2727" spans="1:24" ht="32" x14ac:dyDescent="0.2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5">
        <f>E2727/D2727</f>
        <v>1.1599999999999999</v>
      </c>
      <c r="P2727" s="6">
        <f>E2727/L2727</f>
        <v>414.28571428571428</v>
      </c>
      <c r="Q2727" t="str">
        <f>LEFT(N2727, SEARCH("/", N2727, 1)-1)</f>
        <v>photography</v>
      </c>
      <c r="R2727" t="str">
        <f>RIGHT(N2727, LEN(N2727) - SEARCH("/", N2727,1))</f>
        <v>photobooks</v>
      </c>
      <c r="S2727" s="10">
        <f>(((J2727/60)/60)/24)+DATE(1970,1,1)</f>
        <v>42733.827349537038</v>
      </c>
      <c r="T2727" s="10">
        <f>(((I2727/60)/60)/24)+DATE(1970,1,1)</f>
        <v>42763.811805555553</v>
      </c>
      <c r="U2727" s="12">
        <f>ROUND((T2727-S2727), 0)</f>
        <v>30</v>
      </c>
      <c r="V2727" s="11">
        <f>IF(E2727&gt;=D2727, 1, "")</f>
        <v>1</v>
      </c>
      <c r="W2727" s="11" t="str">
        <f>IF(E2727&lt;D2727, 1, "")</f>
        <v/>
      </c>
      <c r="X2727" s="15">
        <f>S2727</f>
        <v>42733.827349537038</v>
      </c>
    </row>
    <row r="2728" spans="1:24" ht="48" x14ac:dyDescent="0.2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5">
        <f>E2728/D2728</f>
        <v>1.147</v>
      </c>
      <c r="P2728" s="6">
        <f>E2728/L2728</f>
        <v>42.481481481481481</v>
      </c>
      <c r="Q2728" t="str">
        <f>LEFT(N2728, SEARCH("/", N2728, 1)-1)</f>
        <v>photography</v>
      </c>
      <c r="R2728" t="str">
        <f>RIGHT(N2728, LEN(N2728) - SEARCH("/", N2728,1))</f>
        <v>photobooks</v>
      </c>
      <c r="S2728" s="10">
        <f>(((J2728/60)/60)/24)+DATE(1970,1,1)</f>
        <v>42505.955925925926</v>
      </c>
      <c r="T2728" s="10">
        <f>(((I2728/60)/60)/24)+DATE(1970,1,1)</f>
        <v>42565.955925925926</v>
      </c>
      <c r="U2728" s="12">
        <f>ROUND((T2728-S2728), 0)</f>
        <v>60</v>
      </c>
      <c r="V2728" s="11">
        <f>IF(E2728&gt;=D2728, 1, "")</f>
        <v>1</v>
      </c>
      <c r="W2728" s="11" t="str">
        <f>IF(E2728&lt;D2728, 1, "")</f>
        <v/>
      </c>
      <c r="X2728" s="15">
        <f>S2728</f>
        <v>42505.955925925926</v>
      </c>
    </row>
    <row r="2729" spans="1:24" ht="32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>E2729/D2729</f>
        <v>1.0660000000000001</v>
      </c>
      <c r="P2729" s="6">
        <f>E2729/L2729</f>
        <v>108.77551020408163</v>
      </c>
      <c r="Q2729" t="str">
        <f>LEFT(N2729, SEARCH("/", N2729, 1)-1)</f>
        <v>photography</v>
      </c>
      <c r="R2729" t="str">
        <f>RIGHT(N2729, LEN(N2729) - SEARCH("/", N2729,1))</f>
        <v>photobooks</v>
      </c>
      <c r="S2729" s="10">
        <f>(((J2729/60)/60)/24)+DATE(1970,1,1)</f>
        <v>42068.829039351855</v>
      </c>
      <c r="T2729" s="10">
        <f>(((I2729/60)/60)/24)+DATE(1970,1,1)</f>
        <v>42088.787372685183</v>
      </c>
      <c r="U2729" s="12">
        <f>ROUND((T2729-S2729), 0)</f>
        <v>20</v>
      </c>
      <c r="V2729" s="11">
        <f>IF(E2729&gt;=D2729, 1, "")</f>
        <v>1</v>
      </c>
      <c r="W2729" s="11" t="str">
        <f>IF(E2729&lt;D2729, 1, "")</f>
        <v/>
      </c>
      <c r="X2729" s="15">
        <f>S2729</f>
        <v>42068.829039351855</v>
      </c>
    </row>
    <row r="2730" spans="1:24" ht="48" x14ac:dyDescent="0.2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5">
        <f>E2730/D2730</f>
        <v>1.6544000000000001</v>
      </c>
      <c r="P2730" s="6">
        <f>E2730/L2730</f>
        <v>81.098039215686271</v>
      </c>
      <c r="Q2730" t="str">
        <f>LEFT(N2730, SEARCH("/", N2730, 1)-1)</f>
        <v>photography</v>
      </c>
      <c r="R2730" t="str">
        <f>RIGHT(N2730, LEN(N2730) - SEARCH("/", N2730,1))</f>
        <v>photobooks</v>
      </c>
      <c r="S2730" s="10">
        <f>(((J2730/60)/60)/24)+DATE(1970,1,1)</f>
        <v>42405.67260416667</v>
      </c>
      <c r="T2730" s="10">
        <f>(((I2730/60)/60)/24)+DATE(1970,1,1)</f>
        <v>42425.67260416667</v>
      </c>
      <c r="U2730" s="12">
        <f>ROUND((T2730-S2730), 0)</f>
        <v>20</v>
      </c>
      <c r="V2730" s="11">
        <f>IF(E2730&gt;=D2730, 1, "")</f>
        <v>1</v>
      </c>
      <c r="W2730" s="11" t="str">
        <f>IF(E2730&lt;D2730, 1, "")</f>
        <v/>
      </c>
      <c r="X2730" s="15">
        <f>S2730</f>
        <v>42405.67260416667</v>
      </c>
    </row>
    <row r="2731" spans="1:24" ht="32" x14ac:dyDescent="0.2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5">
        <f>E2731/D2731</f>
        <v>1.55</v>
      </c>
      <c r="P2731" s="6">
        <f>E2731/L2731</f>
        <v>51.666666666666664</v>
      </c>
      <c r="Q2731" t="str">
        <f>LEFT(N2731, SEARCH("/", N2731, 1)-1)</f>
        <v>photography</v>
      </c>
      <c r="R2731" t="str">
        <f>RIGHT(N2731, LEN(N2731) - SEARCH("/", N2731,1))</f>
        <v>photobooks</v>
      </c>
      <c r="S2731" s="10">
        <f>(((J2731/60)/60)/24)+DATE(1970,1,1)</f>
        <v>42209.567824074074</v>
      </c>
      <c r="T2731" s="10">
        <f>(((I2731/60)/60)/24)+DATE(1970,1,1)</f>
        <v>42259.567824074074</v>
      </c>
      <c r="U2731" s="12">
        <f>ROUND((T2731-S2731), 0)</f>
        <v>50</v>
      </c>
      <c r="V2731" s="11">
        <f>IF(E2731&gt;=D2731, 1, "")</f>
        <v>1</v>
      </c>
      <c r="W2731" s="11" t="str">
        <f>IF(E2731&lt;D2731, 1, "")</f>
        <v/>
      </c>
      <c r="X2731" s="15">
        <f>S2731</f>
        <v>42209.567824074074</v>
      </c>
    </row>
    <row r="2732" spans="1:24" ht="16" x14ac:dyDescent="0.2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5">
        <f>E2732/D2732</f>
        <v>8.85</v>
      </c>
      <c r="P2732" s="6">
        <f>E2732/L2732</f>
        <v>35.4</v>
      </c>
      <c r="Q2732" t="str">
        <f>LEFT(N2732, SEARCH("/", N2732, 1)-1)</f>
        <v>photography</v>
      </c>
      <c r="R2732" t="str">
        <f>RIGHT(N2732, LEN(N2732) - SEARCH("/", N2732,1))</f>
        <v>photobooks</v>
      </c>
      <c r="S2732" s="10">
        <f>(((J2732/60)/60)/24)+DATE(1970,1,1)</f>
        <v>42410.982002314813</v>
      </c>
      <c r="T2732" s="10">
        <f>(((I2732/60)/60)/24)+DATE(1970,1,1)</f>
        <v>42440.982002314813</v>
      </c>
      <c r="U2732" s="12">
        <f>ROUND((T2732-S2732), 0)</f>
        <v>30</v>
      </c>
      <c r="V2732" s="11">
        <f>IF(E2732&gt;=D2732, 1, "")</f>
        <v>1</v>
      </c>
      <c r="W2732" s="11" t="str">
        <f>IF(E2732&lt;D2732, 1, "")</f>
        <v/>
      </c>
      <c r="X2732" s="15">
        <f>S2732</f>
        <v>42410.982002314813</v>
      </c>
    </row>
    <row r="2733" spans="1:24" ht="48" x14ac:dyDescent="0.2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5">
        <f>E2733/D2733</f>
        <v>1.0190833333333333</v>
      </c>
      <c r="P2733" s="6">
        <f>E2733/L2733</f>
        <v>103.63559322033899</v>
      </c>
      <c r="Q2733" t="str">
        <f>LEFT(N2733, SEARCH("/", N2733, 1)-1)</f>
        <v>photography</v>
      </c>
      <c r="R2733" t="str">
        <f>RIGHT(N2733, LEN(N2733) - SEARCH("/", N2733,1))</f>
        <v>photobooks</v>
      </c>
      <c r="S2733" s="10">
        <f>(((J2733/60)/60)/24)+DATE(1970,1,1)</f>
        <v>42636.868518518517</v>
      </c>
      <c r="T2733" s="10">
        <f>(((I2733/60)/60)/24)+DATE(1970,1,1)</f>
        <v>42666.868518518517</v>
      </c>
      <c r="U2733" s="12">
        <f>ROUND((T2733-S2733), 0)</f>
        <v>30</v>
      </c>
      <c r="V2733" s="11">
        <f>IF(E2733&gt;=D2733, 1, "")</f>
        <v>1</v>
      </c>
      <c r="W2733" s="11" t="str">
        <f>IF(E2733&lt;D2733, 1, "")</f>
        <v/>
      </c>
      <c r="X2733" s="15">
        <f>S2733</f>
        <v>42636.868518518517</v>
      </c>
    </row>
    <row r="2734" spans="1:24" ht="48" x14ac:dyDescent="0.2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5">
        <f>E2734/D2734</f>
        <v>1.3489</v>
      </c>
      <c r="P2734" s="6">
        <f>E2734/L2734</f>
        <v>59.162280701754383</v>
      </c>
      <c r="Q2734" t="str">
        <f>LEFT(N2734, SEARCH("/", N2734, 1)-1)</f>
        <v>music</v>
      </c>
      <c r="R2734" t="str">
        <f>RIGHT(N2734, LEN(N2734) - SEARCH("/", N2734,1))</f>
        <v>rock</v>
      </c>
      <c r="S2734" s="10">
        <f>(((J2734/60)/60)/24)+DATE(1970,1,1)</f>
        <v>40926.319062499999</v>
      </c>
      <c r="T2734" s="10">
        <f>(((I2734/60)/60)/24)+DATE(1970,1,1)</f>
        <v>40971.319062499999</v>
      </c>
      <c r="U2734" s="12">
        <f>ROUND((T2734-S2734), 0)</f>
        <v>45</v>
      </c>
      <c r="V2734" s="11">
        <f>IF(E2734&gt;=D2734, 1, "")</f>
        <v>1</v>
      </c>
      <c r="W2734" s="11" t="str">
        <f>IF(E2734&lt;D2734, 1, "")</f>
        <v/>
      </c>
      <c r="X2734" s="15">
        <f>S2734</f>
        <v>40926.319062499999</v>
      </c>
    </row>
    <row r="2735" spans="1:24" ht="32" x14ac:dyDescent="0.2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5">
        <f>E2735/D2735</f>
        <v>1</v>
      </c>
      <c r="P2735" s="6">
        <f>E2735/L2735</f>
        <v>27.272727272727273</v>
      </c>
      <c r="Q2735" t="str">
        <f>LEFT(N2735, SEARCH("/", N2735, 1)-1)</f>
        <v>music</v>
      </c>
      <c r="R2735" t="str">
        <f>RIGHT(N2735, LEN(N2735) - SEARCH("/", N2735,1))</f>
        <v>rock</v>
      </c>
      <c r="S2735" s="10">
        <f>(((J2735/60)/60)/24)+DATE(1970,1,1)</f>
        <v>41634.797013888885</v>
      </c>
      <c r="T2735" s="10">
        <f>(((I2735/60)/60)/24)+DATE(1970,1,1)</f>
        <v>41670.792361111111</v>
      </c>
      <c r="U2735" s="12">
        <f>ROUND((T2735-S2735), 0)</f>
        <v>36</v>
      </c>
      <c r="V2735" s="11">
        <f>IF(E2735&gt;=D2735, 1, "")</f>
        <v>1</v>
      </c>
      <c r="W2735" s="11" t="str">
        <f>IF(E2735&lt;D2735, 1, "")</f>
        <v/>
      </c>
      <c r="X2735" s="15">
        <f>S2735</f>
        <v>41634.797013888885</v>
      </c>
    </row>
    <row r="2736" spans="1:24" ht="48" x14ac:dyDescent="0.2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5">
        <f>E2736/D2736</f>
        <v>1.1585714285714286</v>
      </c>
      <c r="P2736" s="6">
        <f>E2736/L2736</f>
        <v>24.575757575757574</v>
      </c>
      <c r="Q2736" t="str">
        <f>LEFT(N2736, SEARCH("/", N2736, 1)-1)</f>
        <v>music</v>
      </c>
      <c r="R2736" t="str">
        <f>RIGHT(N2736, LEN(N2736) - SEARCH("/", N2736,1))</f>
        <v>rock</v>
      </c>
      <c r="S2736" s="10">
        <f>(((J2736/60)/60)/24)+DATE(1970,1,1)</f>
        <v>41176.684907407405</v>
      </c>
      <c r="T2736" s="10">
        <f>(((I2736/60)/60)/24)+DATE(1970,1,1)</f>
        <v>41206.684907407405</v>
      </c>
      <c r="U2736" s="12">
        <f>ROUND((T2736-S2736), 0)</f>
        <v>30</v>
      </c>
      <c r="V2736" s="11">
        <f>IF(E2736&gt;=D2736, 1, "")</f>
        <v>1</v>
      </c>
      <c r="W2736" s="11" t="str">
        <f>IF(E2736&lt;D2736, 1, "")</f>
        <v/>
      </c>
      <c r="X2736" s="15">
        <f>S2736</f>
        <v>41176.684907407405</v>
      </c>
    </row>
    <row r="2737" spans="1:24" ht="16" x14ac:dyDescent="0.2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5">
        <f>E2737/D2737</f>
        <v>1.0006666666666666</v>
      </c>
      <c r="P2737" s="6">
        <f>E2737/L2737</f>
        <v>75.05</v>
      </c>
      <c r="Q2737" t="str">
        <f>LEFT(N2737, SEARCH("/", N2737, 1)-1)</f>
        <v>music</v>
      </c>
      <c r="R2737" t="str">
        <f>RIGHT(N2737, LEN(N2737) - SEARCH("/", N2737,1))</f>
        <v>rock</v>
      </c>
      <c r="S2737" s="10">
        <f>(((J2737/60)/60)/24)+DATE(1970,1,1)</f>
        <v>41626.916284722225</v>
      </c>
      <c r="T2737" s="10">
        <f>(((I2737/60)/60)/24)+DATE(1970,1,1)</f>
        <v>41647.088888888888</v>
      </c>
      <c r="U2737" s="12">
        <f>ROUND((T2737-S2737), 0)</f>
        <v>20</v>
      </c>
      <c r="V2737" s="11">
        <f>IF(E2737&gt;=D2737, 1, "")</f>
        <v>1</v>
      </c>
      <c r="W2737" s="11" t="str">
        <f>IF(E2737&lt;D2737, 1, "")</f>
        <v/>
      </c>
      <c r="X2737" s="15">
        <f>S2737</f>
        <v>41626.916284722225</v>
      </c>
    </row>
    <row r="2738" spans="1:24" ht="48" x14ac:dyDescent="0.2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5">
        <f>E2738/D2738</f>
        <v>1.0505</v>
      </c>
      <c r="P2738" s="6">
        <f>E2738/L2738</f>
        <v>42.02</v>
      </c>
      <c r="Q2738" t="str">
        <f>LEFT(N2738, SEARCH("/", N2738, 1)-1)</f>
        <v>music</v>
      </c>
      <c r="R2738" t="str">
        <f>RIGHT(N2738, LEN(N2738) - SEARCH("/", N2738,1))</f>
        <v>rock</v>
      </c>
      <c r="S2738" s="10">
        <f>(((J2738/60)/60)/24)+DATE(1970,1,1)</f>
        <v>41443.83452546296</v>
      </c>
      <c r="T2738" s="10">
        <f>(((I2738/60)/60)/24)+DATE(1970,1,1)</f>
        <v>41466.83452546296</v>
      </c>
      <c r="U2738" s="12">
        <f>ROUND((T2738-S2738), 0)</f>
        <v>23</v>
      </c>
      <c r="V2738" s="11">
        <f>IF(E2738&gt;=D2738, 1, "")</f>
        <v>1</v>
      </c>
      <c r="W2738" s="11" t="str">
        <f>IF(E2738&lt;D2738, 1, "")</f>
        <v/>
      </c>
      <c r="X2738" s="15">
        <f>S2738</f>
        <v>41443.83452546296</v>
      </c>
    </row>
    <row r="2739" spans="1:24" ht="16" x14ac:dyDescent="0.2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5">
        <f>E2739/D2739</f>
        <v>1.01</v>
      </c>
      <c r="P2739" s="6">
        <f>E2739/L2739</f>
        <v>53.157894736842103</v>
      </c>
      <c r="Q2739" t="str">
        <f>LEFT(N2739, SEARCH("/", N2739, 1)-1)</f>
        <v>music</v>
      </c>
      <c r="R2739" t="str">
        <f>RIGHT(N2739, LEN(N2739) - SEARCH("/", N2739,1))</f>
        <v>rock</v>
      </c>
      <c r="S2739" s="10">
        <f>(((J2739/60)/60)/24)+DATE(1970,1,1)</f>
        <v>41657.923807870371</v>
      </c>
      <c r="T2739" s="10">
        <f>(((I2739/60)/60)/24)+DATE(1970,1,1)</f>
        <v>41687.923807870371</v>
      </c>
      <c r="U2739" s="12">
        <f>ROUND((T2739-S2739), 0)</f>
        <v>30</v>
      </c>
      <c r="V2739" s="11">
        <f>IF(E2739&gt;=D2739, 1, "")</f>
        <v>1</v>
      </c>
      <c r="W2739" s="11" t="str">
        <f>IF(E2739&lt;D2739, 1, "")</f>
        <v/>
      </c>
      <c r="X2739" s="15">
        <f>S2739</f>
        <v>41657.923807870371</v>
      </c>
    </row>
    <row r="2740" spans="1:24" ht="48" x14ac:dyDescent="0.2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5">
        <f>E2740/D2740</f>
        <v>1.0066250000000001</v>
      </c>
      <c r="P2740" s="6">
        <f>E2740/L2740</f>
        <v>83.885416666666671</v>
      </c>
      <c r="Q2740" t="str">
        <f>LEFT(N2740, SEARCH("/", N2740, 1)-1)</f>
        <v>music</v>
      </c>
      <c r="R2740" t="str">
        <f>RIGHT(N2740, LEN(N2740) - SEARCH("/", N2740,1))</f>
        <v>rock</v>
      </c>
      <c r="S2740" s="10">
        <f>(((J2740/60)/60)/24)+DATE(1970,1,1)</f>
        <v>40555.325937499998</v>
      </c>
      <c r="T2740" s="10">
        <f>(((I2740/60)/60)/24)+DATE(1970,1,1)</f>
        <v>40605.325937499998</v>
      </c>
      <c r="U2740" s="12">
        <f>ROUND((T2740-S2740), 0)</f>
        <v>50</v>
      </c>
      <c r="V2740" s="11">
        <f>IF(E2740&gt;=D2740, 1, "")</f>
        <v>1</v>
      </c>
      <c r="W2740" s="11" t="str">
        <f>IF(E2740&lt;D2740, 1, "")</f>
        <v/>
      </c>
      <c r="X2740" s="15">
        <f>S2740</f>
        <v>40555.325937499998</v>
      </c>
    </row>
    <row r="2741" spans="1:24" ht="48" x14ac:dyDescent="0.2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5">
        <f>E2741/D2741</f>
        <v>1.0016</v>
      </c>
      <c r="P2741" s="6">
        <f>E2741/L2741</f>
        <v>417.33333333333331</v>
      </c>
      <c r="Q2741" t="str">
        <f>LEFT(N2741, SEARCH("/", N2741, 1)-1)</f>
        <v>music</v>
      </c>
      <c r="R2741" t="str">
        <f>RIGHT(N2741, LEN(N2741) - SEARCH("/", N2741,1))</f>
        <v>rock</v>
      </c>
      <c r="S2741" s="10">
        <f>(((J2741/60)/60)/24)+DATE(1970,1,1)</f>
        <v>41736.899652777778</v>
      </c>
      <c r="T2741" s="10">
        <f>(((I2741/60)/60)/24)+DATE(1970,1,1)</f>
        <v>41768.916666666664</v>
      </c>
      <c r="U2741" s="12">
        <f>ROUND((T2741-S2741), 0)</f>
        <v>32</v>
      </c>
      <c r="V2741" s="11">
        <f>IF(E2741&gt;=D2741, 1, "")</f>
        <v>1</v>
      </c>
      <c r="W2741" s="11" t="str">
        <f>IF(E2741&lt;D2741, 1, "")</f>
        <v/>
      </c>
      <c r="X2741" s="15">
        <f>S2741</f>
        <v>41736.899652777778</v>
      </c>
    </row>
    <row r="2742" spans="1:24" ht="48" x14ac:dyDescent="0.2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5">
        <f>E2742/D2742</f>
        <v>1.6668333333333334</v>
      </c>
      <c r="P2742" s="6">
        <f>E2742/L2742</f>
        <v>75.765151515151516</v>
      </c>
      <c r="Q2742" t="str">
        <f>LEFT(N2742, SEARCH("/", N2742, 1)-1)</f>
        <v>music</v>
      </c>
      <c r="R2742" t="str">
        <f>RIGHT(N2742, LEN(N2742) - SEARCH("/", N2742,1))</f>
        <v>rock</v>
      </c>
      <c r="S2742" s="10">
        <f>(((J2742/60)/60)/24)+DATE(1970,1,1)</f>
        <v>40516.087627314817</v>
      </c>
      <c r="T2742" s="10">
        <f>(((I2742/60)/60)/24)+DATE(1970,1,1)</f>
        <v>40564.916666666664</v>
      </c>
      <c r="U2742" s="12">
        <f>ROUND((T2742-S2742), 0)</f>
        <v>49</v>
      </c>
      <c r="V2742" s="11">
        <f>IF(E2742&gt;=D2742, 1, "")</f>
        <v>1</v>
      </c>
      <c r="W2742" s="11" t="str">
        <f>IF(E2742&lt;D2742, 1, "")</f>
        <v/>
      </c>
      <c r="X2742" s="15">
        <f>S2742</f>
        <v>40516.087627314817</v>
      </c>
    </row>
    <row r="2743" spans="1:24" ht="48" x14ac:dyDescent="0.2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5">
        <f>E2743/D2743</f>
        <v>1.0153333333333334</v>
      </c>
      <c r="P2743" s="6">
        <f>E2743/L2743</f>
        <v>67.389380530973455</v>
      </c>
      <c r="Q2743" t="str">
        <f>LEFT(N2743, SEARCH("/", N2743, 1)-1)</f>
        <v>music</v>
      </c>
      <c r="R2743" t="str">
        <f>RIGHT(N2743, LEN(N2743) - SEARCH("/", N2743,1))</f>
        <v>rock</v>
      </c>
      <c r="S2743" s="10">
        <f>(((J2743/60)/60)/24)+DATE(1970,1,1)</f>
        <v>41664.684108796297</v>
      </c>
      <c r="T2743" s="10">
        <f>(((I2743/60)/60)/24)+DATE(1970,1,1)</f>
        <v>41694.684108796297</v>
      </c>
      <c r="U2743" s="12">
        <f>ROUND((T2743-S2743), 0)</f>
        <v>30</v>
      </c>
      <c r="V2743" s="11">
        <f>IF(E2743&gt;=D2743, 1, "")</f>
        <v>1</v>
      </c>
      <c r="W2743" s="11" t="str">
        <f>IF(E2743&lt;D2743, 1, "")</f>
        <v/>
      </c>
      <c r="X2743" s="15">
        <f>S2743</f>
        <v>41664.684108796297</v>
      </c>
    </row>
    <row r="2744" spans="1:24" ht="48" x14ac:dyDescent="0.2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5">
        <f>E2744/D2744</f>
        <v>1.03</v>
      </c>
      <c r="P2744" s="6">
        <f>E2744/L2744</f>
        <v>73.571428571428569</v>
      </c>
      <c r="Q2744" t="str">
        <f>LEFT(N2744, SEARCH("/", N2744, 1)-1)</f>
        <v>music</v>
      </c>
      <c r="R2744" t="str">
        <f>RIGHT(N2744, LEN(N2744) - SEARCH("/", N2744,1))</f>
        <v>rock</v>
      </c>
      <c r="S2744" s="10">
        <f>(((J2744/60)/60)/24)+DATE(1970,1,1)</f>
        <v>41026.996099537035</v>
      </c>
      <c r="T2744" s="10">
        <f>(((I2744/60)/60)/24)+DATE(1970,1,1)</f>
        <v>41041.996099537035</v>
      </c>
      <c r="U2744" s="12">
        <f>ROUND((T2744-S2744), 0)</f>
        <v>15</v>
      </c>
      <c r="V2744" s="11">
        <f>IF(E2744&gt;=D2744, 1, "")</f>
        <v>1</v>
      </c>
      <c r="W2744" s="11" t="str">
        <f>IF(E2744&lt;D2744, 1, "")</f>
        <v/>
      </c>
      <c r="X2744" s="15">
        <f>S2744</f>
        <v>41026.996099537035</v>
      </c>
    </row>
    <row r="2745" spans="1:24" ht="48" x14ac:dyDescent="0.2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5">
        <f>E2745/D2745</f>
        <v>1.4285714285714286</v>
      </c>
      <c r="P2745" s="6">
        <f>E2745/L2745</f>
        <v>25</v>
      </c>
      <c r="Q2745" t="str">
        <f>LEFT(N2745, SEARCH("/", N2745, 1)-1)</f>
        <v>music</v>
      </c>
      <c r="R2745" t="str">
        <f>RIGHT(N2745, LEN(N2745) - SEARCH("/", N2745,1))</f>
        <v>rock</v>
      </c>
      <c r="S2745" s="10">
        <f>(((J2745/60)/60)/24)+DATE(1970,1,1)</f>
        <v>40576.539664351854</v>
      </c>
      <c r="T2745" s="10">
        <f>(((I2745/60)/60)/24)+DATE(1970,1,1)</f>
        <v>40606.539664351854</v>
      </c>
      <c r="U2745" s="12">
        <f>ROUND((T2745-S2745), 0)</f>
        <v>30</v>
      </c>
      <c r="V2745" s="11">
        <f>IF(E2745&gt;=D2745, 1, "")</f>
        <v>1</v>
      </c>
      <c r="W2745" s="11" t="str">
        <f>IF(E2745&lt;D2745, 1, "")</f>
        <v/>
      </c>
      <c r="X2745" s="15">
        <f>S2745</f>
        <v>40576.539664351854</v>
      </c>
    </row>
    <row r="2746" spans="1:24" ht="48" x14ac:dyDescent="0.2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5">
        <f>E2746/D2746</f>
        <v>2.625</v>
      </c>
      <c r="P2746" s="6">
        <f>E2746/L2746</f>
        <v>42</v>
      </c>
      <c r="Q2746" t="str">
        <f>LEFT(N2746, SEARCH("/", N2746, 1)-1)</f>
        <v>music</v>
      </c>
      <c r="R2746" t="str">
        <f>RIGHT(N2746, LEN(N2746) - SEARCH("/", N2746,1))</f>
        <v>rock</v>
      </c>
      <c r="S2746" s="10">
        <f>(((J2746/60)/60)/24)+DATE(1970,1,1)</f>
        <v>41303.044016203705</v>
      </c>
      <c r="T2746" s="10">
        <f>(((I2746/60)/60)/24)+DATE(1970,1,1)</f>
        <v>41335.332638888889</v>
      </c>
      <c r="U2746" s="12">
        <f>ROUND((T2746-S2746), 0)</f>
        <v>32</v>
      </c>
      <c r="V2746" s="11">
        <f>IF(E2746&gt;=D2746, 1, "")</f>
        <v>1</v>
      </c>
      <c r="W2746" s="11" t="str">
        <f>IF(E2746&lt;D2746, 1, "")</f>
        <v/>
      </c>
      <c r="X2746" s="15">
        <f>S2746</f>
        <v>41303.044016203705</v>
      </c>
    </row>
    <row r="2747" spans="1:24" ht="32" x14ac:dyDescent="0.2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5">
        <f>E2747/D2747</f>
        <v>1.1805000000000001</v>
      </c>
      <c r="P2747" s="6">
        <f>E2747/L2747</f>
        <v>131.16666666666666</v>
      </c>
      <c r="Q2747" t="str">
        <f>LEFT(N2747, SEARCH("/", N2747, 1)-1)</f>
        <v>music</v>
      </c>
      <c r="R2747" t="str">
        <f>RIGHT(N2747, LEN(N2747) - SEARCH("/", N2747,1))</f>
        <v>rock</v>
      </c>
      <c r="S2747" s="10">
        <f>(((J2747/60)/60)/24)+DATE(1970,1,1)</f>
        <v>41988.964062500003</v>
      </c>
      <c r="T2747" s="10">
        <f>(((I2747/60)/60)/24)+DATE(1970,1,1)</f>
        <v>42028.964062500003</v>
      </c>
      <c r="U2747" s="12">
        <f>ROUND((T2747-S2747), 0)</f>
        <v>40</v>
      </c>
      <c r="V2747" s="11">
        <f>IF(E2747&gt;=D2747, 1, "")</f>
        <v>1</v>
      </c>
      <c r="W2747" s="11" t="str">
        <f>IF(E2747&lt;D2747, 1, "")</f>
        <v/>
      </c>
      <c r="X2747" s="15">
        <f>S2747</f>
        <v>41988.964062500003</v>
      </c>
    </row>
    <row r="2748" spans="1:24" ht="64" x14ac:dyDescent="0.2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5">
        <f>E2748/D2748</f>
        <v>1.04</v>
      </c>
      <c r="P2748" s="6">
        <f>E2748/L2748</f>
        <v>47.272727272727273</v>
      </c>
      <c r="Q2748" t="str">
        <f>LEFT(N2748, SEARCH("/", N2748, 1)-1)</f>
        <v>music</v>
      </c>
      <c r="R2748" t="str">
        <f>RIGHT(N2748, LEN(N2748) - SEARCH("/", N2748,1))</f>
        <v>rock</v>
      </c>
      <c r="S2748" s="10">
        <f>(((J2748/60)/60)/24)+DATE(1970,1,1)</f>
        <v>42430.702210648145</v>
      </c>
      <c r="T2748" s="10">
        <f>(((I2748/60)/60)/24)+DATE(1970,1,1)</f>
        <v>42460.660543981481</v>
      </c>
      <c r="U2748" s="12">
        <f>ROUND((T2748-S2748), 0)</f>
        <v>30</v>
      </c>
      <c r="V2748" s="11">
        <f>IF(E2748&gt;=D2748, 1, "")</f>
        <v>1</v>
      </c>
      <c r="W2748" s="11" t="str">
        <f>IF(E2748&lt;D2748, 1, "")</f>
        <v/>
      </c>
      <c r="X2748" s="15">
        <f>S2748</f>
        <v>42430.702210648145</v>
      </c>
    </row>
    <row r="2749" spans="1:24" ht="16" x14ac:dyDescent="0.2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5">
        <f>E2749/D2749</f>
        <v>2.0034000000000001</v>
      </c>
      <c r="P2749" s="6">
        <f>E2749/L2749</f>
        <v>182.12727272727273</v>
      </c>
      <c r="Q2749" t="str">
        <f>LEFT(N2749, SEARCH("/", N2749, 1)-1)</f>
        <v>music</v>
      </c>
      <c r="R2749" t="str">
        <f>RIGHT(N2749, LEN(N2749) - SEARCH("/", N2749,1))</f>
        <v>rock</v>
      </c>
      <c r="S2749" s="10">
        <f>(((J2749/60)/60)/24)+DATE(1970,1,1)</f>
        <v>41305.809363425928</v>
      </c>
      <c r="T2749" s="10">
        <f>(((I2749/60)/60)/24)+DATE(1970,1,1)</f>
        <v>41322.809363425928</v>
      </c>
      <c r="U2749" s="12">
        <f>ROUND((T2749-S2749), 0)</f>
        <v>17</v>
      </c>
      <c r="V2749" s="11">
        <f>IF(E2749&gt;=D2749, 1, "")</f>
        <v>1</v>
      </c>
      <c r="W2749" s="11" t="str">
        <f>IF(E2749&lt;D2749, 1, "")</f>
        <v/>
      </c>
      <c r="X2749" s="15">
        <f>S2749</f>
        <v>41305.809363425928</v>
      </c>
    </row>
    <row r="2750" spans="1:24" ht="48" x14ac:dyDescent="0.2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5">
        <f>E2750/D2750</f>
        <v>3.0683333333333334</v>
      </c>
      <c r="P2750" s="6">
        <f>E2750/L2750</f>
        <v>61.366666666666667</v>
      </c>
      <c r="Q2750" t="str">
        <f>LEFT(N2750, SEARCH("/", N2750, 1)-1)</f>
        <v>music</v>
      </c>
      <c r="R2750" t="str">
        <f>RIGHT(N2750, LEN(N2750) - SEARCH("/", N2750,1))</f>
        <v>rock</v>
      </c>
      <c r="S2750" s="10">
        <f>(((J2750/60)/60)/24)+DATE(1970,1,1)</f>
        <v>40926.047858796301</v>
      </c>
      <c r="T2750" s="10">
        <f>(((I2750/60)/60)/24)+DATE(1970,1,1)</f>
        <v>40986.006192129629</v>
      </c>
      <c r="U2750" s="12">
        <f>ROUND((T2750-S2750), 0)</f>
        <v>60</v>
      </c>
      <c r="V2750" s="11">
        <f>IF(E2750&gt;=D2750, 1, "")</f>
        <v>1</v>
      </c>
      <c r="W2750" s="11" t="str">
        <f>IF(E2750&lt;D2750, 1, "")</f>
        <v/>
      </c>
      <c r="X2750" s="15">
        <f>S2750</f>
        <v>40926.047858796301</v>
      </c>
    </row>
    <row r="2751" spans="1:24" ht="48" x14ac:dyDescent="0.2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5">
        <f>E2751/D2751</f>
        <v>1.00149</v>
      </c>
      <c r="P2751" s="6">
        <f>E2751/L2751</f>
        <v>35.767499999999998</v>
      </c>
      <c r="Q2751" t="str">
        <f>LEFT(N2751, SEARCH("/", N2751, 1)-1)</f>
        <v>music</v>
      </c>
      <c r="R2751" t="str">
        <f>RIGHT(N2751, LEN(N2751) - SEARCH("/", N2751,1))</f>
        <v>rock</v>
      </c>
      <c r="S2751" s="10">
        <f>(((J2751/60)/60)/24)+DATE(1970,1,1)</f>
        <v>40788.786539351851</v>
      </c>
      <c r="T2751" s="10">
        <f>(((I2751/60)/60)/24)+DATE(1970,1,1)</f>
        <v>40817.125</v>
      </c>
      <c r="U2751" s="12">
        <f>ROUND((T2751-S2751), 0)</f>
        <v>28</v>
      </c>
      <c r="V2751" s="11">
        <f>IF(E2751&gt;=D2751, 1, "")</f>
        <v>1</v>
      </c>
      <c r="W2751" s="11" t="str">
        <f>IF(E2751&lt;D2751, 1, "")</f>
        <v/>
      </c>
      <c r="X2751" s="15">
        <f>S2751</f>
        <v>40788.786539351851</v>
      </c>
    </row>
    <row r="2752" spans="1:24" ht="48" x14ac:dyDescent="0.2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5">
        <f>E2752/D2752</f>
        <v>2.0529999999999999</v>
      </c>
      <c r="P2752" s="6">
        <f>E2752/L2752</f>
        <v>45.62222222222222</v>
      </c>
      <c r="Q2752" t="str">
        <f>LEFT(N2752, SEARCH("/", N2752, 1)-1)</f>
        <v>music</v>
      </c>
      <c r="R2752" t="str">
        <f>RIGHT(N2752, LEN(N2752) - SEARCH("/", N2752,1))</f>
        <v>rock</v>
      </c>
      <c r="S2752" s="10">
        <f>(((J2752/60)/60)/24)+DATE(1970,1,1)</f>
        <v>42614.722013888888</v>
      </c>
      <c r="T2752" s="10">
        <f>(((I2752/60)/60)/24)+DATE(1970,1,1)</f>
        <v>42644.722013888888</v>
      </c>
      <c r="U2752" s="12">
        <f>ROUND((T2752-S2752), 0)</f>
        <v>30</v>
      </c>
      <c r="V2752" s="11">
        <f>IF(E2752&gt;=D2752, 1, "")</f>
        <v>1</v>
      </c>
      <c r="W2752" s="11" t="str">
        <f>IF(E2752&lt;D2752, 1, "")</f>
        <v/>
      </c>
      <c r="X2752" s="15">
        <f>S2752</f>
        <v>42614.722013888888</v>
      </c>
    </row>
    <row r="2753" spans="1:24" ht="48" x14ac:dyDescent="0.2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5">
        <f>E2753/D2753</f>
        <v>1.0888888888888888</v>
      </c>
      <c r="P2753" s="6">
        <f>E2753/L2753</f>
        <v>75.384615384615387</v>
      </c>
      <c r="Q2753" t="str">
        <f>LEFT(N2753, SEARCH("/", N2753, 1)-1)</f>
        <v>music</v>
      </c>
      <c r="R2753" t="str">
        <f>RIGHT(N2753, LEN(N2753) - SEARCH("/", N2753,1))</f>
        <v>rock</v>
      </c>
      <c r="S2753" s="10">
        <f>(((J2753/60)/60)/24)+DATE(1970,1,1)</f>
        <v>41382.096180555556</v>
      </c>
      <c r="T2753" s="10">
        <f>(((I2753/60)/60)/24)+DATE(1970,1,1)</f>
        <v>41401.207638888889</v>
      </c>
      <c r="U2753" s="12">
        <f>ROUND((T2753-S2753), 0)</f>
        <v>19</v>
      </c>
      <c r="V2753" s="11">
        <f>IF(E2753&gt;=D2753, 1, "")</f>
        <v>1</v>
      </c>
      <c r="W2753" s="11" t="str">
        <f>IF(E2753&lt;D2753, 1, "")</f>
        <v/>
      </c>
      <c r="X2753" s="15">
        <f>S2753</f>
        <v>41382.096180555556</v>
      </c>
    </row>
    <row r="2754" spans="1:24" ht="32" x14ac:dyDescent="0.2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5">
        <f>E2754/D2754</f>
        <v>1.0175000000000001</v>
      </c>
      <c r="P2754" s="6">
        <f>E2754/L2754</f>
        <v>50.875</v>
      </c>
      <c r="Q2754" t="str">
        <f>LEFT(N2754, SEARCH("/", N2754, 1)-1)</f>
        <v>music</v>
      </c>
      <c r="R2754" t="str">
        <f>RIGHT(N2754, LEN(N2754) - SEARCH("/", N2754,1))</f>
        <v>rock</v>
      </c>
      <c r="S2754" s="10">
        <f>(((J2754/60)/60)/24)+DATE(1970,1,1)</f>
        <v>41745.84542824074</v>
      </c>
      <c r="T2754" s="10">
        <f>(((I2754/60)/60)/24)+DATE(1970,1,1)</f>
        <v>41779.207638888889</v>
      </c>
      <c r="U2754" s="12">
        <f>ROUND((T2754-S2754), 0)</f>
        <v>33</v>
      </c>
      <c r="V2754" s="11">
        <f>IF(E2754&gt;=D2754, 1, "")</f>
        <v>1</v>
      </c>
      <c r="W2754" s="11" t="str">
        <f>IF(E2754&lt;D2754, 1, "")</f>
        <v/>
      </c>
      <c r="X2754" s="15">
        <f>S2754</f>
        <v>41745.84542824074</v>
      </c>
    </row>
    <row r="2755" spans="1:24" ht="48" x14ac:dyDescent="0.2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5">
        <f>E2755/D2755</f>
        <v>1.2524999999999999</v>
      </c>
      <c r="P2755" s="6">
        <f>E2755/L2755</f>
        <v>119.28571428571429</v>
      </c>
      <c r="Q2755" t="str">
        <f>LEFT(N2755, SEARCH("/", N2755, 1)-1)</f>
        <v>music</v>
      </c>
      <c r="R2755" t="str">
        <f>RIGHT(N2755, LEN(N2755) - SEARCH("/", N2755,1))</f>
        <v>rock</v>
      </c>
      <c r="S2755" s="10">
        <f>(((J2755/60)/60)/24)+DATE(1970,1,1)</f>
        <v>42031.631724537037</v>
      </c>
      <c r="T2755" s="10">
        <f>(((I2755/60)/60)/24)+DATE(1970,1,1)</f>
        <v>42065.249305555553</v>
      </c>
      <c r="U2755" s="12">
        <f>ROUND((T2755-S2755), 0)</f>
        <v>34</v>
      </c>
      <c r="V2755" s="11">
        <f>IF(E2755&gt;=D2755, 1, "")</f>
        <v>1</v>
      </c>
      <c r="W2755" s="11" t="str">
        <f>IF(E2755&lt;D2755, 1, "")</f>
        <v/>
      </c>
      <c r="X2755" s="15">
        <f>S2755</f>
        <v>42031.631724537037</v>
      </c>
    </row>
    <row r="2756" spans="1:24" ht="48" x14ac:dyDescent="0.2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5">
        <f>E2756/D2756</f>
        <v>1.2400610000000001</v>
      </c>
      <c r="P2756" s="6">
        <f>E2756/L2756</f>
        <v>92.541865671641801</v>
      </c>
      <c r="Q2756" t="str">
        <f>LEFT(N2756, SEARCH("/", N2756, 1)-1)</f>
        <v>music</v>
      </c>
      <c r="R2756" t="str">
        <f>RIGHT(N2756, LEN(N2756) - SEARCH("/", N2756,1))</f>
        <v>rock</v>
      </c>
      <c r="S2756" s="10">
        <f>(((J2756/60)/60)/24)+DATE(1970,1,1)</f>
        <v>40564.994837962964</v>
      </c>
      <c r="T2756" s="10">
        <f>(((I2756/60)/60)/24)+DATE(1970,1,1)</f>
        <v>40594.994837962964</v>
      </c>
      <c r="U2756" s="12">
        <f>ROUND((T2756-S2756), 0)</f>
        <v>30</v>
      </c>
      <c r="V2756" s="11">
        <f>IF(E2756&gt;=D2756, 1, "")</f>
        <v>1</v>
      </c>
      <c r="W2756" s="11" t="str">
        <f>IF(E2756&lt;D2756, 1, "")</f>
        <v/>
      </c>
      <c r="X2756" s="15">
        <f>S2756</f>
        <v>40564.994837962964</v>
      </c>
    </row>
    <row r="2757" spans="1:24" ht="48" x14ac:dyDescent="0.2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5">
        <f>E2757/D2757</f>
        <v>1.014</v>
      </c>
      <c r="P2757" s="6">
        <f>E2757/L2757</f>
        <v>76.05</v>
      </c>
      <c r="Q2757" t="str">
        <f>LEFT(N2757, SEARCH("/", N2757, 1)-1)</f>
        <v>music</v>
      </c>
      <c r="R2757" t="str">
        <f>RIGHT(N2757, LEN(N2757) - SEARCH("/", N2757,1))</f>
        <v>rock</v>
      </c>
      <c r="S2757" s="10">
        <f>(((J2757/60)/60)/24)+DATE(1970,1,1)</f>
        <v>40666.973541666666</v>
      </c>
      <c r="T2757" s="10">
        <f>(((I2757/60)/60)/24)+DATE(1970,1,1)</f>
        <v>40705.125</v>
      </c>
      <c r="U2757" s="12">
        <f>ROUND((T2757-S2757), 0)</f>
        <v>38</v>
      </c>
      <c r="V2757" s="11">
        <f>IF(E2757&gt;=D2757, 1, "")</f>
        <v>1</v>
      </c>
      <c r="W2757" s="11" t="str">
        <f>IF(E2757&lt;D2757, 1, "")</f>
        <v/>
      </c>
      <c r="X2757" s="15">
        <f>S2757</f>
        <v>40666.973541666666</v>
      </c>
    </row>
    <row r="2758" spans="1:24" ht="96" x14ac:dyDescent="0.2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5">
        <f>E2758/D2758</f>
        <v>1</v>
      </c>
      <c r="P2758" s="6">
        <f>E2758/L2758</f>
        <v>52.631578947368418</v>
      </c>
      <c r="Q2758" t="str">
        <f>LEFT(N2758, SEARCH("/", N2758, 1)-1)</f>
        <v>music</v>
      </c>
      <c r="R2758" t="str">
        <f>RIGHT(N2758, LEN(N2758) - SEARCH("/", N2758,1))</f>
        <v>rock</v>
      </c>
      <c r="S2758" s="10">
        <f>(((J2758/60)/60)/24)+DATE(1970,1,1)</f>
        <v>42523.333310185189</v>
      </c>
      <c r="T2758" s="10">
        <f>(((I2758/60)/60)/24)+DATE(1970,1,1)</f>
        <v>42538.204861111109</v>
      </c>
      <c r="U2758" s="12">
        <f>ROUND((T2758-S2758), 0)</f>
        <v>15</v>
      </c>
      <c r="V2758" s="11">
        <f>IF(E2758&gt;=D2758, 1, "")</f>
        <v>1</v>
      </c>
      <c r="W2758" s="11" t="str">
        <f>IF(E2758&lt;D2758, 1, "")</f>
        <v/>
      </c>
      <c r="X2758" s="15">
        <f>S2758</f>
        <v>42523.333310185189</v>
      </c>
    </row>
    <row r="2759" spans="1:24" ht="48" x14ac:dyDescent="0.2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5">
        <f>E2759/D2759</f>
        <v>1.3792666666666666</v>
      </c>
      <c r="P2759" s="6">
        <f>E2759/L2759</f>
        <v>98.990430622009569</v>
      </c>
      <c r="Q2759" t="str">
        <f>LEFT(N2759, SEARCH("/", N2759, 1)-1)</f>
        <v>music</v>
      </c>
      <c r="R2759" t="str">
        <f>RIGHT(N2759, LEN(N2759) - SEARCH("/", N2759,1))</f>
        <v>rock</v>
      </c>
      <c r="S2759" s="10">
        <f>(((J2759/60)/60)/24)+DATE(1970,1,1)</f>
        <v>41228.650196759263</v>
      </c>
      <c r="T2759" s="10">
        <f>(((I2759/60)/60)/24)+DATE(1970,1,1)</f>
        <v>41258.650196759263</v>
      </c>
      <c r="U2759" s="12">
        <f>ROUND((T2759-S2759), 0)</f>
        <v>30</v>
      </c>
      <c r="V2759" s="11">
        <f>IF(E2759&gt;=D2759, 1, "")</f>
        <v>1</v>
      </c>
      <c r="W2759" s="11" t="str">
        <f>IF(E2759&lt;D2759, 1, "")</f>
        <v/>
      </c>
      <c r="X2759" s="15">
        <f>S2759</f>
        <v>41228.650196759263</v>
      </c>
    </row>
    <row r="2760" spans="1:24" ht="48" x14ac:dyDescent="0.2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5">
        <f>E2760/D2760</f>
        <v>1.2088000000000001</v>
      </c>
      <c r="P2760" s="6">
        <f>E2760/L2760</f>
        <v>79.526315789473685</v>
      </c>
      <c r="Q2760" t="str">
        <f>LEFT(N2760, SEARCH("/", N2760, 1)-1)</f>
        <v>music</v>
      </c>
      <c r="R2760" t="str">
        <f>RIGHT(N2760, LEN(N2760) - SEARCH("/", N2760,1))</f>
        <v>rock</v>
      </c>
      <c r="S2760" s="10">
        <f>(((J2760/60)/60)/24)+DATE(1970,1,1)</f>
        <v>42094.236481481479</v>
      </c>
      <c r="T2760" s="10">
        <f>(((I2760/60)/60)/24)+DATE(1970,1,1)</f>
        <v>42115.236481481479</v>
      </c>
      <c r="U2760" s="12">
        <f>ROUND((T2760-S2760), 0)</f>
        <v>21</v>
      </c>
      <c r="V2760" s="11">
        <f>IF(E2760&gt;=D2760, 1, "")</f>
        <v>1</v>
      </c>
      <c r="W2760" s="11" t="str">
        <f>IF(E2760&lt;D2760, 1, "")</f>
        <v/>
      </c>
      <c r="X2760" s="15">
        <f>S2760</f>
        <v>42094.236481481479</v>
      </c>
    </row>
    <row r="2761" spans="1:24" ht="48" x14ac:dyDescent="0.2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5">
        <f>E2761/D2761</f>
        <v>1.0736666666666668</v>
      </c>
      <c r="P2761" s="6">
        <f>E2761/L2761</f>
        <v>134.20833333333334</v>
      </c>
      <c r="Q2761" t="str">
        <f>LEFT(N2761, SEARCH("/", N2761, 1)-1)</f>
        <v>music</v>
      </c>
      <c r="R2761" t="str">
        <f>RIGHT(N2761, LEN(N2761) - SEARCH("/", N2761,1))</f>
        <v>rock</v>
      </c>
      <c r="S2761" s="10">
        <f>(((J2761/60)/60)/24)+DATE(1970,1,1)</f>
        <v>40691.788055555553</v>
      </c>
      <c r="T2761" s="10">
        <f>(((I2761/60)/60)/24)+DATE(1970,1,1)</f>
        <v>40755.290972222225</v>
      </c>
      <c r="U2761" s="12">
        <f>ROUND((T2761-S2761), 0)</f>
        <v>64</v>
      </c>
      <c r="V2761" s="11">
        <f>IF(E2761&gt;=D2761, 1, "")</f>
        <v>1</v>
      </c>
      <c r="W2761" s="11" t="str">
        <f>IF(E2761&lt;D2761, 1, "")</f>
        <v/>
      </c>
      <c r="X2761" s="15">
        <f>S2761</f>
        <v>40691.788055555553</v>
      </c>
    </row>
    <row r="2762" spans="1:24" ht="32" x14ac:dyDescent="0.2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5">
        <f>E2762/D2762</f>
        <v>1.0033333333333334</v>
      </c>
      <c r="P2762" s="6">
        <f>E2762/L2762</f>
        <v>37.625</v>
      </c>
      <c r="Q2762" t="str">
        <f>LEFT(N2762, SEARCH("/", N2762, 1)-1)</f>
        <v>music</v>
      </c>
      <c r="R2762" t="str">
        <f>RIGHT(N2762, LEN(N2762) - SEARCH("/", N2762,1))</f>
        <v>rock</v>
      </c>
      <c r="S2762" s="10">
        <f>(((J2762/60)/60)/24)+DATE(1970,1,1)</f>
        <v>41169.845590277779</v>
      </c>
      <c r="T2762" s="10">
        <f>(((I2762/60)/60)/24)+DATE(1970,1,1)</f>
        <v>41199.845590277779</v>
      </c>
      <c r="U2762" s="12">
        <f>ROUND((T2762-S2762), 0)</f>
        <v>30</v>
      </c>
      <c r="V2762" s="11">
        <f>IF(E2762&gt;=D2762, 1, "")</f>
        <v>1</v>
      </c>
      <c r="W2762" s="11" t="str">
        <f>IF(E2762&lt;D2762, 1, "")</f>
        <v/>
      </c>
      <c r="X2762" s="15">
        <f>S2762</f>
        <v>41169.845590277779</v>
      </c>
    </row>
    <row r="2763" spans="1:24" ht="48" x14ac:dyDescent="0.2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5">
        <f>E2763/D2763</f>
        <v>1.0152222222222222</v>
      </c>
      <c r="P2763" s="6">
        <f>E2763/L2763</f>
        <v>51.044692737430168</v>
      </c>
      <c r="Q2763" t="str">
        <f>LEFT(N2763, SEARCH("/", N2763, 1)-1)</f>
        <v>music</v>
      </c>
      <c r="R2763" t="str">
        <f>RIGHT(N2763, LEN(N2763) - SEARCH("/", N2763,1))</f>
        <v>rock</v>
      </c>
      <c r="S2763" s="10">
        <f>(((J2763/60)/60)/24)+DATE(1970,1,1)</f>
        <v>41800.959490740745</v>
      </c>
      <c r="T2763" s="10">
        <f>(((I2763/60)/60)/24)+DATE(1970,1,1)</f>
        <v>41830.959490740745</v>
      </c>
      <c r="U2763" s="12">
        <f>ROUND((T2763-S2763), 0)</f>
        <v>30</v>
      </c>
      <c r="V2763" s="11">
        <f>IF(E2763&gt;=D2763, 1, "")</f>
        <v>1</v>
      </c>
      <c r="W2763" s="11" t="str">
        <f>IF(E2763&lt;D2763, 1, "")</f>
        <v/>
      </c>
      <c r="X2763" s="15">
        <f>S2763</f>
        <v>41800.959490740745</v>
      </c>
    </row>
    <row r="2764" spans="1:24" ht="48" x14ac:dyDescent="0.2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5">
        <f>E2764/D2764</f>
        <v>1.0007692307692309</v>
      </c>
      <c r="P2764" s="6">
        <f>E2764/L2764</f>
        <v>50.03846153846154</v>
      </c>
      <c r="Q2764" t="str">
        <f>LEFT(N2764, SEARCH("/", N2764, 1)-1)</f>
        <v>music</v>
      </c>
      <c r="R2764" t="str">
        <f>RIGHT(N2764, LEN(N2764) - SEARCH("/", N2764,1))</f>
        <v>rock</v>
      </c>
      <c r="S2764" s="10">
        <f>(((J2764/60)/60)/24)+DATE(1970,1,1)</f>
        <v>41827.906689814816</v>
      </c>
      <c r="T2764" s="10">
        <f>(((I2764/60)/60)/24)+DATE(1970,1,1)</f>
        <v>41848.041666666664</v>
      </c>
      <c r="U2764" s="12">
        <f>ROUND((T2764-S2764), 0)</f>
        <v>20</v>
      </c>
      <c r="V2764" s="11">
        <f>IF(E2764&gt;=D2764, 1, "")</f>
        <v>1</v>
      </c>
      <c r="W2764" s="11" t="str">
        <f>IF(E2764&lt;D2764, 1, "")</f>
        <v/>
      </c>
      <c r="X2764" s="15">
        <f>S2764</f>
        <v>41827.906689814816</v>
      </c>
    </row>
    <row r="2765" spans="1:24" ht="48" x14ac:dyDescent="0.2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5">
        <f>E2765/D2765</f>
        <v>1.1696666666666666</v>
      </c>
      <c r="P2765" s="6">
        <f>E2765/L2765</f>
        <v>133.93129770992365</v>
      </c>
      <c r="Q2765" t="str">
        <f>LEFT(N2765, SEARCH("/", N2765, 1)-1)</f>
        <v>music</v>
      </c>
      <c r="R2765" t="str">
        <f>RIGHT(N2765, LEN(N2765) - SEARCH("/", N2765,1))</f>
        <v>rock</v>
      </c>
      <c r="S2765" s="10">
        <f>(((J2765/60)/60)/24)+DATE(1970,1,1)</f>
        <v>42081.77143518519</v>
      </c>
      <c r="T2765" s="10">
        <f>(((I2765/60)/60)/24)+DATE(1970,1,1)</f>
        <v>42119</v>
      </c>
      <c r="U2765" s="12">
        <f>ROUND((T2765-S2765), 0)</f>
        <v>37</v>
      </c>
      <c r="V2765" s="11">
        <f>IF(E2765&gt;=D2765, 1, "")</f>
        <v>1</v>
      </c>
      <c r="W2765" s="11" t="str">
        <f>IF(E2765&lt;D2765, 1, "")</f>
        <v/>
      </c>
      <c r="X2765" s="15">
        <f>S2765</f>
        <v>42081.77143518519</v>
      </c>
    </row>
    <row r="2766" spans="1:24" ht="48" x14ac:dyDescent="0.2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5">
        <f>E2766/D2766</f>
        <v>1.01875</v>
      </c>
      <c r="P2766" s="6">
        <f>E2766/L2766</f>
        <v>58.214285714285715</v>
      </c>
      <c r="Q2766" t="str">
        <f>LEFT(N2766, SEARCH("/", N2766, 1)-1)</f>
        <v>music</v>
      </c>
      <c r="R2766" t="str">
        <f>RIGHT(N2766, LEN(N2766) - SEARCH("/", N2766,1))</f>
        <v>rock</v>
      </c>
      <c r="S2766" s="10">
        <f>(((J2766/60)/60)/24)+DATE(1970,1,1)</f>
        <v>41177.060381944444</v>
      </c>
      <c r="T2766" s="10">
        <f>(((I2766/60)/60)/24)+DATE(1970,1,1)</f>
        <v>41227.102048611108</v>
      </c>
      <c r="U2766" s="12">
        <f>ROUND((T2766-S2766), 0)</f>
        <v>50</v>
      </c>
      <c r="V2766" s="11">
        <f>IF(E2766&gt;=D2766, 1, "")</f>
        <v>1</v>
      </c>
      <c r="W2766" s="11" t="str">
        <f>IF(E2766&lt;D2766, 1, "")</f>
        <v/>
      </c>
      <c r="X2766" s="15">
        <f>S2766</f>
        <v>41177.060381944444</v>
      </c>
    </row>
    <row r="2767" spans="1:24" ht="48" x14ac:dyDescent="0.2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5">
        <f>E2767/D2767</f>
        <v>1.0212366666666666</v>
      </c>
      <c r="P2767" s="6">
        <f>E2767/L2767</f>
        <v>88.037643678160919</v>
      </c>
      <c r="Q2767" t="str">
        <f>LEFT(N2767, SEARCH("/", N2767, 1)-1)</f>
        <v>music</v>
      </c>
      <c r="R2767" t="str">
        <f>RIGHT(N2767, LEN(N2767) - SEARCH("/", N2767,1))</f>
        <v>rock</v>
      </c>
      <c r="S2767" s="10">
        <f>(((J2767/60)/60)/24)+DATE(1970,1,1)</f>
        <v>41388.021261574075</v>
      </c>
      <c r="T2767" s="10">
        <f>(((I2767/60)/60)/24)+DATE(1970,1,1)</f>
        <v>41418.021261574075</v>
      </c>
      <c r="U2767" s="12">
        <f>ROUND((T2767-S2767), 0)</f>
        <v>30</v>
      </c>
      <c r="V2767" s="11">
        <f>IF(E2767&gt;=D2767, 1, "")</f>
        <v>1</v>
      </c>
      <c r="W2767" s="11" t="str">
        <f>IF(E2767&lt;D2767, 1, "")</f>
        <v/>
      </c>
      <c r="X2767" s="15">
        <f>S2767</f>
        <v>41388.021261574075</v>
      </c>
    </row>
    <row r="2768" spans="1:24" ht="48" x14ac:dyDescent="0.2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5">
        <f>E2768/D2768</f>
        <v>1.5405897142857143</v>
      </c>
      <c r="P2768" s="6">
        <f>E2768/L2768</f>
        <v>70.576753926701571</v>
      </c>
      <c r="Q2768" t="str">
        <f>LEFT(N2768, SEARCH("/", N2768, 1)-1)</f>
        <v>music</v>
      </c>
      <c r="R2768" t="str">
        <f>RIGHT(N2768, LEN(N2768) - SEARCH("/", N2768,1))</f>
        <v>rock</v>
      </c>
      <c r="S2768" s="10">
        <f>(((J2768/60)/60)/24)+DATE(1970,1,1)</f>
        <v>41600.538657407407</v>
      </c>
      <c r="T2768" s="10">
        <f>(((I2768/60)/60)/24)+DATE(1970,1,1)</f>
        <v>41645.538657407407</v>
      </c>
      <c r="U2768" s="12">
        <f>ROUND((T2768-S2768), 0)</f>
        <v>45</v>
      </c>
      <c r="V2768" s="11">
        <f>IF(E2768&gt;=D2768, 1, "")</f>
        <v>1</v>
      </c>
      <c r="W2768" s="11" t="str">
        <f>IF(E2768&lt;D2768, 1, "")</f>
        <v/>
      </c>
      <c r="X2768" s="15">
        <f>S2768</f>
        <v>41600.538657407407</v>
      </c>
    </row>
    <row r="2769" spans="1:24" ht="48" x14ac:dyDescent="0.2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5">
        <f>E2769/D2769</f>
        <v>1.0125</v>
      </c>
      <c r="P2769" s="6">
        <f>E2769/L2769</f>
        <v>53.289473684210527</v>
      </c>
      <c r="Q2769" t="str">
        <f>LEFT(N2769, SEARCH("/", N2769, 1)-1)</f>
        <v>music</v>
      </c>
      <c r="R2769" t="str">
        <f>RIGHT(N2769, LEN(N2769) - SEARCH("/", N2769,1))</f>
        <v>rock</v>
      </c>
      <c r="S2769" s="10">
        <f>(((J2769/60)/60)/24)+DATE(1970,1,1)</f>
        <v>41817.854999999996</v>
      </c>
      <c r="T2769" s="10">
        <f>(((I2769/60)/60)/24)+DATE(1970,1,1)</f>
        <v>41838.854999999996</v>
      </c>
      <c r="U2769" s="12">
        <f>ROUND((T2769-S2769), 0)</f>
        <v>21</v>
      </c>
      <c r="V2769" s="11">
        <f>IF(E2769&gt;=D2769, 1, "")</f>
        <v>1</v>
      </c>
      <c r="W2769" s="11" t="str">
        <f>IF(E2769&lt;D2769, 1, "")</f>
        <v/>
      </c>
      <c r="X2769" s="15">
        <f>S2769</f>
        <v>41817.854999999996</v>
      </c>
    </row>
    <row r="2770" spans="1:24" ht="48" x14ac:dyDescent="0.2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5">
        <f>E2770/D2770</f>
        <v>1</v>
      </c>
      <c r="P2770" s="6">
        <f>E2770/L2770</f>
        <v>136.36363636363637</v>
      </c>
      <c r="Q2770" t="str">
        <f>LEFT(N2770, SEARCH("/", N2770, 1)-1)</f>
        <v>music</v>
      </c>
      <c r="R2770" t="str">
        <f>RIGHT(N2770, LEN(N2770) - SEARCH("/", N2770,1))</f>
        <v>rock</v>
      </c>
      <c r="S2770" s="10">
        <f>(((J2770/60)/60)/24)+DATE(1970,1,1)</f>
        <v>41864.76866898148</v>
      </c>
      <c r="T2770" s="10">
        <f>(((I2770/60)/60)/24)+DATE(1970,1,1)</f>
        <v>41894.76866898148</v>
      </c>
      <c r="U2770" s="12">
        <f>ROUND((T2770-S2770), 0)</f>
        <v>30</v>
      </c>
      <c r="V2770" s="11">
        <f>IF(E2770&gt;=D2770, 1, "")</f>
        <v>1</v>
      </c>
      <c r="W2770" s="11" t="str">
        <f>IF(E2770&lt;D2770, 1, "")</f>
        <v/>
      </c>
      <c r="X2770" s="15">
        <f>S2770</f>
        <v>41864.76866898148</v>
      </c>
    </row>
    <row r="2771" spans="1:24" ht="48" x14ac:dyDescent="0.2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5">
        <f>E2771/D2771</f>
        <v>1.0874800874800874</v>
      </c>
      <c r="P2771" s="6">
        <f>E2771/L2771</f>
        <v>40.547315436241611</v>
      </c>
      <c r="Q2771" t="str">
        <f>LEFT(N2771, SEARCH("/", N2771, 1)-1)</f>
        <v>music</v>
      </c>
      <c r="R2771" t="str">
        <f>RIGHT(N2771, LEN(N2771) - SEARCH("/", N2771,1))</f>
        <v>rock</v>
      </c>
      <c r="S2771" s="10">
        <f>(((J2771/60)/60)/24)+DATE(1970,1,1)</f>
        <v>40833.200474537036</v>
      </c>
      <c r="T2771" s="10">
        <f>(((I2771/60)/60)/24)+DATE(1970,1,1)</f>
        <v>40893.242141203707</v>
      </c>
      <c r="U2771" s="12">
        <f>ROUND((T2771-S2771), 0)</f>
        <v>60</v>
      </c>
      <c r="V2771" s="11">
        <f>IF(E2771&gt;=D2771, 1, "")</f>
        <v>1</v>
      </c>
      <c r="W2771" s="11" t="str">
        <f>IF(E2771&lt;D2771, 1, "")</f>
        <v/>
      </c>
      <c r="X2771" s="15">
        <f>S2771</f>
        <v>40833.200474537036</v>
      </c>
    </row>
    <row r="2772" spans="1:24" ht="32" x14ac:dyDescent="0.2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5">
        <f>E2772/D2772</f>
        <v>1.3183333333333334</v>
      </c>
      <c r="P2772" s="6">
        <f>E2772/L2772</f>
        <v>70.625</v>
      </c>
      <c r="Q2772" t="str">
        <f>LEFT(N2772, SEARCH("/", N2772, 1)-1)</f>
        <v>music</v>
      </c>
      <c r="R2772" t="str">
        <f>RIGHT(N2772, LEN(N2772) - SEARCH("/", N2772,1))</f>
        <v>rock</v>
      </c>
      <c r="S2772" s="10">
        <f>(((J2772/60)/60)/24)+DATE(1970,1,1)</f>
        <v>40778.770011574074</v>
      </c>
      <c r="T2772" s="10">
        <f>(((I2772/60)/60)/24)+DATE(1970,1,1)</f>
        <v>40808.770011574074</v>
      </c>
      <c r="U2772" s="12">
        <f>ROUND((T2772-S2772), 0)</f>
        <v>30</v>
      </c>
      <c r="V2772" s="11">
        <f>IF(E2772&gt;=D2772, 1, "")</f>
        <v>1</v>
      </c>
      <c r="W2772" s="11" t="str">
        <f>IF(E2772&lt;D2772, 1, "")</f>
        <v/>
      </c>
      <c r="X2772" s="15">
        <f>S2772</f>
        <v>40778.770011574074</v>
      </c>
    </row>
    <row r="2773" spans="1:24" ht="48" x14ac:dyDescent="0.2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5">
        <f>E2773/D2773</f>
        <v>1.3346666666666667</v>
      </c>
      <c r="P2773" s="6">
        <f>E2773/L2773</f>
        <v>52.684210526315788</v>
      </c>
      <c r="Q2773" t="str">
        <f>LEFT(N2773, SEARCH("/", N2773, 1)-1)</f>
        <v>music</v>
      </c>
      <c r="R2773" t="str">
        <f>RIGHT(N2773, LEN(N2773) - SEARCH("/", N2773,1))</f>
        <v>rock</v>
      </c>
      <c r="S2773" s="10">
        <f>(((J2773/60)/60)/24)+DATE(1970,1,1)</f>
        <v>41655.709305555552</v>
      </c>
      <c r="T2773" s="10">
        <f>(((I2773/60)/60)/24)+DATE(1970,1,1)</f>
        <v>41676.709305555552</v>
      </c>
      <c r="U2773" s="12">
        <f>ROUND((T2773-S2773), 0)</f>
        <v>21</v>
      </c>
      <c r="V2773" s="11">
        <f>IF(E2773&gt;=D2773, 1, "")</f>
        <v>1</v>
      </c>
      <c r="W2773" s="11" t="str">
        <f>IF(E2773&lt;D2773, 1, "")</f>
        <v/>
      </c>
      <c r="X2773" s="15">
        <f>S2773</f>
        <v>41655.709305555552</v>
      </c>
    </row>
    <row r="2774" spans="1:24" ht="48" x14ac:dyDescent="0.2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5">
        <f>E2774/D2774</f>
        <v>1.726845</v>
      </c>
      <c r="P2774" s="6">
        <f>E2774/L2774</f>
        <v>49.338428571428572</v>
      </c>
      <c r="Q2774" t="str">
        <f>LEFT(N2774, SEARCH("/", N2774, 1)-1)</f>
        <v>music</v>
      </c>
      <c r="R2774" t="str">
        <f>RIGHT(N2774, LEN(N2774) - SEARCH("/", N2774,1))</f>
        <v>indie rock</v>
      </c>
      <c r="S2774" s="10">
        <f>(((J2774/60)/60)/24)+DATE(1970,1,1)</f>
        <v>42043.152650462958</v>
      </c>
      <c r="T2774" s="10">
        <f>(((I2774/60)/60)/24)+DATE(1970,1,1)</f>
        <v>42073.110983796301</v>
      </c>
      <c r="U2774" s="12">
        <f>ROUND((T2774-S2774), 0)</f>
        <v>30</v>
      </c>
      <c r="V2774" s="11">
        <f>IF(E2774&gt;=D2774, 1, "")</f>
        <v>1</v>
      </c>
      <c r="W2774" s="11" t="str">
        <f>IF(E2774&lt;D2774, 1, "")</f>
        <v/>
      </c>
      <c r="X2774" s="15">
        <f>S2774</f>
        <v>42043.152650462958</v>
      </c>
    </row>
    <row r="2775" spans="1:24" ht="48" x14ac:dyDescent="0.2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5">
        <f>E2775/D2775</f>
        <v>1.008955223880597</v>
      </c>
      <c r="P2775" s="6">
        <f>E2775/L2775</f>
        <v>41.728395061728392</v>
      </c>
      <c r="Q2775" t="str">
        <f>LEFT(N2775, SEARCH("/", N2775, 1)-1)</f>
        <v>music</v>
      </c>
      <c r="R2775" t="str">
        <f>RIGHT(N2775, LEN(N2775) - SEARCH("/", N2775,1))</f>
        <v>indie rock</v>
      </c>
      <c r="S2775" s="10">
        <f>(((J2775/60)/60)/24)+DATE(1970,1,1)</f>
        <v>41067.949212962965</v>
      </c>
      <c r="T2775" s="10">
        <f>(((I2775/60)/60)/24)+DATE(1970,1,1)</f>
        <v>41100.991666666669</v>
      </c>
      <c r="U2775" s="12">
        <f>ROUND((T2775-S2775), 0)</f>
        <v>33</v>
      </c>
      <c r="V2775" s="11">
        <f>IF(E2775&gt;=D2775, 1, "")</f>
        <v>1</v>
      </c>
      <c r="W2775" s="11" t="str">
        <f>IF(E2775&lt;D2775, 1, "")</f>
        <v/>
      </c>
      <c r="X2775" s="15">
        <f>S2775</f>
        <v>41067.949212962965</v>
      </c>
    </row>
    <row r="2776" spans="1:24" ht="48" x14ac:dyDescent="0.2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5">
        <f>E2776/D2776</f>
        <v>1.0480480480480481</v>
      </c>
      <c r="P2776" s="6">
        <f>E2776/L2776</f>
        <v>32.71875</v>
      </c>
      <c r="Q2776" t="str">
        <f>LEFT(N2776, SEARCH("/", N2776, 1)-1)</f>
        <v>music</v>
      </c>
      <c r="R2776" t="str">
        <f>RIGHT(N2776, LEN(N2776) - SEARCH("/", N2776,1))</f>
        <v>indie rock</v>
      </c>
      <c r="S2776" s="10">
        <f>(((J2776/60)/60)/24)+DATE(1970,1,1)</f>
        <v>40977.948009259257</v>
      </c>
      <c r="T2776" s="10">
        <f>(((I2776/60)/60)/24)+DATE(1970,1,1)</f>
        <v>41007.906342592592</v>
      </c>
      <c r="U2776" s="12">
        <f>ROUND((T2776-S2776), 0)</f>
        <v>30</v>
      </c>
      <c r="V2776" s="11">
        <f>IF(E2776&gt;=D2776, 1, "")</f>
        <v>1</v>
      </c>
      <c r="W2776" s="11" t="str">
        <f>IF(E2776&lt;D2776, 1, "")</f>
        <v/>
      </c>
      <c r="X2776" s="15">
        <f>S2776</f>
        <v>40977.948009259257</v>
      </c>
    </row>
    <row r="2777" spans="1:24" ht="48" x14ac:dyDescent="0.2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5">
        <f>E2777/D2777</f>
        <v>1.351</v>
      </c>
      <c r="P2777" s="6">
        <f>E2777/L2777</f>
        <v>51.96153846153846</v>
      </c>
      <c r="Q2777" t="str">
        <f>LEFT(N2777, SEARCH("/", N2777, 1)-1)</f>
        <v>music</v>
      </c>
      <c r="R2777" t="str">
        <f>RIGHT(N2777, LEN(N2777) - SEARCH("/", N2777,1))</f>
        <v>indie rock</v>
      </c>
      <c r="S2777" s="10">
        <f>(((J2777/60)/60)/24)+DATE(1970,1,1)</f>
        <v>41205.198321759257</v>
      </c>
      <c r="T2777" s="10">
        <f>(((I2777/60)/60)/24)+DATE(1970,1,1)</f>
        <v>41240.5</v>
      </c>
      <c r="U2777" s="12">
        <f>ROUND((T2777-S2777), 0)</f>
        <v>35</v>
      </c>
      <c r="V2777" s="11">
        <f>IF(E2777&gt;=D2777, 1, "")</f>
        <v>1</v>
      </c>
      <c r="W2777" s="11" t="str">
        <f>IF(E2777&lt;D2777, 1, "")</f>
        <v/>
      </c>
      <c r="X2777" s="15">
        <f>S2777</f>
        <v>41205.198321759257</v>
      </c>
    </row>
    <row r="2778" spans="1:24" ht="48" x14ac:dyDescent="0.2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5">
        <f>E2778/D2778</f>
        <v>1.1632786885245903</v>
      </c>
      <c r="P2778" s="6">
        <f>E2778/L2778</f>
        <v>50.685714285714283</v>
      </c>
      <c r="Q2778" t="str">
        <f>LEFT(N2778, SEARCH("/", N2778, 1)-1)</f>
        <v>music</v>
      </c>
      <c r="R2778" t="str">
        <f>RIGHT(N2778, LEN(N2778) - SEARCH("/", N2778,1))</f>
        <v>indie rock</v>
      </c>
      <c r="S2778" s="10">
        <f>(((J2778/60)/60)/24)+DATE(1970,1,1)</f>
        <v>41099.093865740739</v>
      </c>
      <c r="T2778" s="10">
        <f>(((I2778/60)/60)/24)+DATE(1970,1,1)</f>
        <v>41131.916666666664</v>
      </c>
      <c r="U2778" s="12">
        <f>ROUND((T2778-S2778), 0)</f>
        <v>33</v>
      </c>
      <c r="V2778" s="11">
        <f>IF(E2778&gt;=D2778, 1, "")</f>
        <v>1</v>
      </c>
      <c r="W2778" s="11" t="str">
        <f>IF(E2778&lt;D2778, 1, "")</f>
        <v/>
      </c>
      <c r="X2778" s="15">
        <f>S2778</f>
        <v>41099.093865740739</v>
      </c>
    </row>
    <row r="2779" spans="1:24" ht="48" x14ac:dyDescent="0.2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5">
        <f>E2779/D2779</f>
        <v>1.0208333333333333</v>
      </c>
      <c r="P2779" s="6">
        <f>E2779/L2779</f>
        <v>42.241379310344826</v>
      </c>
      <c r="Q2779" t="str">
        <f>LEFT(N2779, SEARCH("/", N2779, 1)-1)</f>
        <v>music</v>
      </c>
      <c r="R2779" t="str">
        <f>RIGHT(N2779, LEN(N2779) - SEARCH("/", N2779,1))</f>
        <v>indie rock</v>
      </c>
      <c r="S2779" s="10">
        <f>(((J2779/60)/60)/24)+DATE(1970,1,1)</f>
        <v>41925.906689814816</v>
      </c>
      <c r="T2779" s="10">
        <f>(((I2779/60)/60)/24)+DATE(1970,1,1)</f>
        <v>41955.94835648148</v>
      </c>
      <c r="U2779" s="12">
        <f>ROUND((T2779-S2779), 0)</f>
        <v>30</v>
      </c>
      <c r="V2779" s="11">
        <f>IF(E2779&gt;=D2779, 1, "")</f>
        <v>1</v>
      </c>
      <c r="W2779" s="11" t="str">
        <f>IF(E2779&lt;D2779, 1, "")</f>
        <v/>
      </c>
      <c r="X2779" s="15">
        <f>S2779</f>
        <v>41925.906689814816</v>
      </c>
    </row>
    <row r="2780" spans="1:24" ht="48" x14ac:dyDescent="0.2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5">
        <f>E2780/D2780</f>
        <v>1.1116666666666666</v>
      </c>
      <c r="P2780" s="6">
        <f>E2780/L2780</f>
        <v>416.875</v>
      </c>
      <c r="Q2780" t="str">
        <f>LEFT(N2780, SEARCH("/", N2780, 1)-1)</f>
        <v>music</v>
      </c>
      <c r="R2780" t="str">
        <f>RIGHT(N2780, LEN(N2780) - SEARCH("/", N2780,1))</f>
        <v>indie rock</v>
      </c>
      <c r="S2780" s="10">
        <f>(((J2780/60)/60)/24)+DATE(1970,1,1)</f>
        <v>42323.800138888888</v>
      </c>
      <c r="T2780" s="10">
        <f>(((I2780/60)/60)/24)+DATE(1970,1,1)</f>
        <v>42341.895833333328</v>
      </c>
      <c r="U2780" s="12">
        <f>ROUND((T2780-S2780), 0)</f>
        <v>18</v>
      </c>
      <c r="V2780" s="11">
        <f>IF(E2780&gt;=D2780, 1, "")</f>
        <v>1</v>
      </c>
      <c r="W2780" s="11" t="str">
        <f>IF(E2780&lt;D2780, 1, "")</f>
        <v/>
      </c>
      <c r="X2780" s="15">
        <f>S2780</f>
        <v>42323.800138888888</v>
      </c>
    </row>
    <row r="2781" spans="1:24" ht="48" x14ac:dyDescent="0.2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5">
        <f>E2781/D2781</f>
        <v>1.6608000000000001</v>
      </c>
      <c r="P2781" s="6">
        <f>E2781/L2781</f>
        <v>46.651685393258425</v>
      </c>
      <c r="Q2781" t="str">
        <f>LEFT(N2781, SEARCH("/", N2781, 1)-1)</f>
        <v>music</v>
      </c>
      <c r="R2781" t="str">
        <f>RIGHT(N2781, LEN(N2781) - SEARCH("/", N2781,1))</f>
        <v>indie rock</v>
      </c>
      <c r="S2781" s="10">
        <f>(((J2781/60)/60)/24)+DATE(1970,1,1)</f>
        <v>40299.239953703705</v>
      </c>
      <c r="T2781" s="10">
        <f>(((I2781/60)/60)/24)+DATE(1970,1,1)</f>
        <v>40330.207638888889</v>
      </c>
      <c r="U2781" s="12">
        <f>ROUND((T2781-S2781), 0)</f>
        <v>31</v>
      </c>
      <c r="V2781" s="11">
        <f>IF(E2781&gt;=D2781, 1, "")</f>
        <v>1</v>
      </c>
      <c r="W2781" s="11" t="str">
        <f>IF(E2781&lt;D2781, 1, "")</f>
        <v/>
      </c>
      <c r="X2781" s="15">
        <f>S2781</f>
        <v>40299.239953703705</v>
      </c>
    </row>
    <row r="2782" spans="1:24" ht="48" x14ac:dyDescent="0.2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5">
        <f>E2782/D2782</f>
        <v>1.0660000000000001</v>
      </c>
      <c r="P2782" s="6">
        <f>E2782/L2782</f>
        <v>48.454545454545453</v>
      </c>
      <c r="Q2782" t="str">
        <f>LEFT(N2782, SEARCH("/", N2782, 1)-1)</f>
        <v>music</v>
      </c>
      <c r="R2782" t="str">
        <f>RIGHT(N2782, LEN(N2782) - SEARCH("/", N2782,1))</f>
        <v>indie rock</v>
      </c>
      <c r="S2782" s="10">
        <f>(((J2782/60)/60)/24)+DATE(1970,1,1)</f>
        <v>41299.793356481481</v>
      </c>
      <c r="T2782" s="10">
        <f>(((I2782/60)/60)/24)+DATE(1970,1,1)</f>
        <v>41344.751689814817</v>
      </c>
      <c r="U2782" s="12">
        <f>ROUND((T2782-S2782), 0)</f>
        <v>45</v>
      </c>
      <c r="V2782" s="11">
        <f>IF(E2782&gt;=D2782, 1, "")</f>
        <v>1</v>
      </c>
      <c r="W2782" s="11" t="str">
        <f>IF(E2782&lt;D2782, 1, "")</f>
        <v/>
      </c>
      <c r="X2782" s="15">
        <f>S2782</f>
        <v>41299.793356481481</v>
      </c>
    </row>
    <row r="2783" spans="1:24" ht="48" x14ac:dyDescent="0.2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5">
        <f>E2783/D2783</f>
        <v>1.4458441666666668</v>
      </c>
      <c r="P2783" s="6">
        <f>E2783/L2783</f>
        <v>70.5289837398374</v>
      </c>
      <c r="Q2783" t="str">
        <f>LEFT(N2783, SEARCH("/", N2783, 1)-1)</f>
        <v>music</v>
      </c>
      <c r="R2783" t="str">
        <f>RIGHT(N2783, LEN(N2783) - SEARCH("/", N2783,1))</f>
        <v>indie rock</v>
      </c>
      <c r="S2783" s="10">
        <f>(((J2783/60)/60)/24)+DATE(1970,1,1)</f>
        <v>41228.786203703705</v>
      </c>
      <c r="T2783" s="10">
        <f>(((I2783/60)/60)/24)+DATE(1970,1,1)</f>
        <v>41258.786203703705</v>
      </c>
      <c r="U2783" s="12">
        <f>ROUND((T2783-S2783), 0)</f>
        <v>30</v>
      </c>
      <c r="V2783" s="11">
        <f>IF(E2783&gt;=D2783, 1, "")</f>
        <v>1</v>
      </c>
      <c r="W2783" s="11" t="str">
        <f>IF(E2783&lt;D2783, 1, "")</f>
        <v/>
      </c>
      <c r="X2783" s="15">
        <f>S2783</f>
        <v>41228.786203703705</v>
      </c>
    </row>
    <row r="2784" spans="1:24" ht="64" x14ac:dyDescent="0.2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5">
        <f>E2784/D2784</f>
        <v>1.0555000000000001</v>
      </c>
      <c r="P2784" s="6">
        <f>E2784/L2784</f>
        <v>87.958333333333329</v>
      </c>
      <c r="Q2784" t="str">
        <f>LEFT(N2784, SEARCH("/", N2784, 1)-1)</f>
        <v>music</v>
      </c>
      <c r="R2784" t="str">
        <f>RIGHT(N2784, LEN(N2784) - SEARCH("/", N2784,1))</f>
        <v>indie rock</v>
      </c>
      <c r="S2784" s="10">
        <f>(((J2784/60)/60)/24)+DATE(1970,1,1)</f>
        <v>40335.798078703701</v>
      </c>
      <c r="T2784" s="10">
        <f>(((I2784/60)/60)/24)+DATE(1970,1,1)</f>
        <v>40381.25</v>
      </c>
      <c r="U2784" s="12">
        <f>ROUND((T2784-S2784), 0)</f>
        <v>45</v>
      </c>
      <c r="V2784" s="11">
        <f>IF(E2784&gt;=D2784, 1, "")</f>
        <v>1</v>
      </c>
      <c r="W2784" s="11" t="str">
        <f>IF(E2784&lt;D2784, 1, "")</f>
        <v/>
      </c>
      <c r="X2784" s="15">
        <f>S2784</f>
        <v>40335.798078703701</v>
      </c>
    </row>
    <row r="2785" spans="1:24" ht="32" x14ac:dyDescent="0.2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5">
        <f>E2785/D2785</f>
        <v>1.3660000000000001</v>
      </c>
      <c r="P2785" s="6">
        <f>E2785/L2785</f>
        <v>26.26923076923077</v>
      </c>
      <c r="Q2785" t="str">
        <f>LEFT(N2785, SEARCH("/", N2785, 1)-1)</f>
        <v>music</v>
      </c>
      <c r="R2785" t="str">
        <f>RIGHT(N2785, LEN(N2785) - SEARCH("/", N2785,1))</f>
        <v>indie rock</v>
      </c>
      <c r="S2785" s="10">
        <f>(((J2785/60)/60)/24)+DATE(1970,1,1)</f>
        <v>40671.637511574074</v>
      </c>
      <c r="T2785" s="10">
        <f>(((I2785/60)/60)/24)+DATE(1970,1,1)</f>
        <v>40701.637511574074</v>
      </c>
      <c r="U2785" s="12">
        <f>ROUND((T2785-S2785), 0)</f>
        <v>30</v>
      </c>
      <c r="V2785" s="11">
        <f>IF(E2785&gt;=D2785, 1, "")</f>
        <v>1</v>
      </c>
      <c r="W2785" s="11" t="str">
        <f>IF(E2785&lt;D2785, 1, "")</f>
        <v/>
      </c>
      <c r="X2785" s="15">
        <f>S2785</f>
        <v>40671.637511574074</v>
      </c>
    </row>
    <row r="2786" spans="1:24" ht="48" x14ac:dyDescent="0.2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5">
        <f>E2786/D2786</f>
        <v>1.04</v>
      </c>
      <c r="P2786" s="6">
        <f>E2786/L2786</f>
        <v>57.777777777777779</v>
      </c>
      <c r="Q2786" t="str">
        <f>LEFT(N2786, SEARCH("/", N2786, 1)-1)</f>
        <v>music</v>
      </c>
      <c r="R2786" t="str">
        <f>RIGHT(N2786, LEN(N2786) - SEARCH("/", N2786,1))</f>
        <v>indie rock</v>
      </c>
      <c r="S2786" s="10">
        <f>(((J2786/60)/60)/24)+DATE(1970,1,1)</f>
        <v>40632.94195601852</v>
      </c>
      <c r="T2786" s="10">
        <f>(((I2786/60)/60)/24)+DATE(1970,1,1)</f>
        <v>40649.165972222225</v>
      </c>
      <c r="U2786" s="12">
        <f>ROUND((T2786-S2786), 0)</f>
        <v>16</v>
      </c>
      <c r="V2786" s="11">
        <f>IF(E2786&gt;=D2786, 1, "")</f>
        <v>1</v>
      </c>
      <c r="W2786" s="11" t="str">
        <f>IF(E2786&lt;D2786, 1, "")</f>
        <v/>
      </c>
      <c r="X2786" s="15">
        <f>S2786</f>
        <v>40632.94195601852</v>
      </c>
    </row>
    <row r="2787" spans="1:24" ht="16" x14ac:dyDescent="0.2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5">
        <f>E2787/D2787</f>
        <v>1.145</v>
      </c>
      <c r="P2787" s="6">
        <f>E2787/L2787</f>
        <v>57.25</v>
      </c>
      <c r="Q2787" t="str">
        <f>LEFT(N2787, SEARCH("/", N2787, 1)-1)</f>
        <v>music</v>
      </c>
      <c r="R2787" t="str">
        <f>RIGHT(N2787, LEN(N2787) - SEARCH("/", N2787,1))</f>
        <v>indie rock</v>
      </c>
      <c r="S2787" s="10">
        <f>(((J2787/60)/60)/24)+DATE(1970,1,1)</f>
        <v>40920.904895833337</v>
      </c>
      <c r="T2787" s="10">
        <f>(((I2787/60)/60)/24)+DATE(1970,1,1)</f>
        <v>40951.904895833337</v>
      </c>
      <c r="U2787" s="12">
        <f>ROUND((T2787-S2787), 0)</f>
        <v>31</v>
      </c>
      <c r="V2787" s="11">
        <f>IF(E2787&gt;=D2787, 1, "")</f>
        <v>1</v>
      </c>
      <c r="W2787" s="11" t="str">
        <f>IF(E2787&lt;D2787, 1, "")</f>
        <v/>
      </c>
      <c r="X2787" s="15">
        <f>S2787</f>
        <v>40920.904895833337</v>
      </c>
    </row>
    <row r="2788" spans="1:24" ht="48" x14ac:dyDescent="0.2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5">
        <f>E2788/D2788</f>
        <v>1.0171957671957672</v>
      </c>
      <c r="P2788" s="6">
        <f>E2788/L2788</f>
        <v>196.34042553191489</v>
      </c>
      <c r="Q2788" t="str">
        <f>LEFT(N2788, SEARCH("/", N2788, 1)-1)</f>
        <v>music</v>
      </c>
      <c r="R2788" t="str">
        <f>RIGHT(N2788, LEN(N2788) - SEARCH("/", N2788,1))</f>
        <v>indie rock</v>
      </c>
      <c r="S2788" s="10">
        <f>(((J2788/60)/60)/24)+DATE(1970,1,1)</f>
        <v>42267.746782407412</v>
      </c>
      <c r="T2788" s="10">
        <f>(((I2788/60)/60)/24)+DATE(1970,1,1)</f>
        <v>42297.746782407412</v>
      </c>
      <c r="U2788" s="12">
        <f>ROUND((T2788-S2788), 0)</f>
        <v>30</v>
      </c>
      <c r="V2788" s="11">
        <f>IF(E2788&gt;=D2788, 1, "")</f>
        <v>1</v>
      </c>
      <c r="W2788" s="11" t="str">
        <f>IF(E2788&lt;D2788, 1, "")</f>
        <v/>
      </c>
      <c r="X2788" s="15">
        <f>S2788</f>
        <v>42267.746782407412</v>
      </c>
    </row>
    <row r="2789" spans="1:24" ht="48" x14ac:dyDescent="0.2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5">
        <f>E2789/D2789</f>
        <v>1.2394678492239468</v>
      </c>
      <c r="P2789" s="6">
        <f>E2789/L2789</f>
        <v>43</v>
      </c>
      <c r="Q2789" t="str">
        <f>LEFT(N2789, SEARCH("/", N2789, 1)-1)</f>
        <v>music</v>
      </c>
      <c r="R2789" t="str">
        <f>RIGHT(N2789, LEN(N2789) - SEARCH("/", N2789,1))</f>
        <v>indie rock</v>
      </c>
      <c r="S2789" s="10">
        <f>(((J2789/60)/60)/24)+DATE(1970,1,1)</f>
        <v>40981.710243055553</v>
      </c>
      <c r="T2789" s="10">
        <f>(((I2789/60)/60)/24)+DATE(1970,1,1)</f>
        <v>41011.710243055553</v>
      </c>
      <c r="U2789" s="12">
        <f>ROUND((T2789-S2789), 0)</f>
        <v>30</v>
      </c>
      <c r="V2789" s="11">
        <f>IF(E2789&gt;=D2789, 1, "")</f>
        <v>1</v>
      </c>
      <c r="W2789" s="11" t="str">
        <f>IF(E2789&lt;D2789, 1, "")</f>
        <v/>
      </c>
      <c r="X2789" s="15">
        <f>S2789</f>
        <v>40981.710243055553</v>
      </c>
    </row>
    <row r="2790" spans="1:24" ht="48" x14ac:dyDescent="0.2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5">
        <f>E2790/D2790</f>
        <v>1.0245669291338582</v>
      </c>
      <c r="P2790" s="6">
        <f>E2790/L2790</f>
        <v>35.551912568306008</v>
      </c>
      <c r="Q2790" t="str">
        <f>LEFT(N2790, SEARCH("/", N2790, 1)-1)</f>
        <v>music</v>
      </c>
      <c r="R2790" t="str">
        <f>RIGHT(N2790, LEN(N2790) - SEARCH("/", N2790,1))</f>
        <v>indie rock</v>
      </c>
      <c r="S2790" s="10">
        <f>(((J2790/60)/60)/24)+DATE(1970,1,1)</f>
        <v>41680.583402777782</v>
      </c>
      <c r="T2790" s="10">
        <f>(((I2790/60)/60)/24)+DATE(1970,1,1)</f>
        <v>41702.875</v>
      </c>
      <c r="U2790" s="12">
        <f>ROUND((T2790-S2790), 0)</f>
        <v>22</v>
      </c>
      <c r="V2790" s="11">
        <f>IF(E2790&gt;=D2790, 1, "")</f>
        <v>1</v>
      </c>
      <c r="W2790" s="11" t="str">
        <f>IF(E2790&lt;D2790, 1, "")</f>
        <v/>
      </c>
      <c r="X2790" s="15">
        <f>S2790</f>
        <v>41680.583402777782</v>
      </c>
    </row>
    <row r="2791" spans="1:24" ht="48" x14ac:dyDescent="0.2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5">
        <f>E2791/D2791</f>
        <v>1.4450000000000001</v>
      </c>
      <c r="P2791" s="6">
        <f>E2791/L2791</f>
        <v>68.80952380952381</v>
      </c>
      <c r="Q2791" t="str">
        <f>LEFT(N2791, SEARCH("/", N2791, 1)-1)</f>
        <v>music</v>
      </c>
      <c r="R2791" t="str">
        <f>RIGHT(N2791, LEN(N2791) - SEARCH("/", N2791,1))</f>
        <v>indie rock</v>
      </c>
      <c r="S2791" s="10">
        <f>(((J2791/60)/60)/24)+DATE(1970,1,1)</f>
        <v>42366.192974537036</v>
      </c>
      <c r="T2791" s="10">
        <f>(((I2791/60)/60)/24)+DATE(1970,1,1)</f>
        <v>42401.75</v>
      </c>
      <c r="U2791" s="12">
        <f>ROUND((T2791-S2791), 0)</f>
        <v>36</v>
      </c>
      <c r="V2791" s="11">
        <f>IF(E2791&gt;=D2791, 1, "")</f>
        <v>1</v>
      </c>
      <c r="W2791" s="11" t="str">
        <f>IF(E2791&lt;D2791, 1, "")</f>
        <v/>
      </c>
      <c r="X2791" s="15">
        <f>S2791</f>
        <v>42366.192974537036</v>
      </c>
    </row>
    <row r="2792" spans="1:24" ht="48" x14ac:dyDescent="0.2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5">
        <f>E2792/D2792</f>
        <v>1.3333333333333333</v>
      </c>
      <c r="P2792" s="6">
        <f>E2792/L2792</f>
        <v>28.571428571428573</v>
      </c>
      <c r="Q2792" t="str">
        <f>LEFT(N2792, SEARCH("/", N2792, 1)-1)</f>
        <v>music</v>
      </c>
      <c r="R2792" t="str">
        <f>RIGHT(N2792, LEN(N2792) - SEARCH("/", N2792,1))</f>
        <v>indie rock</v>
      </c>
      <c r="S2792" s="10">
        <f>(((J2792/60)/60)/24)+DATE(1970,1,1)</f>
        <v>42058.941736111112</v>
      </c>
      <c r="T2792" s="10">
        <f>(((I2792/60)/60)/24)+DATE(1970,1,1)</f>
        <v>42088.90006944444</v>
      </c>
      <c r="U2792" s="12">
        <f>ROUND((T2792-S2792), 0)</f>
        <v>30</v>
      </c>
      <c r="V2792" s="11">
        <f>IF(E2792&gt;=D2792, 1, "")</f>
        <v>1</v>
      </c>
      <c r="W2792" s="11" t="str">
        <f>IF(E2792&lt;D2792, 1, "")</f>
        <v/>
      </c>
      <c r="X2792" s="15">
        <f>S2792</f>
        <v>42058.941736111112</v>
      </c>
    </row>
    <row r="2793" spans="1:24" ht="48" x14ac:dyDescent="0.2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5">
        <f>E2793/D2793</f>
        <v>1.0936440000000001</v>
      </c>
      <c r="P2793" s="6">
        <f>E2793/L2793</f>
        <v>50.631666666666668</v>
      </c>
      <c r="Q2793" t="str">
        <f>LEFT(N2793, SEARCH("/", N2793, 1)-1)</f>
        <v>music</v>
      </c>
      <c r="R2793" t="str">
        <f>RIGHT(N2793, LEN(N2793) - SEARCH("/", N2793,1))</f>
        <v>indie rock</v>
      </c>
      <c r="S2793" s="10">
        <f>(((J2793/60)/60)/24)+DATE(1970,1,1)</f>
        <v>41160.871886574074</v>
      </c>
      <c r="T2793" s="10">
        <f>(((I2793/60)/60)/24)+DATE(1970,1,1)</f>
        <v>41188.415972222225</v>
      </c>
      <c r="U2793" s="12">
        <f>ROUND((T2793-S2793), 0)</f>
        <v>28</v>
      </c>
      <c r="V2793" s="11">
        <f>IF(E2793&gt;=D2793, 1, "")</f>
        <v>1</v>
      </c>
      <c r="W2793" s="11" t="str">
        <f>IF(E2793&lt;D2793, 1, "")</f>
        <v/>
      </c>
      <c r="X2793" s="15">
        <f>S2793</f>
        <v>41160.871886574074</v>
      </c>
    </row>
    <row r="2794" spans="1:24" ht="32" x14ac:dyDescent="0.2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5">
        <f>E2794/D2794</f>
        <v>1.3680000000000001</v>
      </c>
      <c r="P2794" s="6">
        <f>E2794/L2794</f>
        <v>54</v>
      </c>
      <c r="Q2794" t="str">
        <f>LEFT(N2794, SEARCH("/", N2794, 1)-1)</f>
        <v>music</v>
      </c>
      <c r="R2794" t="str">
        <f>RIGHT(N2794, LEN(N2794) - SEARCH("/", N2794,1))</f>
        <v>indie rock</v>
      </c>
      <c r="S2794" s="10">
        <f>(((J2794/60)/60)/24)+DATE(1970,1,1)</f>
        <v>41074.221562500003</v>
      </c>
      <c r="T2794" s="10">
        <f>(((I2794/60)/60)/24)+DATE(1970,1,1)</f>
        <v>41104.221562500003</v>
      </c>
      <c r="U2794" s="12">
        <f>ROUND((T2794-S2794), 0)</f>
        <v>30</v>
      </c>
      <c r="V2794" s="11">
        <f>IF(E2794&gt;=D2794, 1, "")</f>
        <v>1</v>
      </c>
      <c r="W2794" s="11" t="str">
        <f>IF(E2794&lt;D2794, 1, "")</f>
        <v/>
      </c>
      <c r="X2794" s="15">
        <f>S2794</f>
        <v>41074.221562500003</v>
      </c>
    </row>
    <row r="2795" spans="1:24" ht="48" x14ac:dyDescent="0.2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5">
        <f>E2795/D2795</f>
        <v>1.1555</v>
      </c>
      <c r="P2795" s="6">
        <f>E2795/L2795</f>
        <v>36.109375</v>
      </c>
      <c r="Q2795" t="str">
        <f>LEFT(N2795, SEARCH("/", N2795, 1)-1)</f>
        <v>music</v>
      </c>
      <c r="R2795" t="str">
        <f>RIGHT(N2795, LEN(N2795) - SEARCH("/", N2795,1))</f>
        <v>indie rock</v>
      </c>
      <c r="S2795" s="10">
        <f>(((J2795/60)/60)/24)+DATE(1970,1,1)</f>
        <v>41590.255868055552</v>
      </c>
      <c r="T2795" s="10">
        <f>(((I2795/60)/60)/24)+DATE(1970,1,1)</f>
        <v>41620.255868055552</v>
      </c>
      <c r="U2795" s="12">
        <f>ROUND((T2795-S2795), 0)</f>
        <v>30</v>
      </c>
      <c r="V2795" s="11">
        <f>IF(E2795&gt;=D2795, 1, "")</f>
        <v>1</v>
      </c>
      <c r="W2795" s="11" t="str">
        <f>IF(E2795&lt;D2795, 1, "")</f>
        <v/>
      </c>
      <c r="X2795" s="15">
        <f>S2795</f>
        <v>41590.255868055552</v>
      </c>
    </row>
    <row r="2796" spans="1:24" ht="48" x14ac:dyDescent="0.2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5">
        <f>E2796/D2796</f>
        <v>2.4079999999999999</v>
      </c>
      <c r="P2796" s="6">
        <f>E2796/L2796</f>
        <v>23.153846153846153</v>
      </c>
      <c r="Q2796" t="str">
        <f>LEFT(N2796, SEARCH("/", N2796, 1)-1)</f>
        <v>music</v>
      </c>
      <c r="R2796" t="str">
        <f>RIGHT(N2796, LEN(N2796) - SEARCH("/", N2796,1))</f>
        <v>indie rock</v>
      </c>
      <c r="S2796" s="10">
        <f>(((J2796/60)/60)/24)+DATE(1970,1,1)</f>
        <v>40772.848749999997</v>
      </c>
      <c r="T2796" s="10">
        <f>(((I2796/60)/60)/24)+DATE(1970,1,1)</f>
        <v>40813.207638888889</v>
      </c>
      <c r="U2796" s="12">
        <f>ROUND((T2796-S2796), 0)</f>
        <v>40</v>
      </c>
      <c r="V2796" s="11">
        <f>IF(E2796&gt;=D2796, 1, "")</f>
        <v>1</v>
      </c>
      <c r="W2796" s="11" t="str">
        <f>IF(E2796&lt;D2796, 1, "")</f>
        <v/>
      </c>
      <c r="X2796" s="15">
        <f>S2796</f>
        <v>40772.848749999997</v>
      </c>
    </row>
    <row r="2797" spans="1:24" ht="48" x14ac:dyDescent="0.2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5">
        <f>E2797/D2797</f>
        <v>1.1439999999999999</v>
      </c>
      <c r="P2797" s="6">
        <f>E2797/L2797</f>
        <v>104</v>
      </c>
      <c r="Q2797" t="str">
        <f>LEFT(N2797, SEARCH("/", N2797, 1)-1)</f>
        <v>music</v>
      </c>
      <c r="R2797" t="str">
        <f>RIGHT(N2797, LEN(N2797) - SEARCH("/", N2797,1))</f>
        <v>indie rock</v>
      </c>
      <c r="S2797" s="10">
        <f>(((J2797/60)/60)/24)+DATE(1970,1,1)</f>
        <v>41626.761053240742</v>
      </c>
      <c r="T2797" s="10">
        <f>(((I2797/60)/60)/24)+DATE(1970,1,1)</f>
        <v>41654.814583333333</v>
      </c>
      <c r="U2797" s="12">
        <f>ROUND((T2797-S2797), 0)</f>
        <v>28</v>
      </c>
      <c r="V2797" s="11">
        <f>IF(E2797&gt;=D2797, 1, "")</f>
        <v>1</v>
      </c>
      <c r="W2797" s="11" t="str">
        <f>IF(E2797&lt;D2797, 1, "")</f>
        <v/>
      </c>
      <c r="X2797" s="15">
        <f>S2797</f>
        <v>41626.761053240742</v>
      </c>
    </row>
    <row r="2798" spans="1:24" ht="32" x14ac:dyDescent="0.2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5">
        <f>E2798/D2798</f>
        <v>1.1033333333333333</v>
      </c>
      <c r="P2798" s="6">
        <f>E2798/L2798</f>
        <v>31.826923076923077</v>
      </c>
      <c r="Q2798" t="str">
        <f>LEFT(N2798, SEARCH("/", N2798, 1)-1)</f>
        <v>music</v>
      </c>
      <c r="R2798" t="str">
        <f>RIGHT(N2798, LEN(N2798) - SEARCH("/", N2798,1))</f>
        <v>indie rock</v>
      </c>
      <c r="S2798" s="10">
        <f>(((J2798/60)/60)/24)+DATE(1970,1,1)</f>
        <v>41535.90148148148</v>
      </c>
      <c r="T2798" s="10">
        <f>(((I2798/60)/60)/24)+DATE(1970,1,1)</f>
        <v>41558</v>
      </c>
      <c r="U2798" s="12">
        <f>ROUND((T2798-S2798), 0)</f>
        <v>22</v>
      </c>
      <c r="V2798" s="11">
        <f>IF(E2798&gt;=D2798, 1, "")</f>
        <v>1</v>
      </c>
      <c r="W2798" s="11" t="str">
        <f>IF(E2798&lt;D2798, 1, "")</f>
        <v/>
      </c>
      <c r="X2798" s="15">
        <f>S2798</f>
        <v>41535.90148148148</v>
      </c>
    </row>
    <row r="2799" spans="1:24" ht="64" x14ac:dyDescent="0.2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5">
        <f>E2799/D2799</f>
        <v>1.9537933333333333</v>
      </c>
      <c r="P2799" s="6">
        <f>E2799/L2799</f>
        <v>27.3896261682243</v>
      </c>
      <c r="Q2799" t="str">
        <f>LEFT(N2799, SEARCH("/", N2799, 1)-1)</f>
        <v>music</v>
      </c>
      <c r="R2799" t="str">
        <f>RIGHT(N2799, LEN(N2799) - SEARCH("/", N2799,1))</f>
        <v>indie rock</v>
      </c>
      <c r="S2799" s="10">
        <f>(((J2799/60)/60)/24)+DATE(1970,1,1)</f>
        <v>40456.954351851848</v>
      </c>
      <c r="T2799" s="10">
        <f>(((I2799/60)/60)/24)+DATE(1970,1,1)</f>
        <v>40484.018055555556</v>
      </c>
      <c r="U2799" s="12">
        <f>ROUND((T2799-S2799), 0)</f>
        <v>27</v>
      </c>
      <c r="V2799" s="11">
        <f>IF(E2799&gt;=D2799, 1, "")</f>
        <v>1</v>
      </c>
      <c r="W2799" s="11" t="str">
        <f>IF(E2799&lt;D2799, 1, "")</f>
        <v/>
      </c>
      <c r="X2799" s="15">
        <f>S2799</f>
        <v>40456.954351851848</v>
      </c>
    </row>
    <row r="2800" spans="1:24" ht="16" x14ac:dyDescent="0.2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5">
        <f>E2800/D2800</f>
        <v>1.0333333333333334</v>
      </c>
      <c r="P2800" s="6">
        <f>E2800/L2800</f>
        <v>56.363636363636367</v>
      </c>
      <c r="Q2800" t="str">
        <f>LEFT(N2800, SEARCH("/", N2800, 1)-1)</f>
        <v>music</v>
      </c>
      <c r="R2800" t="str">
        <f>RIGHT(N2800, LEN(N2800) - SEARCH("/", N2800,1))</f>
        <v>indie rock</v>
      </c>
      <c r="S2800" s="10">
        <f>(((J2800/60)/60)/24)+DATE(1970,1,1)</f>
        <v>40960.861562500002</v>
      </c>
      <c r="T2800" s="10">
        <f>(((I2800/60)/60)/24)+DATE(1970,1,1)</f>
        <v>40976.207638888889</v>
      </c>
      <c r="U2800" s="12">
        <f>ROUND((T2800-S2800), 0)</f>
        <v>15</v>
      </c>
      <c r="V2800" s="11">
        <f>IF(E2800&gt;=D2800, 1, "")</f>
        <v>1</v>
      </c>
      <c r="W2800" s="11" t="str">
        <f>IF(E2800&lt;D2800, 1, "")</f>
        <v/>
      </c>
      <c r="X2800" s="15">
        <f>S2800</f>
        <v>40960.861562500002</v>
      </c>
    </row>
    <row r="2801" spans="1:24" ht="32" x14ac:dyDescent="0.2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5">
        <f>E2801/D2801</f>
        <v>1.031372549019608</v>
      </c>
      <c r="P2801" s="6">
        <f>E2801/L2801</f>
        <v>77.352941176470594</v>
      </c>
      <c r="Q2801" t="str">
        <f>LEFT(N2801, SEARCH("/", N2801, 1)-1)</f>
        <v>music</v>
      </c>
      <c r="R2801" t="str">
        <f>RIGHT(N2801, LEN(N2801) - SEARCH("/", N2801,1))</f>
        <v>indie rock</v>
      </c>
      <c r="S2801" s="10">
        <f>(((J2801/60)/60)/24)+DATE(1970,1,1)</f>
        <v>41371.648078703707</v>
      </c>
      <c r="T2801" s="10">
        <f>(((I2801/60)/60)/24)+DATE(1970,1,1)</f>
        <v>41401.648078703707</v>
      </c>
      <c r="U2801" s="12">
        <f>ROUND((T2801-S2801), 0)</f>
        <v>30</v>
      </c>
      <c r="V2801" s="11">
        <f>IF(E2801&gt;=D2801, 1, "")</f>
        <v>1</v>
      </c>
      <c r="W2801" s="11" t="str">
        <f>IF(E2801&lt;D2801, 1, "")</f>
        <v/>
      </c>
      <c r="X2801" s="15">
        <f>S2801</f>
        <v>41371.648078703707</v>
      </c>
    </row>
    <row r="2802" spans="1:24" ht="48" x14ac:dyDescent="0.2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5">
        <f>E2802/D2802</f>
        <v>1.003125</v>
      </c>
      <c r="P2802" s="6">
        <f>E2802/L2802</f>
        <v>42.8</v>
      </c>
      <c r="Q2802" t="str">
        <f>LEFT(N2802, SEARCH("/", N2802, 1)-1)</f>
        <v>music</v>
      </c>
      <c r="R2802" t="str">
        <f>RIGHT(N2802, LEN(N2802) - SEARCH("/", N2802,1))</f>
        <v>indie rock</v>
      </c>
      <c r="S2802" s="10">
        <f>(((J2802/60)/60)/24)+DATE(1970,1,1)</f>
        <v>40687.021597222221</v>
      </c>
      <c r="T2802" s="10">
        <f>(((I2802/60)/60)/24)+DATE(1970,1,1)</f>
        <v>40729.021597222221</v>
      </c>
      <c r="U2802" s="12">
        <f>ROUND((T2802-S2802), 0)</f>
        <v>42</v>
      </c>
      <c r="V2802" s="11">
        <f>IF(E2802&gt;=D2802, 1, "")</f>
        <v>1</v>
      </c>
      <c r="W2802" s="11" t="str">
        <f>IF(E2802&lt;D2802, 1, "")</f>
        <v/>
      </c>
      <c r="X2802" s="15">
        <f>S2802</f>
        <v>40687.021597222221</v>
      </c>
    </row>
    <row r="2803" spans="1:24" ht="32" x14ac:dyDescent="0.2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5">
        <f>E2803/D2803</f>
        <v>1.27</v>
      </c>
      <c r="P2803" s="6">
        <f>E2803/L2803</f>
        <v>48.846153846153847</v>
      </c>
      <c r="Q2803" t="str">
        <f>LEFT(N2803, SEARCH("/", N2803, 1)-1)</f>
        <v>music</v>
      </c>
      <c r="R2803" t="str">
        <f>RIGHT(N2803, LEN(N2803) - SEARCH("/", N2803,1))</f>
        <v>indie rock</v>
      </c>
      <c r="S2803" s="10">
        <f>(((J2803/60)/60)/24)+DATE(1970,1,1)</f>
        <v>41402.558819444443</v>
      </c>
      <c r="T2803" s="10">
        <f>(((I2803/60)/60)/24)+DATE(1970,1,1)</f>
        <v>41462.558819444443</v>
      </c>
      <c r="U2803" s="12">
        <f>ROUND((T2803-S2803), 0)</f>
        <v>60</v>
      </c>
      <c r="V2803" s="11">
        <f>IF(E2803&gt;=D2803, 1, "")</f>
        <v>1</v>
      </c>
      <c r="W2803" s="11" t="str">
        <f>IF(E2803&lt;D2803, 1, "")</f>
        <v/>
      </c>
      <c r="X2803" s="15">
        <f>S2803</f>
        <v>41402.558819444443</v>
      </c>
    </row>
    <row r="2804" spans="1:24" ht="32" x14ac:dyDescent="0.2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5">
        <f>E2804/D2804</f>
        <v>1.20601</v>
      </c>
      <c r="P2804" s="6">
        <f>E2804/L2804</f>
        <v>48.240400000000001</v>
      </c>
      <c r="Q2804" t="str">
        <f>LEFT(N2804, SEARCH("/", N2804, 1)-1)</f>
        <v>music</v>
      </c>
      <c r="R2804" t="str">
        <f>RIGHT(N2804, LEN(N2804) - SEARCH("/", N2804,1))</f>
        <v>indie rock</v>
      </c>
      <c r="S2804" s="10">
        <f>(((J2804/60)/60)/24)+DATE(1970,1,1)</f>
        <v>41037.892465277779</v>
      </c>
      <c r="T2804" s="10">
        <f>(((I2804/60)/60)/24)+DATE(1970,1,1)</f>
        <v>41051.145833333336</v>
      </c>
      <c r="U2804" s="12">
        <f>ROUND((T2804-S2804), 0)</f>
        <v>13</v>
      </c>
      <c r="V2804" s="11">
        <f>IF(E2804&gt;=D2804, 1, "")</f>
        <v>1</v>
      </c>
      <c r="W2804" s="11" t="str">
        <f>IF(E2804&lt;D2804, 1, "")</f>
        <v/>
      </c>
      <c r="X2804" s="15">
        <f>S2804</f>
        <v>41037.892465277779</v>
      </c>
    </row>
    <row r="2805" spans="1:24" ht="48" x14ac:dyDescent="0.2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5">
        <f>E2805/D2805</f>
        <v>1.0699047619047619</v>
      </c>
      <c r="P2805" s="6">
        <f>E2805/L2805</f>
        <v>70.212500000000006</v>
      </c>
      <c r="Q2805" t="str">
        <f>LEFT(N2805, SEARCH("/", N2805, 1)-1)</f>
        <v>music</v>
      </c>
      <c r="R2805" t="str">
        <f>RIGHT(N2805, LEN(N2805) - SEARCH("/", N2805,1))</f>
        <v>indie rock</v>
      </c>
      <c r="S2805" s="10">
        <f>(((J2805/60)/60)/24)+DATE(1970,1,1)</f>
        <v>40911.809872685182</v>
      </c>
      <c r="T2805" s="10">
        <f>(((I2805/60)/60)/24)+DATE(1970,1,1)</f>
        <v>40932.809872685182</v>
      </c>
      <c r="U2805" s="12">
        <f>ROUND((T2805-S2805), 0)</f>
        <v>21</v>
      </c>
      <c r="V2805" s="11">
        <f>IF(E2805&gt;=D2805, 1, "")</f>
        <v>1</v>
      </c>
      <c r="W2805" s="11" t="str">
        <f>IF(E2805&lt;D2805, 1, "")</f>
        <v/>
      </c>
      <c r="X2805" s="15">
        <f>S2805</f>
        <v>40911.809872685182</v>
      </c>
    </row>
    <row r="2806" spans="1:24" ht="48" x14ac:dyDescent="0.2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5">
        <f>E2806/D2806</f>
        <v>1.7243333333333333</v>
      </c>
      <c r="P2806" s="6">
        <f>E2806/L2806</f>
        <v>94.054545454545448</v>
      </c>
      <c r="Q2806" t="str">
        <f>LEFT(N2806, SEARCH("/", N2806, 1)-1)</f>
        <v>music</v>
      </c>
      <c r="R2806" t="str">
        <f>RIGHT(N2806, LEN(N2806) - SEARCH("/", N2806,1))</f>
        <v>indie rock</v>
      </c>
      <c r="S2806" s="10">
        <f>(((J2806/60)/60)/24)+DATE(1970,1,1)</f>
        <v>41879.130868055552</v>
      </c>
      <c r="T2806" s="10">
        <f>(((I2806/60)/60)/24)+DATE(1970,1,1)</f>
        <v>41909.130868055552</v>
      </c>
      <c r="U2806" s="12">
        <f>ROUND((T2806-S2806), 0)</f>
        <v>30</v>
      </c>
      <c r="V2806" s="11">
        <f>IF(E2806&gt;=D2806, 1, "")</f>
        <v>1</v>
      </c>
      <c r="W2806" s="11" t="str">
        <f>IF(E2806&lt;D2806, 1, "")</f>
        <v/>
      </c>
      <c r="X2806" s="15">
        <f>S2806</f>
        <v>41879.130868055552</v>
      </c>
    </row>
    <row r="2807" spans="1:24" ht="48" x14ac:dyDescent="0.2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5">
        <f>E2807/D2807</f>
        <v>1.2362</v>
      </c>
      <c r="P2807" s="6">
        <f>E2807/L2807</f>
        <v>80.272727272727266</v>
      </c>
      <c r="Q2807" t="str">
        <f>LEFT(N2807, SEARCH("/", N2807, 1)-1)</f>
        <v>music</v>
      </c>
      <c r="R2807" t="str">
        <f>RIGHT(N2807, LEN(N2807) - SEARCH("/", N2807,1))</f>
        <v>indie rock</v>
      </c>
      <c r="S2807" s="10">
        <f>(((J2807/60)/60)/24)+DATE(1970,1,1)</f>
        <v>40865.867141203707</v>
      </c>
      <c r="T2807" s="10">
        <f>(((I2807/60)/60)/24)+DATE(1970,1,1)</f>
        <v>40902.208333333336</v>
      </c>
      <c r="U2807" s="12">
        <f>ROUND((T2807-S2807), 0)</f>
        <v>36</v>
      </c>
      <c r="V2807" s="11">
        <f>IF(E2807&gt;=D2807, 1, "")</f>
        <v>1</v>
      </c>
      <c r="W2807" s="11" t="str">
        <f>IF(E2807&lt;D2807, 1, "")</f>
        <v/>
      </c>
      <c r="X2807" s="15">
        <f>S2807</f>
        <v>40865.867141203707</v>
      </c>
    </row>
    <row r="2808" spans="1:24" ht="48" x14ac:dyDescent="0.2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5">
        <f>E2808/D2808</f>
        <v>1.0840000000000001</v>
      </c>
      <c r="P2808" s="6">
        <f>E2808/L2808</f>
        <v>54.2</v>
      </c>
      <c r="Q2808" t="str">
        <f>LEFT(N2808, SEARCH("/", N2808, 1)-1)</f>
        <v>music</v>
      </c>
      <c r="R2808" t="str">
        <f>RIGHT(N2808, LEN(N2808) - SEARCH("/", N2808,1))</f>
        <v>indie rock</v>
      </c>
      <c r="S2808" s="10">
        <f>(((J2808/60)/60)/24)+DATE(1970,1,1)</f>
        <v>41773.932534722226</v>
      </c>
      <c r="T2808" s="10">
        <f>(((I2808/60)/60)/24)+DATE(1970,1,1)</f>
        <v>41811.207638888889</v>
      </c>
      <c r="U2808" s="12">
        <f>ROUND((T2808-S2808), 0)</f>
        <v>37</v>
      </c>
      <c r="V2808" s="11">
        <f>IF(E2808&gt;=D2808, 1, "")</f>
        <v>1</v>
      </c>
      <c r="W2808" s="11" t="str">
        <f>IF(E2808&lt;D2808, 1, "")</f>
        <v/>
      </c>
      <c r="X2808" s="15">
        <f>S2808</f>
        <v>41773.932534722226</v>
      </c>
    </row>
    <row r="2809" spans="1:24" ht="48" x14ac:dyDescent="0.2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5">
        <f>E2809/D2809</f>
        <v>1.1652013333333333</v>
      </c>
      <c r="P2809" s="6">
        <f>E2809/L2809</f>
        <v>60.26903448275862</v>
      </c>
      <c r="Q2809" t="str">
        <f>LEFT(N2809, SEARCH("/", N2809, 1)-1)</f>
        <v>music</v>
      </c>
      <c r="R2809" t="str">
        <f>RIGHT(N2809, LEN(N2809) - SEARCH("/", N2809,1))</f>
        <v>indie rock</v>
      </c>
      <c r="S2809" s="10">
        <f>(((J2809/60)/60)/24)+DATE(1970,1,1)</f>
        <v>40852.889699074076</v>
      </c>
      <c r="T2809" s="10">
        <f>(((I2809/60)/60)/24)+DATE(1970,1,1)</f>
        <v>40883.249305555553</v>
      </c>
      <c r="U2809" s="12">
        <f>ROUND((T2809-S2809), 0)</f>
        <v>30</v>
      </c>
      <c r="V2809" s="11">
        <f>IF(E2809&gt;=D2809, 1, "")</f>
        <v>1</v>
      </c>
      <c r="W2809" s="11" t="str">
        <f>IF(E2809&lt;D2809, 1, "")</f>
        <v/>
      </c>
      <c r="X2809" s="15">
        <f>S2809</f>
        <v>40852.889699074076</v>
      </c>
    </row>
    <row r="2810" spans="1:24" ht="48" x14ac:dyDescent="0.2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5">
        <f>E2810/D2810</f>
        <v>1.8724499999999999</v>
      </c>
      <c r="P2810" s="6">
        <f>E2810/L2810</f>
        <v>38.740344827586206</v>
      </c>
      <c r="Q2810" t="str">
        <f>LEFT(N2810, SEARCH("/", N2810, 1)-1)</f>
        <v>music</v>
      </c>
      <c r="R2810" t="str">
        <f>RIGHT(N2810, LEN(N2810) - SEARCH("/", N2810,1))</f>
        <v>indie rock</v>
      </c>
      <c r="S2810" s="10">
        <f>(((J2810/60)/60)/24)+DATE(1970,1,1)</f>
        <v>41059.118993055556</v>
      </c>
      <c r="T2810" s="10">
        <f>(((I2810/60)/60)/24)+DATE(1970,1,1)</f>
        <v>41075.165972222225</v>
      </c>
      <c r="U2810" s="12">
        <f>ROUND((T2810-S2810), 0)</f>
        <v>16</v>
      </c>
      <c r="V2810" s="11">
        <f>IF(E2810&gt;=D2810, 1, "")</f>
        <v>1</v>
      </c>
      <c r="W2810" s="11" t="str">
        <f>IF(E2810&lt;D2810, 1, "")</f>
        <v/>
      </c>
      <c r="X2810" s="15">
        <f>S2810</f>
        <v>41059.118993055556</v>
      </c>
    </row>
    <row r="2811" spans="1:24" ht="48" x14ac:dyDescent="0.2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5">
        <f>E2811/D2811</f>
        <v>1.1593333333333333</v>
      </c>
      <c r="P2811" s="6">
        <f>E2811/L2811</f>
        <v>152.54385964912279</v>
      </c>
      <c r="Q2811" t="str">
        <f>LEFT(N2811, SEARCH("/", N2811, 1)-1)</f>
        <v>music</v>
      </c>
      <c r="R2811" t="str">
        <f>RIGHT(N2811, LEN(N2811) - SEARCH("/", N2811,1))</f>
        <v>indie rock</v>
      </c>
      <c r="S2811" s="10">
        <f>(((J2811/60)/60)/24)+DATE(1970,1,1)</f>
        <v>41426.259618055556</v>
      </c>
      <c r="T2811" s="10">
        <f>(((I2811/60)/60)/24)+DATE(1970,1,1)</f>
        <v>41457.208333333336</v>
      </c>
      <c r="U2811" s="12">
        <f>ROUND((T2811-S2811), 0)</f>
        <v>31</v>
      </c>
      <c r="V2811" s="11">
        <f>IF(E2811&gt;=D2811, 1, "")</f>
        <v>1</v>
      </c>
      <c r="W2811" s="11" t="str">
        <f>IF(E2811&lt;D2811, 1, "")</f>
        <v/>
      </c>
      <c r="X2811" s="15">
        <f>S2811</f>
        <v>41426.259618055556</v>
      </c>
    </row>
    <row r="2812" spans="1:24" ht="48" x14ac:dyDescent="0.2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5">
        <f>E2812/D2812</f>
        <v>1.107</v>
      </c>
      <c r="P2812" s="6">
        <f>E2812/L2812</f>
        <v>115.3125</v>
      </c>
      <c r="Q2812" t="str">
        <f>LEFT(N2812, SEARCH("/", N2812, 1)-1)</f>
        <v>music</v>
      </c>
      <c r="R2812" t="str">
        <f>RIGHT(N2812, LEN(N2812) - SEARCH("/", N2812,1))</f>
        <v>indie rock</v>
      </c>
      <c r="S2812" s="10">
        <f>(((J2812/60)/60)/24)+DATE(1970,1,1)</f>
        <v>41313.985046296293</v>
      </c>
      <c r="T2812" s="10">
        <f>(((I2812/60)/60)/24)+DATE(1970,1,1)</f>
        <v>41343.943379629629</v>
      </c>
      <c r="U2812" s="12">
        <f>ROUND((T2812-S2812), 0)</f>
        <v>30</v>
      </c>
      <c r="V2812" s="11">
        <f>IF(E2812&gt;=D2812, 1, "")</f>
        <v>1</v>
      </c>
      <c r="W2812" s="11" t="str">
        <f>IF(E2812&lt;D2812, 1, "")</f>
        <v/>
      </c>
      <c r="X2812" s="15">
        <f>S2812</f>
        <v>41313.985046296293</v>
      </c>
    </row>
    <row r="2813" spans="1:24" ht="48" x14ac:dyDescent="0.2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5">
        <f>E2813/D2813</f>
        <v>1.7092307692307693</v>
      </c>
      <c r="P2813" s="6">
        <f>E2813/L2813</f>
        <v>35.838709677419352</v>
      </c>
      <c r="Q2813" t="str">
        <f>LEFT(N2813, SEARCH("/", N2813, 1)-1)</f>
        <v>music</v>
      </c>
      <c r="R2813" t="str">
        <f>RIGHT(N2813, LEN(N2813) - SEARCH("/", N2813,1))</f>
        <v>indie rock</v>
      </c>
      <c r="S2813" s="10">
        <f>(((J2813/60)/60)/24)+DATE(1970,1,1)</f>
        <v>40670.507326388892</v>
      </c>
      <c r="T2813" s="10">
        <f>(((I2813/60)/60)/24)+DATE(1970,1,1)</f>
        <v>40709.165972222225</v>
      </c>
      <c r="U2813" s="12">
        <f>ROUND((T2813-S2813), 0)</f>
        <v>39</v>
      </c>
      <c r="V2813" s="11">
        <f>IF(E2813&gt;=D2813, 1, "")</f>
        <v>1</v>
      </c>
      <c r="W2813" s="11" t="str">
        <f>IF(E2813&lt;D2813, 1, "")</f>
        <v/>
      </c>
      <c r="X2813" s="15">
        <f>S2813</f>
        <v>40670.507326388892</v>
      </c>
    </row>
    <row r="2814" spans="1:24" ht="48" x14ac:dyDescent="0.2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5">
        <f>E2814/D2814</f>
        <v>1.2611835600000001</v>
      </c>
      <c r="P2814" s="6">
        <f>E2814/L2814</f>
        <v>64.570118779438872</v>
      </c>
      <c r="Q2814" t="str">
        <f>LEFT(N2814, SEARCH("/", N2814, 1)-1)</f>
        <v>technology</v>
      </c>
      <c r="R2814" t="str">
        <f>RIGHT(N2814, LEN(N2814) - SEARCH("/", N2814,1))</f>
        <v>hardware</v>
      </c>
      <c r="S2814" s="10">
        <f>(((J2814/60)/60)/24)+DATE(1970,1,1)</f>
        <v>41744.290868055556</v>
      </c>
      <c r="T2814" s="10">
        <f>(((I2814/60)/60)/24)+DATE(1970,1,1)</f>
        <v>41774.290868055556</v>
      </c>
      <c r="U2814" s="12">
        <f>ROUND((T2814-S2814), 0)</f>
        <v>30</v>
      </c>
      <c r="V2814" s="11">
        <f>IF(E2814&gt;=D2814, 1, "")</f>
        <v>1</v>
      </c>
      <c r="W2814" s="11" t="str">
        <f>IF(E2814&lt;D2814, 1, "")</f>
        <v/>
      </c>
      <c r="X2814" s="15">
        <f>S2814</f>
        <v>41744.290868055556</v>
      </c>
    </row>
    <row r="2815" spans="1:24" ht="48" x14ac:dyDescent="0.2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5">
        <f>E2815/D2815</f>
        <v>1.3844033333333334</v>
      </c>
      <c r="P2815" s="6">
        <f>E2815/L2815</f>
        <v>87.436000000000007</v>
      </c>
      <c r="Q2815" t="str">
        <f>LEFT(N2815, SEARCH("/", N2815, 1)-1)</f>
        <v>technology</v>
      </c>
      <c r="R2815" t="str">
        <f>RIGHT(N2815, LEN(N2815) - SEARCH("/", N2815,1))</f>
        <v>hardware</v>
      </c>
      <c r="S2815" s="10">
        <f>(((J2815/60)/60)/24)+DATE(1970,1,1)</f>
        <v>40638.828009259261</v>
      </c>
      <c r="T2815" s="10">
        <f>(((I2815/60)/60)/24)+DATE(1970,1,1)</f>
        <v>40728.828009259261</v>
      </c>
      <c r="U2815" s="12">
        <f>ROUND((T2815-S2815), 0)</f>
        <v>90</v>
      </c>
      <c r="V2815" s="11">
        <f>IF(E2815&gt;=D2815, 1, "")</f>
        <v>1</v>
      </c>
      <c r="W2815" s="11" t="str">
        <f>IF(E2815&lt;D2815, 1, "")</f>
        <v/>
      </c>
      <c r="X2815" s="15">
        <f>S2815</f>
        <v>40638.828009259261</v>
      </c>
    </row>
    <row r="2816" spans="1:24" ht="48" x14ac:dyDescent="0.2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5">
        <f>E2816/D2816</f>
        <v>17.052499999999998</v>
      </c>
      <c r="P2816" s="6">
        <f>E2816/L2816</f>
        <v>68.815577078288939</v>
      </c>
      <c r="Q2816" t="str">
        <f>LEFT(N2816, SEARCH("/", N2816, 1)-1)</f>
        <v>technology</v>
      </c>
      <c r="R2816" t="str">
        <f>RIGHT(N2816, LEN(N2816) - SEARCH("/", N2816,1))</f>
        <v>hardware</v>
      </c>
      <c r="S2816" s="10">
        <f>(((J2816/60)/60)/24)+DATE(1970,1,1)</f>
        <v>42548.269861111112</v>
      </c>
      <c r="T2816" s="10">
        <f>(((I2816/60)/60)/24)+DATE(1970,1,1)</f>
        <v>42593.269861111112</v>
      </c>
      <c r="U2816" s="12">
        <f>ROUND((T2816-S2816), 0)</f>
        <v>45</v>
      </c>
      <c r="V2816" s="11">
        <f>IF(E2816&gt;=D2816, 1, "")</f>
        <v>1</v>
      </c>
      <c r="W2816" s="11" t="str">
        <f>IF(E2816&lt;D2816, 1, "")</f>
        <v/>
      </c>
      <c r="X2816" s="15">
        <f>S2816</f>
        <v>42548.269861111112</v>
      </c>
    </row>
    <row r="2817" spans="1:24" ht="48" x14ac:dyDescent="0.2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5">
        <f>E2817/D2817</f>
        <v>7.8805550000000002</v>
      </c>
      <c r="P2817" s="6">
        <f>E2817/L2817</f>
        <v>176.200223588597</v>
      </c>
      <c r="Q2817" t="str">
        <f>LEFT(N2817, SEARCH("/", N2817, 1)-1)</f>
        <v>technology</v>
      </c>
      <c r="R2817" t="str">
        <f>RIGHT(N2817, LEN(N2817) - SEARCH("/", N2817,1))</f>
        <v>hardware</v>
      </c>
      <c r="S2817" s="10">
        <f>(((J2817/60)/60)/24)+DATE(1970,1,1)</f>
        <v>41730.584374999999</v>
      </c>
      <c r="T2817" s="10">
        <f>(((I2817/60)/60)/24)+DATE(1970,1,1)</f>
        <v>41760.584374999999</v>
      </c>
      <c r="U2817" s="12">
        <f>ROUND((T2817-S2817), 0)</f>
        <v>30</v>
      </c>
      <c r="V2817" s="11">
        <f>IF(E2817&gt;=D2817, 1, "")</f>
        <v>1</v>
      </c>
      <c r="W2817" s="11" t="str">
        <f>IF(E2817&lt;D2817, 1, "")</f>
        <v/>
      </c>
      <c r="X2817" s="15">
        <f>S2817</f>
        <v>41730.584374999999</v>
      </c>
    </row>
    <row r="2818" spans="1:24" ht="48" x14ac:dyDescent="0.2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5">
        <f>E2818/D2818</f>
        <v>3.4801799999999998</v>
      </c>
      <c r="P2818" s="6">
        <f>E2818/L2818</f>
        <v>511.79117647058825</v>
      </c>
      <c r="Q2818" t="str">
        <f>LEFT(N2818, SEARCH("/", N2818, 1)-1)</f>
        <v>technology</v>
      </c>
      <c r="R2818" t="str">
        <f>RIGHT(N2818, LEN(N2818) - SEARCH("/", N2818,1))</f>
        <v>hardware</v>
      </c>
      <c r="S2818" s="10">
        <f>(((J2818/60)/60)/24)+DATE(1970,1,1)</f>
        <v>42157.251828703709</v>
      </c>
      <c r="T2818" s="10">
        <f>(((I2818/60)/60)/24)+DATE(1970,1,1)</f>
        <v>42197.251828703709</v>
      </c>
      <c r="U2818" s="12">
        <f>ROUND((T2818-S2818), 0)</f>
        <v>40</v>
      </c>
      <c r="V2818" s="11">
        <f>IF(E2818&gt;=D2818, 1, "")</f>
        <v>1</v>
      </c>
      <c r="W2818" s="11" t="str">
        <f>IF(E2818&lt;D2818, 1, "")</f>
        <v/>
      </c>
      <c r="X2818" s="15">
        <f>S2818</f>
        <v>42157.251828703709</v>
      </c>
    </row>
    <row r="2819" spans="1:24" ht="48" x14ac:dyDescent="0.2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5">
        <f>E2819/D2819</f>
        <v>1.4974666666666667</v>
      </c>
      <c r="P2819" s="6">
        <f>E2819/L2819</f>
        <v>160.44285714285715</v>
      </c>
      <c r="Q2819" t="str">
        <f>LEFT(N2819, SEARCH("/", N2819, 1)-1)</f>
        <v>technology</v>
      </c>
      <c r="R2819" t="str">
        <f>RIGHT(N2819, LEN(N2819) - SEARCH("/", N2819,1))</f>
        <v>hardware</v>
      </c>
      <c r="S2819" s="10">
        <f>(((J2819/60)/60)/24)+DATE(1970,1,1)</f>
        <v>41689.150011574071</v>
      </c>
      <c r="T2819" s="10">
        <f>(((I2819/60)/60)/24)+DATE(1970,1,1)</f>
        <v>41749.108344907407</v>
      </c>
      <c r="U2819" s="12">
        <f>ROUND((T2819-S2819), 0)</f>
        <v>60</v>
      </c>
      <c r="V2819" s="11">
        <f>IF(E2819&gt;=D2819, 1, "")</f>
        <v>1</v>
      </c>
      <c r="W2819" s="11" t="str">
        <f>IF(E2819&lt;D2819, 1, "")</f>
        <v/>
      </c>
      <c r="X2819" s="15">
        <f>S2819</f>
        <v>41689.150011574071</v>
      </c>
    </row>
    <row r="2820" spans="1:24" ht="48" x14ac:dyDescent="0.2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5">
        <f>E2820/D2820</f>
        <v>1.0063375000000001</v>
      </c>
      <c r="P2820" s="6">
        <f>E2820/L2820</f>
        <v>35.003043478260871</v>
      </c>
      <c r="Q2820" t="str">
        <f>LEFT(N2820, SEARCH("/", N2820, 1)-1)</f>
        <v>technology</v>
      </c>
      <c r="R2820" t="str">
        <f>RIGHT(N2820, LEN(N2820) - SEARCH("/", N2820,1))</f>
        <v>hardware</v>
      </c>
      <c r="S2820" s="10">
        <f>(((J2820/60)/60)/24)+DATE(1970,1,1)</f>
        <v>40102.918055555558</v>
      </c>
      <c r="T2820" s="10">
        <f>(((I2820/60)/60)/24)+DATE(1970,1,1)</f>
        <v>40140.249305555553</v>
      </c>
      <c r="U2820" s="12">
        <f>ROUND((T2820-S2820), 0)</f>
        <v>37</v>
      </c>
      <c r="V2820" s="11">
        <f>IF(E2820&gt;=D2820, 1, "")</f>
        <v>1</v>
      </c>
      <c r="W2820" s="11" t="str">
        <f>IF(E2820&lt;D2820, 1, "")</f>
        <v/>
      </c>
      <c r="X2820" s="15">
        <f>S2820</f>
        <v>40102.918055555558</v>
      </c>
    </row>
    <row r="2821" spans="1:24" ht="32" x14ac:dyDescent="0.2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5">
        <f>E2821/D2821</f>
        <v>8.0021100000000001</v>
      </c>
      <c r="P2821" s="6">
        <f>E2821/L2821</f>
        <v>188.50671378091872</v>
      </c>
      <c r="Q2821" t="str">
        <f>LEFT(N2821, SEARCH("/", N2821, 1)-1)</f>
        <v>technology</v>
      </c>
      <c r="R2821" t="str">
        <f>RIGHT(N2821, LEN(N2821) - SEARCH("/", N2821,1))</f>
        <v>hardware</v>
      </c>
      <c r="S2821" s="10">
        <f>(((J2821/60)/60)/24)+DATE(1970,1,1)</f>
        <v>42473.604270833333</v>
      </c>
      <c r="T2821" s="10">
        <f>(((I2821/60)/60)/24)+DATE(1970,1,1)</f>
        <v>42527.709722222222</v>
      </c>
      <c r="U2821" s="12">
        <f>ROUND((T2821-S2821), 0)</f>
        <v>54</v>
      </c>
      <c r="V2821" s="11">
        <f>IF(E2821&gt;=D2821, 1, "")</f>
        <v>1</v>
      </c>
      <c r="W2821" s="11" t="str">
        <f>IF(E2821&lt;D2821, 1, "")</f>
        <v/>
      </c>
      <c r="X2821" s="15">
        <f>S2821</f>
        <v>42473.604270833333</v>
      </c>
    </row>
    <row r="2822" spans="1:24" ht="48" x14ac:dyDescent="0.2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5">
        <f>E2822/D2822</f>
        <v>1.0600260000000001</v>
      </c>
      <c r="P2822" s="6">
        <f>E2822/L2822</f>
        <v>56.204984093319197</v>
      </c>
      <c r="Q2822" t="str">
        <f>LEFT(N2822, SEARCH("/", N2822, 1)-1)</f>
        <v>technology</v>
      </c>
      <c r="R2822" t="str">
        <f>RIGHT(N2822, LEN(N2822) - SEARCH("/", N2822,1))</f>
        <v>hardware</v>
      </c>
      <c r="S2822" s="10">
        <f>(((J2822/60)/60)/24)+DATE(1970,1,1)</f>
        <v>41800.423043981478</v>
      </c>
      <c r="T2822" s="10">
        <f>(((I2822/60)/60)/24)+DATE(1970,1,1)</f>
        <v>41830.423043981478</v>
      </c>
      <c r="U2822" s="12">
        <f>ROUND((T2822-S2822), 0)</f>
        <v>30</v>
      </c>
      <c r="V2822" s="11">
        <f>IF(E2822&gt;=D2822, 1, "")</f>
        <v>1</v>
      </c>
      <c r="W2822" s="11" t="str">
        <f>IF(E2822&lt;D2822, 1, "")</f>
        <v/>
      </c>
      <c r="X2822" s="15">
        <f>S2822</f>
        <v>41800.423043981478</v>
      </c>
    </row>
    <row r="2823" spans="1:24" ht="48" x14ac:dyDescent="0.2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5">
        <f>E2823/D2823</f>
        <v>2.0051866666666669</v>
      </c>
      <c r="P2823" s="6">
        <f>E2823/L2823</f>
        <v>51.3054157782516</v>
      </c>
      <c r="Q2823" t="str">
        <f>LEFT(N2823, SEARCH("/", N2823, 1)-1)</f>
        <v>technology</v>
      </c>
      <c r="R2823" t="str">
        <f>RIGHT(N2823, LEN(N2823) - SEARCH("/", N2823,1))</f>
        <v>hardware</v>
      </c>
      <c r="S2823" s="10">
        <f>(((J2823/60)/60)/24)+DATE(1970,1,1)</f>
        <v>40624.181400462963</v>
      </c>
      <c r="T2823" s="10">
        <f>(((I2823/60)/60)/24)+DATE(1970,1,1)</f>
        <v>40655.181400462963</v>
      </c>
      <c r="U2823" s="12">
        <f>ROUND((T2823-S2823), 0)</f>
        <v>31</v>
      </c>
      <c r="V2823" s="11">
        <f>IF(E2823&gt;=D2823, 1, "")</f>
        <v>1</v>
      </c>
      <c r="W2823" s="11" t="str">
        <f>IF(E2823&lt;D2823, 1, "")</f>
        <v/>
      </c>
      <c r="X2823" s="15">
        <f>S2823</f>
        <v>40624.181400462963</v>
      </c>
    </row>
    <row r="2824" spans="1:24" ht="48" x14ac:dyDescent="0.2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5">
        <f>E2824/D2824</f>
        <v>2.1244399999999999</v>
      </c>
      <c r="P2824" s="6">
        <f>E2824/L2824</f>
        <v>127.36450839328538</v>
      </c>
      <c r="Q2824" t="str">
        <f>LEFT(N2824, SEARCH("/", N2824, 1)-1)</f>
        <v>technology</v>
      </c>
      <c r="R2824" t="str">
        <f>RIGHT(N2824, LEN(N2824) - SEARCH("/", N2824,1))</f>
        <v>hardware</v>
      </c>
      <c r="S2824" s="10">
        <f>(((J2824/60)/60)/24)+DATE(1970,1,1)</f>
        <v>42651.420567129629</v>
      </c>
      <c r="T2824" s="10">
        <f>(((I2824/60)/60)/24)+DATE(1970,1,1)</f>
        <v>42681.462233796294</v>
      </c>
      <c r="U2824" s="12">
        <f>ROUND((T2824-S2824), 0)</f>
        <v>30</v>
      </c>
      <c r="V2824" s="11">
        <f>IF(E2824&gt;=D2824, 1, "")</f>
        <v>1</v>
      </c>
      <c r="W2824" s="11" t="str">
        <f>IF(E2824&lt;D2824, 1, "")</f>
        <v/>
      </c>
      <c r="X2824" s="15">
        <f>S2824</f>
        <v>42651.420567129629</v>
      </c>
    </row>
    <row r="2825" spans="1:24" ht="48" x14ac:dyDescent="0.2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5">
        <f>E2825/D2825</f>
        <v>1.9847237142857144</v>
      </c>
      <c r="P2825" s="6">
        <f>E2825/L2825</f>
        <v>101.85532258064516</v>
      </c>
      <c r="Q2825" t="str">
        <f>LEFT(N2825, SEARCH("/", N2825, 1)-1)</f>
        <v>technology</v>
      </c>
      <c r="R2825" t="str">
        <f>RIGHT(N2825, LEN(N2825) - SEARCH("/", N2825,1))</f>
        <v>hardware</v>
      </c>
      <c r="S2825" s="10">
        <f>(((J2825/60)/60)/24)+DATE(1970,1,1)</f>
        <v>41526.60665509259</v>
      </c>
      <c r="T2825" s="10">
        <f>(((I2825/60)/60)/24)+DATE(1970,1,1)</f>
        <v>41563.60665509259</v>
      </c>
      <c r="U2825" s="12">
        <f>ROUND((T2825-S2825), 0)</f>
        <v>37</v>
      </c>
      <c r="V2825" s="11">
        <f>IF(E2825&gt;=D2825, 1, "")</f>
        <v>1</v>
      </c>
      <c r="W2825" s="11" t="str">
        <f>IF(E2825&lt;D2825, 1, "")</f>
        <v/>
      </c>
      <c r="X2825" s="15">
        <f>S2825</f>
        <v>41526.60665509259</v>
      </c>
    </row>
    <row r="2826" spans="1:24" ht="48" x14ac:dyDescent="0.2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5">
        <f>E2826/D2826</f>
        <v>2.2594666666666665</v>
      </c>
      <c r="P2826" s="6">
        <f>E2826/L2826</f>
        <v>230.55782312925169</v>
      </c>
      <c r="Q2826" t="str">
        <f>LEFT(N2826, SEARCH("/", N2826, 1)-1)</f>
        <v>technology</v>
      </c>
      <c r="R2826" t="str">
        <f>RIGHT(N2826, LEN(N2826) - SEARCH("/", N2826,1))</f>
        <v>hardware</v>
      </c>
      <c r="S2826" s="10">
        <f>(((J2826/60)/60)/24)+DATE(1970,1,1)</f>
        <v>40941.199826388889</v>
      </c>
      <c r="T2826" s="10">
        <f>(((I2826/60)/60)/24)+DATE(1970,1,1)</f>
        <v>40970.125</v>
      </c>
      <c r="U2826" s="12">
        <f>ROUND((T2826-S2826), 0)</f>
        <v>29</v>
      </c>
      <c r="V2826" s="11">
        <f>IF(E2826&gt;=D2826, 1, "")</f>
        <v>1</v>
      </c>
      <c r="W2826" s="11" t="str">
        <f>IF(E2826&lt;D2826, 1, "")</f>
        <v/>
      </c>
      <c r="X2826" s="15">
        <f>S2826</f>
        <v>40941.199826388889</v>
      </c>
    </row>
    <row r="2827" spans="1:24" ht="32" x14ac:dyDescent="0.2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5">
        <f>E2827/D2827</f>
        <v>6.9894800000000004</v>
      </c>
      <c r="P2827" s="6">
        <f>E2827/L2827</f>
        <v>842.10602409638557</v>
      </c>
      <c r="Q2827" t="str">
        <f>LEFT(N2827, SEARCH("/", N2827, 1)-1)</f>
        <v>technology</v>
      </c>
      <c r="R2827" t="str">
        <f>RIGHT(N2827, LEN(N2827) - SEARCH("/", N2827,1))</f>
        <v>hardware</v>
      </c>
      <c r="S2827" s="10">
        <f>(((J2827/60)/60)/24)+DATE(1970,1,1)</f>
        <v>42394.580740740741</v>
      </c>
      <c r="T2827" s="10">
        <f>(((I2827/60)/60)/24)+DATE(1970,1,1)</f>
        <v>42441.208333333328</v>
      </c>
      <c r="U2827" s="12">
        <f>ROUND((T2827-S2827), 0)</f>
        <v>47</v>
      </c>
      <c r="V2827" s="11">
        <f>IF(E2827&gt;=D2827, 1, "")</f>
        <v>1</v>
      </c>
      <c r="W2827" s="11" t="str">
        <f>IF(E2827&lt;D2827, 1, "")</f>
        <v/>
      </c>
      <c r="X2827" s="15">
        <f>S2827</f>
        <v>42394.580740740741</v>
      </c>
    </row>
    <row r="2828" spans="1:24" ht="48" x14ac:dyDescent="0.2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5">
        <f>E2828/D2828</f>
        <v>3.9859528571428569</v>
      </c>
      <c r="P2828" s="6">
        <f>E2828/L2828</f>
        <v>577.27593103448271</v>
      </c>
      <c r="Q2828" t="str">
        <f>LEFT(N2828, SEARCH("/", N2828, 1)-1)</f>
        <v>technology</v>
      </c>
      <c r="R2828" t="str">
        <f>RIGHT(N2828, LEN(N2828) - SEARCH("/", N2828,1))</f>
        <v>hardware</v>
      </c>
      <c r="S2828" s="10">
        <f>(((J2828/60)/60)/24)+DATE(1970,1,1)</f>
        <v>41020.271770833337</v>
      </c>
      <c r="T2828" s="10">
        <f>(((I2828/60)/60)/24)+DATE(1970,1,1)</f>
        <v>41052.791666666664</v>
      </c>
      <c r="U2828" s="12">
        <f>ROUND((T2828-S2828), 0)</f>
        <v>33</v>
      </c>
      <c r="V2828" s="11">
        <f>IF(E2828&gt;=D2828, 1, "")</f>
        <v>1</v>
      </c>
      <c r="W2828" s="11" t="str">
        <f>IF(E2828&lt;D2828, 1, "")</f>
        <v/>
      </c>
      <c r="X2828" s="15">
        <f>S2828</f>
        <v>41020.271770833337</v>
      </c>
    </row>
    <row r="2829" spans="1:24" ht="48" x14ac:dyDescent="0.2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5">
        <f>E2829/D2829</f>
        <v>2.9403333333333332</v>
      </c>
      <c r="P2829" s="6">
        <f>E2829/L2829</f>
        <v>483.34246575342468</v>
      </c>
      <c r="Q2829" t="str">
        <f>LEFT(N2829, SEARCH("/", N2829, 1)-1)</f>
        <v>technology</v>
      </c>
      <c r="R2829" t="str">
        <f>RIGHT(N2829, LEN(N2829) - SEARCH("/", N2829,1))</f>
        <v>hardware</v>
      </c>
      <c r="S2829" s="10">
        <f>(((J2829/60)/60)/24)+DATE(1970,1,1)</f>
        <v>42067.923668981486</v>
      </c>
      <c r="T2829" s="10">
        <f>(((I2829/60)/60)/24)+DATE(1970,1,1)</f>
        <v>42112.882002314815</v>
      </c>
      <c r="U2829" s="12">
        <f>ROUND((T2829-S2829), 0)</f>
        <v>45</v>
      </c>
      <c r="V2829" s="11">
        <f>IF(E2829&gt;=D2829, 1, "")</f>
        <v>1</v>
      </c>
      <c r="W2829" s="11" t="str">
        <f>IF(E2829&lt;D2829, 1, "")</f>
        <v/>
      </c>
      <c r="X2829" s="15">
        <f>S2829</f>
        <v>42067.923668981486</v>
      </c>
    </row>
    <row r="2830" spans="1:24" ht="32" x14ac:dyDescent="0.2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5">
        <f>E2830/D2830</f>
        <v>1.6750470000000002</v>
      </c>
      <c r="P2830" s="6">
        <f>E2830/L2830</f>
        <v>76.138500000000008</v>
      </c>
      <c r="Q2830" t="str">
        <f>LEFT(N2830, SEARCH("/", N2830, 1)-1)</f>
        <v>technology</v>
      </c>
      <c r="R2830" t="str">
        <f>RIGHT(N2830, LEN(N2830) - SEARCH("/", N2830,1))</f>
        <v>hardware</v>
      </c>
      <c r="S2830" s="10">
        <f>(((J2830/60)/60)/24)+DATE(1970,1,1)</f>
        <v>41179.098530092589</v>
      </c>
      <c r="T2830" s="10">
        <f>(((I2830/60)/60)/24)+DATE(1970,1,1)</f>
        <v>41209.098530092589</v>
      </c>
      <c r="U2830" s="12">
        <f>ROUND((T2830-S2830), 0)</f>
        <v>30</v>
      </c>
      <c r="V2830" s="11">
        <f>IF(E2830&gt;=D2830, 1, "")</f>
        <v>1</v>
      </c>
      <c r="W2830" s="11" t="str">
        <f>IF(E2830&lt;D2830, 1, "")</f>
        <v/>
      </c>
      <c r="X2830" s="15">
        <f>S2830</f>
        <v>41179.098530092589</v>
      </c>
    </row>
    <row r="2831" spans="1:24" ht="48" x14ac:dyDescent="0.2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5">
        <f>E2831/D2831</f>
        <v>14.355717142857143</v>
      </c>
      <c r="P2831" s="6">
        <f>E2831/L2831</f>
        <v>74.107684365781708</v>
      </c>
      <c r="Q2831" t="str">
        <f>LEFT(N2831, SEARCH("/", N2831, 1)-1)</f>
        <v>technology</v>
      </c>
      <c r="R2831" t="str">
        <f>RIGHT(N2831, LEN(N2831) - SEARCH("/", N2831,1))</f>
        <v>hardware</v>
      </c>
      <c r="S2831" s="10">
        <f>(((J2831/60)/60)/24)+DATE(1970,1,1)</f>
        <v>41326.987974537034</v>
      </c>
      <c r="T2831" s="10">
        <f>(((I2831/60)/60)/24)+DATE(1970,1,1)</f>
        <v>41356.94630787037</v>
      </c>
      <c r="U2831" s="12">
        <f>ROUND((T2831-S2831), 0)</f>
        <v>30</v>
      </c>
      <c r="V2831" s="11">
        <f>IF(E2831&gt;=D2831, 1, "")</f>
        <v>1</v>
      </c>
      <c r="W2831" s="11" t="str">
        <f>IF(E2831&lt;D2831, 1, "")</f>
        <v/>
      </c>
      <c r="X2831" s="15">
        <f>S2831</f>
        <v>41326.987974537034</v>
      </c>
    </row>
    <row r="2832" spans="1:24" ht="48" x14ac:dyDescent="0.2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5">
        <f>E2832/D2832</f>
        <v>1.5673440000000001</v>
      </c>
      <c r="P2832" s="6">
        <f>E2832/L2832</f>
        <v>36.965660377358489</v>
      </c>
      <c r="Q2832" t="str">
        <f>LEFT(N2832, SEARCH("/", N2832, 1)-1)</f>
        <v>technology</v>
      </c>
      <c r="R2832" t="str">
        <f>RIGHT(N2832, LEN(N2832) - SEARCH("/", N2832,1))</f>
        <v>hardware</v>
      </c>
      <c r="S2832" s="10">
        <f>(((J2832/60)/60)/24)+DATE(1970,1,1)</f>
        <v>41871.845601851855</v>
      </c>
      <c r="T2832" s="10">
        <f>(((I2832/60)/60)/24)+DATE(1970,1,1)</f>
        <v>41913</v>
      </c>
      <c r="U2832" s="12">
        <f>ROUND((T2832-S2832), 0)</f>
        <v>41</v>
      </c>
      <c r="V2832" s="11">
        <f>IF(E2832&gt;=D2832, 1, "")</f>
        <v>1</v>
      </c>
      <c r="W2832" s="11" t="str">
        <f>IF(E2832&lt;D2832, 1, "")</f>
        <v/>
      </c>
      <c r="X2832" s="15">
        <f>S2832</f>
        <v>41871.845601851855</v>
      </c>
    </row>
    <row r="2833" spans="1:24" ht="48" x14ac:dyDescent="0.2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5">
        <f>E2833/D2833</f>
        <v>1.1790285714285715</v>
      </c>
      <c r="P2833" s="6">
        <f>E2833/L2833</f>
        <v>2500.969696969697</v>
      </c>
      <c r="Q2833" t="str">
        <f>LEFT(N2833, SEARCH("/", N2833, 1)-1)</f>
        <v>technology</v>
      </c>
      <c r="R2833" t="str">
        <f>RIGHT(N2833, LEN(N2833) - SEARCH("/", N2833,1))</f>
        <v>hardware</v>
      </c>
      <c r="S2833" s="10">
        <f>(((J2833/60)/60)/24)+DATE(1970,1,1)</f>
        <v>41964.362743055557</v>
      </c>
      <c r="T2833" s="10">
        <f>(((I2833/60)/60)/24)+DATE(1970,1,1)</f>
        <v>41994.362743055557</v>
      </c>
      <c r="U2833" s="12">
        <f>ROUND((T2833-S2833), 0)</f>
        <v>30</v>
      </c>
      <c r="V2833" s="11">
        <f>IF(E2833&gt;=D2833, 1, "")</f>
        <v>1</v>
      </c>
      <c r="W2833" s="11" t="str">
        <f>IF(E2833&lt;D2833, 1, "")</f>
        <v/>
      </c>
      <c r="X2833" s="15">
        <f>S2833</f>
        <v>41964.362743055557</v>
      </c>
    </row>
    <row r="2834" spans="1:24" ht="48" x14ac:dyDescent="0.2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5">
        <f>E2834/D2834</f>
        <v>11.053811999999999</v>
      </c>
      <c r="P2834" s="6">
        <f>E2834/L2834</f>
        <v>67.690214329454989</v>
      </c>
      <c r="Q2834" t="str">
        <f>LEFT(N2834, SEARCH("/", N2834, 1)-1)</f>
        <v>technology</v>
      </c>
      <c r="R2834" t="str">
        <f>RIGHT(N2834, LEN(N2834) - SEARCH("/", N2834,1))</f>
        <v>hardware</v>
      </c>
      <c r="S2834" s="10">
        <f>(((J2834/60)/60)/24)+DATE(1970,1,1)</f>
        <v>41148.194641203707</v>
      </c>
      <c r="T2834" s="10">
        <f>(((I2834/60)/60)/24)+DATE(1970,1,1)</f>
        <v>41188.165972222225</v>
      </c>
      <c r="U2834" s="12">
        <f>ROUND((T2834-S2834), 0)</f>
        <v>40</v>
      </c>
      <c r="V2834" s="11">
        <f>IF(E2834&gt;=D2834, 1, "")</f>
        <v>1</v>
      </c>
      <c r="W2834" s="11" t="str">
        <f>IF(E2834&lt;D2834, 1, "")</f>
        <v/>
      </c>
      <c r="X2834" s="15">
        <f>S2834</f>
        <v>41148.194641203707</v>
      </c>
    </row>
    <row r="2835" spans="1:24" ht="48" x14ac:dyDescent="0.2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5">
        <f>E2835/D2835</f>
        <v>1.9292499999999999</v>
      </c>
      <c r="P2835" s="6">
        <f>E2835/L2835</f>
        <v>63.04738562091503</v>
      </c>
      <c r="Q2835" t="str">
        <f>LEFT(N2835, SEARCH("/", N2835, 1)-1)</f>
        <v>technology</v>
      </c>
      <c r="R2835" t="str">
        <f>RIGHT(N2835, LEN(N2835) - SEARCH("/", N2835,1))</f>
        <v>hardware</v>
      </c>
      <c r="S2835" s="10">
        <f>(((J2835/60)/60)/24)+DATE(1970,1,1)</f>
        <v>41742.780509259261</v>
      </c>
      <c r="T2835" s="10">
        <f>(((I2835/60)/60)/24)+DATE(1970,1,1)</f>
        <v>41772.780509259261</v>
      </c>
      <c r="U2835" s="12">
        <f>ROUND((T2835-S2835), 0)</f>
        <v>30</v>
      </c>
      <c r="V2835" s="11">
        <f>IF(E2835&gt;=D2835, 1, "")</f>
        <v>1</v>
      </c>
      <c r="W2835" s="11" t="str">
        <f>IF(E2835&lt;D2835, 1, "")</f>
        <v/>
      </c>
      <c r="X2835" s="15">
        <f>S2835</f>
        <v>41742.780509259261</v>
      </c>
    </row>
    <row r="2836" spans="1:24" ht="48" x14ac:dyDescent="0.2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5">
        <f>E2836/D2836</f>
        <v>1.268842105263158</v>
      </c>
      <c r="P2836" s="6">
        <f>E2836/L2836</f>
        <v>117.6</v>
      </c>
      <c r="Q2836" t="str">
        <f>LEFT(N2836, SEARCH("/", N2836, 1)-1)</f>
        <v>technology</v>
      </c>
      <c r="R2836" t="str">
        <f>RIGHT(N2836, LEN(N2836) - SEARCH("/", N2836,1))</f>
        <v>hardware</v>
      </c>
      <c r="S2836" s="10">
        <f>(((J2836/60)/60)/24)+DATE(1970,1,1)</f>
        <v>41863.429791666669</v>
      </c>
      <c r="T2836" s="10">
        <f>(((I2836/60)/60)/24)+DATE(1970,1,1)</f>
        <v>41898.429791666669</v>
      </c>
      <c r="U2836" s="12">
        <f>ROUND((T2836-S2836), 0)</f>
        <v>35</v>
      </c>
      <c r="V2836" s="11">
        <f>IF(E2836&gt;=D2836, 1, "")</f>
        <v>1</v>
      </c>
      <c r="W2836" s="11" t="str">
        <f>IF(E2836&lt;D2836, 1, "")</f>
        <v/>
      </c>
      <c r="X2836" s="15">
        <f>S2836</f>
        <v>41863.429791666669</v>
      </c>
    </row>
    <row r="2837" spans="1:24" ht="48" x14ac:dyDescent="0.2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5">
        <f>E2837/D2837</f>
        <v>2.5957748878923765</v>
      </c>
      <c r="P2837" s="6">
        <f>E2837/L2837</f>
        <v>180.75185011709601</v>
      </c>
      <c r="Q2837" t="str">
        <f>LEFT(N2837, SEARCH("/", N2837, 1)-1)</f>
        <v>technology</v>
      </c>
      <c r="R2837" t="str">
        <f>RIGHT(N2837, LEN(N2837) - SEARCH("/", N2837,1))</f>
        <v>hardware</v>
      </c>
      <c r="S2837" s="10">
        <f>(((J2837/60)/60)/24)+DATE(1970,1,1)</f>
        <v>42452.272824074069</v>
      </c>
      <c r="T2837" s="10">
        <f>(((I2837/60)/60)/24)+DATE(1970,1,1)</f>
        <v>42482.272824074069</v>
      </c>
      <c r="U2837" s="12">
        <f>ROUND((T2837-S2837), 0)</f>
        <v>30</v>
      </c>
      <c r="V2837" s="11">
        <f>IF(E2837&gt;=D2837, 1, "")</f>
        <v>1</v>
      </c>
      <c r="W2837" s="11" t="str">
        <f>IF(E2837&lt;D2837, 1, "")</f>
        <v/>
      </c>
      <c r="X2837" s="15">
        <f>S2837</f>
        <v>42452.272824074069</v>
      </c>
    </row>
    <row r="2838" spans="1:24" ht="48" x14ac:dyDescent="0.2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5">
        <f>E2838/D2838</f>
        <v>2.6227999999999998</v>
      </c>
      <c r="P2838" s="6">
        <f>E2838/L2838</f>
        <v>127.32038834951456</v>
      </c>
      <c r="Q2838" t="str">
        <f>LEFT(N2838, SEARCH("/", N2838, 1)-1)</f>
        <v>technology</v>
      </c>
      <c r="R2838" t="str">
        <f>RIGHT(N2838, LEN(N2838) - SEARCH("/", N2838,1))</f>
        <v>hardware</v>
      </c>
      <c r="S2838" s="10">
        <f>(((J2838/60)/60)/24)+DATE(1970,1,1)</f>
        <v>40898.089236111111</v>
      </c>
      <c r="T2838" s="10">
        <f>(((I2838/60)/60)/24)+DATE(1970,1,1)</f>
        <v>40920.041666666664</v>
      </c>
      <c r="U2838" s="12">
        <f>ROUND((T2838-S2838), 0)</f>
        <v>22</v>
      </c>
      <c r="V2838" s="11">
        <f>IF(E2838&gt;=D2838, 1, "")</f>
        <v>1</v>
      </c>
      <c r="W2838" s="11" t="str">
        <f>IF(E2838&lt;D2838, 1, "")</f>
        <v/>
      </c>
      <c r="X2838" s="15">
        <f>S2838</f>
        <v>40898.089236111111</v>
      </c>
    </row>
    <row r="2839" spans="1:24" ht="48" x14ac:dyDescent="0.2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5">
        <f>E2839/D2839</f>
        <v>2.0674309000000002</v>
      </c>
      <c r="P2839" s="6">
        <f>E2839/L2839</f>
        <v>136.6444745538665</v>
      </c>
      <c r="Q2839" t="str">
        <f>LEFT(N2839, SEARCH("/", N2839, 1)-1)</f>
        <v>technology</v>
      </c>
      <c r="R2839" t="str">
        <f>RIGHT(N2839, LEN(N2839) - SEARCH("/", N2839,1))</f>
        <v>hardware</v>
      </c>
      <c r="S2839" s="10">
        <f>(((J2839/60)/60)/24)+DATE(1970,1,1)</f>
        <v>41835.540486111109</v>
      </c>
      <c r="T2839" s="10">
        <f>(((I2839/60)/60)/24)+DATE(1970,1,1)</f>
        <v>41865.540486111109</v>
      </c>
      <c r="U2839" s="12">
        <f>ROUND((T2839-S2839), 0)</f>
        <v>30</v>
      </c>
      <c r="V2839" s="11">
        <f>IF(E2839&gt;=D2839, 1, "")</f>
        <v>1</v>
      </c>
      <c r="W2839" s="11" t="str">
        <f>IF(E2839&lt;D2839, 1, "")</f>
        <v/>
      </c>
      <c r="X2839" s="15">
        <f>S2839</f>
        <v>41835.540486111109</v>
      </c>
    </row>
    <row r="2840" spans="1:24" ht="48" x14ac:dyDescent="0.2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5">
        <f>E2840/D2840</f>
        <v>3.7012999999999998</v>
      </c>
      <c r="P2840" s="6">
        <f>E2840/L2840</f>
        <v>182.78024691358024</v>
      </c>
      <c r="Q2840" t="str">
        <f>LEFT(N2840, SEARCH("/", N2840, 1)-1)</f>
        <v>technology</v>
      </c>
      <c r="R2840" t="str">
        <f>RIGHT(N2840, LEN(N2840) - SEARCH("/", N2840,1))</f>
        <v>hardware</v>
      </c>
      <c r="S2840" s="10">
        <f>(((J2840/60)/60)/24)+DATE(1970,1,1)</f>
        <v>41730.663530092592</v>
      </c>
      <c r="T2840" s="10">
        <f>(((I2840/60)/60)/24)+DATE(1970,1,1)</f>
        <v>41760.663530092592</v>
      </c>
      <c r="U2840" s="12">
        <f>ROUND((T2840-S2840), 0)</f>
        <v>30</v>
      </c>
      <c r="V2840" s="11">
        <f>IF(E2840&gt;=D2840, 1, "")</f>
        <v>1</v>
      </c>
      <c r="W2840" s="11" t="str">
        <f>IF(E2840&lt;D2840, 1, "")</f>
        <v/>
      </c>
      <c r="X2840" s="15">
        <f>S2840</f>
        <v>41730.663530092592</v>
      </c>
    </row>
    <row r="2841" spans="1:24" ht="32" x14ac:dyDescent="0.2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5">
        <f>E2841/D2841</f>
        <v>2.8496600000000001</v>
      </c>
      <c r="P2841" s="6">
        <f>E2841/L2841</f>
        <v>279.37843137254902</v>
      </c>
      <c r="Q2841" t="str">
        <f>LEFT(N2841, SEARCH("/", N2841, 1)-1)</f>
        <v>technology</v>
      </c>
      <c r="R2841" t="str">
        <f>RIGHT(N2841, LEN(N2841) - SEARCH("/", N2841,1))</f>
        <v>hardware</v>
      </c>
      <c r="S2841" s="10">
        <f>(((J2841/60)/60)/24)+DATE(1970,1,1)</f>
        <v>42676.586979166663</v>
      </c>
      <c r="T2841" s="10">
        <f>(((I2841/60)/60)/24)+DATE(1970,1,1)</f>
        <v>42707.628645833334</v>
      </c>
      <c r="U2841" s="12">
        <f>ROUND((T2841-S2841), 0)</f>
        <v>31</v>
      </c>
      <c r="V2841" s="11">
        <f>IF(E2841&gt;=D2841, 1, "")</f>
        <v>1</v>
      </c>
      <c r="W2841" s="11" t="str">
        <f>IF(E2841&lt;D2841, 1, "")</f>
        <v/>
      </c>
      <c r="X2841" s="15">
        <f>S2841</f>
        <v>42676.586979166663</v>
      </c>
    </row>
    <row r="2842" spans="1:24" ht="48" x14ac:dyDescent="0.2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5">
        <f>E2842/D2842</f>
        <v>5.7907999999999999</v>
      </c>
      <c r="P2842" s="6">
        <f>E2842/L2842</f>
        <v>61.375728669846318</v>
      </c>
      <c r="Q2842" t="str">
        <f>LEFT(N2842, SEARCH("/", N2842, 1)-1)</f>
        <v>technology</v>
      </c>
      <c r="R2842" t="str">
        <f>RIGHT(N2842, LEN(N2842) - SEARCH("/", N2842,1))</f>
        <v>hardware</v>
      </c>
      <c r="S2842" s="10">
        <f>(((J2842/60)/60)/24)+DATE(1970,1,1)</f>
        <v>42557.792453703703</v>
      </c>
      <c r="T2842" s="10">
        <f>(((I2842/60)/60)/24)+DATE(1970,1,1)</f>
        <v>42587.792453703703</v>
      </c>
      <c r="U2842" s="12">
        <f>ROUND((T2842-S2842), 0)</f>
        <v>30</v>
      </c>
      <c r="V2842" s="11">
        <f>IF(E2842&gt;=D2842, 1, "")</f>
        <v>1</v>
      </c>
      <c r="W2842" s="11" t="str">
        <f>IF(E2842&lt;D2842, 1, "")</f>
        <v/>
      </c>
      <c r="X2842" s="15">
        <f>S2842</f>
        <v>42557.792453703703</v>
      </c>
    </row>
    <row r="2843" spans="1:24" ht="48" x14ac:dyDescent="0.2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5">
        <f>E2843/D2843</f>
        <v>11.318</v>
      </c>
      <c r="P2843" s="6">
        <f>E2843/L2843</f>
        <v>80.727532097004286</v>
      </c>
      <c r="Q2843" t="str">
        <f>LEFT(N2843, SEARCH("/", N2843, 1)-1)</f>
        <v>technology</v>
      </c>
      <c r="R2843" t="str">
        <f>RIGHT(N2843, LEN(N2843) - SEARCH("/", N2843,1))</f>
        <v>hardware</v>
      </c>
      <c r="S2843" s="10">
        <f>(((J2843/60)/60)/24)+DATE(1970,1,1)</f>
        <v>41324.193298611113</v>
      </c>
      <c r="T2843" s="10">
        <f>(((I2843/60)/60)/24)+DATE(1970,1,1)</f>
        <v>41384.151631944449</v>
      </c>
      <c r="U2843" s="12">
        <f>ROUND((T2843-S2843), 0)</f>
        <v>60</v>
      </c>
      <c r="V2843" s="11">
        <f>IF(E2843&gt;=D2843, 1, "")</f>
        <v>1</v>
      </c>
      <c r="W2843" s="11" t="str">
        <f>IF(E2843&lt;D2843, 1, "")</f>
        <v/>
      </c>
      <c r="X2843" s="15">
        <f>S2843</f>
        <v>41324.193298611113</v>
      </c>
    </row>
    <row r="2844" spans="1:24" ht="48" x14ac:dyDescent="0.2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5">
        <f>E2844/D2844</f>
        <v>2.6302771750000002</v>
      </c>
      <c r="P2844" s="6">
        <f>E2844/L2844</f>
        <v>272.35590732591254</v>
      </c>
      <c r="Q2844" t="str">
        <f>LEFT(N2844, SEARCH("/", N2844, 1)-1)</f>
        <v>technology</v>
      </c>
      <c r="R2844" t="str">
        <f>RIGHT(N2844, LEN(N2844) - SEARCH("/", N2844,1))</f>
        <v>hardware</v>
      </c>
      <c r="S2844" s="10">
        <f>(((J2844/60)/60)/24)+DATE(1970,1,1)</f>
        <v>41561.500706018516</v>
      </c>
      <c r="T2844" s="10">
        <f>(((I2844/60)/60)/24)+DATE(1970,1,1)</f>
        <v>41593.166666666664</v>
      </c>
      <c r="U2844" s="12">
        <f>ROUND((T2844-S2844), 0)</f>
        <v>32</v>
      </c>
      <c r="V2844" s="11">
        <f>IF(E2844&gt;=D2844, 1, "")</f>
        <v>1</v>
      </c>
      <c r="W2844" s="11" t="str">
        <f>IF(E2844&lt;D2844, 1, "")</f>
        <v/>
      </c>
      <c r="X2844" s="15">
        <f>S2844</f>
        <v>41561.500706018516</v>
      </c>
    </row>
    <row r="2845" spans="1:24" ht="48" x14ac:dyDescent="0.2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5">
        <f>E2845/D2845</f>
        <v>6.7447999999999997</v>
      </c>
      <c r="P2845" s="6">
        <f>E2845/L2845</f>
        <v>70.848739495798313</v>
      </c>
      <c r="Q2845" t="str">
        <f>LEFT(N2845, SEARCH("/", N2845, 1)-1)</f>
        <v>technology</v>
      </c>
      <c r="R2845" t="str">
        <f>RIGHT(N2845, LEN(N2845) - SEARCH("/", N2845,1))</f>
        <v>hardware</v>
      </c>
      <c r="S2845" s="10">
        <f>(((J2845/60)/60)/24)+DATE(1970,1,1)</f>
        <v>41201.012083333335</v>
      </c>
      <c r="T2845" s="10">
        <f>(((I2845/60)/60)/24)+DATE(1970,1,1)</f>
        <v>41231.053749999999</v>
      </c>
      <c r="U2845" s="12">
        <f>ROUND((T2845-S2845), 0)</f>
        <v>30</v>
      </c>
      <c r="V2845" s="11">
        <f>IF(E2845&gt;=D2845, 1, "")</f>
        <v>1</v>
      </c>
      <c r="W2845" s="11" t="str">
        <f>IF(E2845&lt;D2845, 1, "")</f>
        <v/>
      </c>
      <c r="X2845" s="15">
        <f>S2845</f>
        <v>41201.012083333335</v>
      </c>
    </row>
    <row r="2846" spans="1:24" ht="48" x14ac:dyDescent="0.2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5">
        <f>E2846/D2846</f>
        <v>2.5683081313131315</v>
      </c>
      <c r="P2846" s="6">
        <f>E2846/L2846</f>
        <v>247.94003412969283</v>
      </c>
      <c r="Q2846" t="str">
        <f>LEFT(N2846, SEARCH("/", N2846, 1)-1)</f>
        <v>technology</v>
      </c>
      <c r="R2846" t="str">
        <f>RIGHT(N2846, LEN(N2846) - SEARCH("/", N2846,1))</f>
        <v>hardware</v>
      </c>
      <c r="S2846" s="10">
        <f>(((J2846/60)/60)/24)+DATE(1970,1,1)</f>
        <v>42549.722962962958</v>
      </c>
      <c r="T2846" s="10">
        <f>(((I2846/60)/60)/24)+DATE(1970,1,1)</f>
        <v>42588.291666666672</v>
      </c>
      <c r="U2846" s="12">
        <f>ROUND((T2846-S2846), 0)</f>
        <v>39</v>
      </c>
      <c r="V2846" s="11">
        <f>IF(E2846&gt;=D2846, 1, "")</f>
        <v>1</v>
      </c>
      <c r="W2846" s="11" t="str">
        <f>IF(E2846&lt;D2846, 1, "")</f>
        <v/>
      </c>
      <c r="X2846" s="15">
        <f>S2846</f>
        <v>42549.722962962958</v>
      </c>
    </row>
    <row r="2847" spans="1:24" ht="48" x14ac:dyDescent="0.2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5">
        <f>E2847/D2847</f>
        <v>3.7549600000000001</v>
      </c>
      <c r="P2847" s="6">
        <f>E2847/L2847</f>
        <v>186.81393034825871</v>
      </c>
      <c r="Q2847" t="str">
        <f>LEFT(N2847, SEARCH("/", N2847, 1)-1)</f>
        <v>technology</v>
      </c>
      <c r="R2847" t="str">
        <f>RIGHT(N2847, LEN(N2847) - SEARCH("/", N2847,1))</f>
        <v>hardware</v>
      </c>
      <c r="S2847" s="10">
        <f>(((J2847/60)/60)/24)+DATE(1970,1,1)</f>
        <v>41445.334131944444</v>
      </c>
      <c r="T2847" s="10">
        <f>(((I2847/60)/60)/24)+DATE(1970,1,1)</f>
        <v>41505.334131944444</v>
      </c>
      <c r="U2847" s="12">
        <f>ROUND((T2847-S2847), 0)</f>
        <v>60</v>
      </c>
      <c r="V2847" s="11">
        <f>IF(E2847&gt;=D2847, 1, "")</f>
        <v>1</v>
      </c>
      <c r="W2847" s="11" t="str">
        <f>IF(E2847&lt;D2847, 1, "")</f>
        <v/>
      </c>
      <c r="X2847" s="15">
        <f>S2847</f>
        <v>41445.334131944444</v>
      </c>
    </row>
    <row r="2848" spans="1:24" ht="32" x14ac:dyDescent="0.2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5">
        <f>E2848/D2848</f>
        <v>2.0870837499999997</v>
      </c>
      <c r="P2848" s="6">
        <f>E2848/L2848</f>
        <v>131.98948616600788</v>
      </c>
      <c r="Q2848" t="str">
        <f>LEFT(N2848, SEARCH("/", N2848, 1)-1)</f>
        <v>technology</v>
      </c>
      <c r="R2848" t="str">
        <f>RIGHT(N2848, LEN(N2848) - SEARCH("/", N2848,1))</f>
        <v>hardware</v>
      </c>
      <c r="S2848" s="10">
        <f>(((J2848/60)/60)/24)+DATE(1970,1,1)</f>
        <v>41313.755219907405</v>
      </c>
      <c r="T2848" s="10">
        <f>(((I2848/60)/60)/24)+DATE(1970,1,1)</f>
        <v>41343.755219907405</v>
      </c>
      <c r="U2848" s="12">
        <f>ROUND((T2848-S2848), 0)</f>
        <v>30</v>
      </c>
      <c r="V2848" s="11">
        <f>IF(E2848&gt;=D2848, 1, "")</f>
        <v>1</v>
      </c>
      <c r="W2848" s="11" t="str">
        <f>IF(E2848&lt;D2848, 1, "")</f>
        <v/>
      </c>
      <c r="X2848" s="15">
        <f>S2848</f>
        <v>41313.755219907405</v>
      </c>
    </row>
    <row r="2849" spans="1:24" ht="32" x14ac:dyDescent="0.2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5">
        <f>E2849/D2849</f>
        <v>3.4660000000000002</v>
      </c>
      <c r="P2849" s="6">
        <f>E2849/L2849</f>
        <v>29.310782241014799</v>
      </c>
      <c r="Q2849" t="str">
        <f>LEFT(N2849, SEARCH("/", N2849, 1)-1)</f>
        <v>technology</v>
      </c>
      <c r="R2849" t="str">
        <f>RIGHT(N2849, LEN(N2849) - SEARCH("/", N2849,1))</f>
        <v>hardware</v>
      </c>
      <c r="S2849" s="10">
        <f>(((J2849/60)/60)/24)+DATE(1970,1,1)</f>
        <v>41438.899594907409</v>
      </c>
      <c r="T2849" s="10">
        <f>(((I2849/60)/60)/24)+DATE(1970,1,1)</f>
        <v>41468.899594907409</v>
      </c>
      <c r="U2849" s="12">
        <f>ROUND((T2849-S2849), 0)</f>
        <v>30</v>
      </c>
      <c r="V2849" s="11">
        <f>IF(E2849&gt;=D2849, 1, "")</f>
        <v>1</v>
      </c>
      <c r="W2849" s="11" t="str">
        <f>IF(E2849&lt;D2849, 1, "")</f>
        <v/>
      </c>
      <c r="X2849" s="15">
        <f>S2849</f>
        <v>41438.899594907409</v>
      </c>
    </row>
    <row r="2850" spans="1:24" ht="48" x14ac:dyDescent="0.2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5">
        <f>E2850/D2850</f>
        <v>4.0232999999999999</v>
      </c>
      <c r="P2850" s="6">
        <f>E2850/L2850</f>
        <v>245.02436053593178</v>
      </c>
      <c r="Q2850" t="str">
        <f>LEFT(N2850, SEARCH("/", N2850, 1)-1)</f>
        <v>technology</v>
      </c>
      <c r="R2850" t="str">
        <f>RIGHT(N2850, LEN(N2850) - SEARCH("/", N2850,1))</f>
        <v>hardware</v>
      </c>
      <c r="S2850" s="10">
        <f>(((J2850/60)/60)/24)+DATE(1970,1,1)</f>
        <v>42311.216898148152</v>
      </c>
      <c r="T2850" s="10">
        <f>(((I2850/60)/60)/24)+DATE(1970,1,1)</f>
        <v>42357.332638888889</v>
      </c>
      <c r="U2850" s="12">
        <f>ROUND((T2850-S2850), 0)</f>
        <v>46</v>
      </c>
      <c r="V2850" s="11">
        <f>IF(E2850&gt;=D2850, 1, "")</f>
        <v>1</v>
      </c>
      <c r="W2850" s="11" t="str">
        <f>IF(E2850&lt;D2850, 1, "")</f>
        <v/>
      </c>
      <c r="X2850" s="15">
        <f>S2850</f>
        <v>42311.216898148152</v>
      </c>
    </row>
    <row r="2851" spans="1:24" ht="48" x14ac:dyDescent="0.2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5">
        <f>E2851/D2851</f>
        <v>10.2684514</v>
      </c>
      <c r="P2851" s="6">
        <f>E2851/L2851</f>
        <v>1323.2540463917526</v>
      </c>
      <c r="Q2851" t="str">
        <f>LEFT(N2851, SEARCH("/", N2851, 1)-1)</f>
        <v>technology</v>
      </c>
      <c r="R2851" t="str">
        <f>RIGHT(N2851, LEN(N2851) - SEARCH("/", N2851,1))</f>
        <v>hardware</v>
      </c>
      <c r="S2851" s="10">
        <f>(((J2851/60)/60)/24)+DATE(1970,1,1)</f>
        <v>41039.225601851853</v>
      </c>
      <c r="T2851" s="10">
        <f>(((I2851/60)/60)/24)+DATE(1970,1,1)</f>
        <v>41072.291666666664</v>
      </c>
      <c r="U2851" s="12">
        <f>ROUND((T2851-S2851), 0)</f>
        <v>33</v>
      </c>
      <c r="V2851" s="11">
        <f>IF(E2851&gt;=D2851, 1, "")</f>
        <v>1</v>
      </c>
      <c r="W2851" s="11" t="str">
        <f>IF(E2851&lt;D2851, 1, "")</f>
        <v/>
      </c>
      <c r="X2851" s="15">
        <f>S2851</f>
        <v>41039.225601851853</v>
      </c>
    </row>
    <row r="2852" spans="1:24" ht="32" x14ac:dyDescent="0.2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5">
        <f>E2852/D2852</f>
        <v>1.14901155</v>
      </c>
      <c r="P2852" s="6">
        <f>E2852/L2852</f>
        <v>282.65966789667897</v>
      </c>
      <c r="Q2852" t="str">
        <f>LEFT(N2852, SEARCH("/", N2852, 1)-1)</f>
        <v>technology</v>
      </c>
      <c r="R2852" t="str">
        <f>RIGHT(N2852, LEN(N2852) - SEARCH("/", N2852,1))</f>
        <v>hardware</v>
      </c>
      <c r="S2852" s="10">
        <f>(((J2852/60)/60)/24)+DATE(1970,1,1)</f>
        <v>42290.460023148145</v>
      </c>
      <c r="T2852" s="10">
        <f>(((I2852/60)/60)/24)+DATE(1970,1,1)</f>
        <v>42327.207638888889</v>
      </c>
      <c r="U2852" s="12">
        <f>ROUND((T2852-S2852), 0)</f>
        <v>37</v>
      </c>
      <c r="V2852" s="11">
        <f>IF(E2852&gt;=D2852, 1, "")</f>
        <v>1</v>
      </c>
      <c r="W2852" s="11" t="str">
        <f>IF(E2852&lt;D2852, 1, "")</f>
        <v/>
      </c>
      <c r="X2852" s="15">
        <f>S2852</f>
        <v>42290.460023148145</v>
      </c>
    </row>
    <row r="2853" spans="1:24" ht="32" x14ac:dyDescent="0.2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5">
        <f>E2853/D2853</f>
        <v>3.5482402000000004</v>
      </c>
      <c r="P2853" s="6">
        <f>E2853/L2853</f>
        <v>91.214401028277635</v>
      </c>
      <c r="Q2853" t="str">
        <f>LEFT(N2853, SEARCH("/", N2853, 1)-1)</f>
        <v>technology</v>
      </c>
      <c r="R2853" t="str">
        <f>RIGHT(N2853, LEN(N2853) - SEARCH("/", N2853,1))</f>
        <v>hardware</v>
      </c>
      <c r="S2853" s="10">
        <f>(((J2853/60)/60)/24)+DATE(1970,1,1)</f>
        <v>42423.542384259257</v>
      </c>
      <c r="T2853" s="10">
        <f>(((I2853/60)/60)/24)+DATE(1970,1,1)</f>
        <v>42463.500717592593</v>
      </c>
      <c r="U2853" s="12">
        <f>ROUND((T2853-S2853), 0)</f>
        <v>40</v>
      </c>
      <c r="V2853" s="11">
        <f>IF(E2853&gt;=D2853, 1, "")</f>
        <v>1</v>
      </c>
      <c r="W2853" s="11" t="str">
        <f>IF(E2853&lt;D2853, 1, "")</f>
        <v/>
      </c>
      <c r="X2853" s="15">
        <f>S2853</f>
        <v>42423.542384259257</v>
      </c>
    </row>
    <row r="2854" spans="1:24" ht="32" x14ac:dyDescent="0.2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5">
        <f>E2854/D2854</f>
        <v>3.8212909090909091</v>
      </c>
      <c r="P2854" s="6">
        <f>E2854/L2854</f>
        <v>128.38790470372632</v>
      </c>
      <c r="Q2854" t="str">
        <f>LEFT(N2854, SEARCH("/", N2854, 1)-1)</f>
        <v>technology</v>
      </c>
      <c r="R2854" t="str">
        <f>RIGHT(N2854, LEN(N2854) - SEARCH("/", N2854,1))</f>
        <v>hardware</v>
      </c>
      <c r="S2854" s="10">
        <f>(((J2854/60)/60)/24)+DATE(1970,1,1)</f>
        <v>42136.209675925929</v>
      </c>
      <c r="T2854" s="10">
        <f>(((I2854/60)/60)/24)+DATE(1970,1,1)</f>
        <v>42167.833333333328</v>
      </c>
      <c r="U2854" s="12">
        <f>ROUND((T2854-S2854), 0)</f>
        <v>32</v>
      </c>
      <c r="V2854" s="11">
        <f>IF(E2854&gt;=D2854, 1, "")</f>
        <v>1</v>
      </c>
      <c r="W2854" s="11" t="str">
        <f>IF(E2854&lt;D2854, 1, "")</f>
        <v/>
      </c>
      <c r="X2854" s="15">
        <f>S2854</f>
        <v>42136.209675925929</v>
      </c>
    </row>
    <row r="2855" spans="1:24" ht="48" x14ac:dyDescent="0.2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5">
        <f>E2855/D2855</f>
        <v>2.1679422000000002</v>
      </c>
      <c r="P2855" s="6">
        <f>E2855/L2855</f>
        <v>78.834261818181815</v>
      </c>
      <c r="Q2855" t="str">
        <f>LEFT(N2855, SEARCH("/", N2855, 1)-1)</f>
        <v>technology</v>
      </c>
      <c r="R2855" t="str">
        <f>RIGHT(N2855, LEN(N2855) - SEARCH("/", N2855,1))</f>
        <v>hardware</v>
      </c>
      <c r="S2855" s="10">
        <f>(((J2855/60)/60)/24)+DATE(1970,1,1)</f>
        <v>42728.71230324074</v>
      </c>
      <c r="T2855" s="10">
        <f>(((I2855/60)/60)/24)+DATE(1970,1,1)</f>
        <v>42758.71230324074</v>
      </c>
      <c r="U2855" s="12">
        <f>ROUND((T2855-S2855), 0)</f>
        <v>30</v>
      </c>
      <c r="V2855" s="11">
        <f>IF(E2855&gt;=D2855, 1, "")</f>
        <v>1</v>
      </c>
      <c r="W2855" s="11" t="str">
        <f>IF(E2855&lt;D2855, 1, "")</f>
        <v/>
      </c>
      <c r="X2855" s="15">
        <f>S2855</f>
        <v>42728.71230324074</v>
      </c>
    </row>
    <row r="2856" spans="1:24" ht="64" x14ac:dyDescent="0.2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5">
        <f>E2856/D2856</f>
        <v>3.12</v>
      </c>
      <c r="P2856" s="6">
        <f>E2856/L2856</f>
        <v>91.764705882352942</v>
      </c>
      <c r="Q2856" t="str">
        <f>LEFT(N2856, SEARCH("/", N2856, 1)-1)</f>
        <v>technology</v>
      </c>
      <c r="R2856" t="str">
        <f>RIGHT(N2856, LEN(N2856) - SEARCH("/", N2856,1))</f>
        <v>hardware</v>
      </c>
      <c r="S2856" s="10">
        <f>(((J2856/60)/60)/24)+DATE(1970,1,1)</f>
        <v>40347.125601851854</v>
      </c>
      <c r="T2856" s="10">
        <f>(((I2856/60)/60)/24)+DATE(1970,1,1)</f>
        <v>40361.958333333336</v>
      </c>
      <c r="U2856" s="12">
        <f>ROUND((T2856-S2856), 0)</f>
        <v>15</v>
      </c>
      <c r="V2856" s="11">
        <f>IF(E2856&gt;=D2856, 1, "")</f>
        <v>1</v>
      </c>
      <c r="W2856" s="11" t="str">
        <f>IF(E2856&lt;D2856, 1, "")</f>
        <v/>
      </c>
      <c r="X2856" s="15">
        <f>S2856</f>
        <v>40347.125601851854</v>
      </c>
    </row>
    <row r="2857" spans="1:24" ht="48" x14ac:dyDescent="0.2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5">
        <f>E2857/D2857</f>
        <v>2.3442048</v>
      </c>
      <c r="P2857" s="6">
        <f>E2857/L2857</f>
        <v>331.10237288135596</v>
      </c>
      <c r="Q2857" t="str">
        <f>LEFT(N2857, SEARCH("/", N2857, 1)-1)</f>
        <v>technology</v>
      </c>
      <c r="R2857" t="str">
        <f>RIGHT(N2857, LEN(N2857) - SEARCH("/", N2857,1))</f>
        <v>hardware</v>
      </c>
      <c r="S2857" s="10">
        <f>(((J2857/60)/60)/24)+DATE(1970,1,1)</f>
        <v>41800.604895833334</v>
      </c>
      <c r="T2857" s="10">
        <f>(((I2857/60)/60)/24)+DATE(1970,1,1)</f>
        <v>41830.604895833334</v>
      </c>
      <c r="U2857" s="12">
        <f>ROUND((T2857-S2857), 0)</f>
        <v>30</v>
      </c>
      <c r="V2857" s="11">
        <f>IF(E2857&gt;=D2857, 1, "")</f>
        <v>1</v>
      </c>
      <c r="W2857" s="11" t="str">
        <f>IF(E2857&lt;D2857, 1, "")</f>
        <v/>
      </c>
      <c r="X2857" s="15">
        <f>S2857</f>
        <v>41800.604895833334</v>
      </c>
    </row>
    <row r="2858" spans="1:24" ht="48" x14ac:dyDescent="0.2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5">
        <f>E2858/D2858</f>
        <v>1.236801</v>
      </c>
      <c r="P2858" s="6">
        <f>E2858/L2858</f>
        <v>194.26193717277485</v>
      </c>
      <c r="Q2858" t="str">
        <f>LEFT(N2858, SEARCH("/", N2858, 1)-1)</f>
        <v>technology</v>
      </c>
      <c r="R2858" t="str">
        <f>RIGHT(N2858, LEN(N2858) - SEARCH("/", N2858,1))</f>
        <v>hardware</v>
      </c>
      <c r="S2858" s="10">
        <f>(((J2858/60)/60)/24)+DATE(1970,1,1)</f>
        <v>41535.812708333331</v>
      </c>
      <c r="T2858" s="10">
        <f>(((I2858/60)/60)/24)+DATE(1970,1,1)</f>
        <v>41563.165972222225</v>
      </c>
      <c r="U2858" s="12">
        <f>ROUND((T2858-S2858), 0)</f>
        <v>27</v>
      </c>
      <c r="V2858" s="11">
        <f>IF(E2858&gt;=D2858, 1, "")</f>
        <v>1</v>
      </c>
      <c r="W2858" s="11" t="str">
        <f>IF(E2858&lt;D2858, 1, "")</f>
        <v/>
      </c>
      <c r="X2858" s="15">
        <f>S2858</f>
        <v>41535.812708333331</v>
      </c>
    </row>
    <row r="2859" spans="1:24" ht="48" x14ac:dyDescent="0.2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5">
        <f>E2859/D2859</f>
        <v>2.4784000000000002</v>
      </c>
      <c r="P2859" s="6">
        <f>E2859/L2859</f>
        <v>408.97689768976898</v>
      </c>
      <c r="Q2859" t="str">
        <f>LEFT(N2859, SEARCH("/", N2859, 1)-1)</f>
        <v>technology</v>
      </c>
      <c r="R2859" t="str">
        <f>RIGHT(N2859, LEN(N2859) - SEARCH("/", N2859,1))</f>
        <v>hardware</v>
      </c>
      <c r="S2859" s="10">
        <f>(((J2859/60)/60)/24)+DATE(1970,1,1)</f>
        <v>41941.500520833331</v>
      </c>
      <c r="T2859" s="10">
        <f>(((I2859/60)/60)/24)+DATE(1970,1,1)</f>
        <v>41976.542187500003</v>
      </c>
      <c r="U2859" s="12">
        <f>ROUND((T2859-S2859), 0)</f>
        <v>35</v>
      </c>
      <c r="V2859" s="11">
        <f>IF(E2859&gt;=D2859, 1, "")</f>
        <v>1</v>
      </c>
      <c r="W2859" s="11" t="str">
        <f>IF(E2859&lt;D2859, 1, "")</f>
        <v/>
      </c>
      <c r="X2859" s="15">
        <f>S2859</f>
        <v>41941.500520833331</v>
      </c>
    </row>
    <row r="2860" spans="1:24" ht="48" x14ac:dyDescent="0.2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5">
        <f>E2860/D2860</f>
        <v>1.157092</v>
      </c>
      <c r="P2860" s="6">
        <f>E2860/L2860</f>
        <v>84.459270072992695</v>
      </c>
      <c r="Q2860" t="str">
        <f>LEFT(N2860, SEARCH("/", N2860, 1)-1)</f>
        <v>technology</v>
      </c>
      <c r="R2860" t="str">
        <f>RIGHT(N2860, LEN(N2860) - SEARCH("/", N2860,1))</f>
        <v>hardware</v>
      </c>
      <c r="S2860" s="10">
        <f>(((J2860/60)/60)/24)+DATE(1970,1,1)</f>
        <v>40347.837800925925</v>
      </c>
      <c r="T2860" s="10">
        <f>(((I2860/60)/60)/24)+DATE(1970,1,1)</f>
        <v>40414.166666666664</v>
      </c>
      <c r="U2860" s="12">
        <f>ROUND((T2860-S2860), 0)</f>
        <v>66</v>
      </c>
      <c r="V2860" s="11">
        <f>IF(E2860&gt;=D2860, 1, "")</f>
        <v>1</v>
      </c>
      <c r="W2860" s="11" t="str">
        <f>IF(E2860&lt;D2860, 1, "")</f>
        <v/>
      </c>
      <c r="X2860" s="15">
        <f>S2860</f>
        <v>40347.837800925925</v>
      </c>
    </row>
    <row r="2861" spans="1:24" ht="48" x14ac:dyDescent="0.2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5">
        <f>E2861/D2861</f>
        <v>1.1707484768810599</v>
      </c>
      <c r="P2861" s="6">
        <f>E2861/L2861</f>
        <v>44.853658536585364</v>
      </c>
      <c r="Q2861" t="str">
        <f>LEFT(N2861, SEARCH("/", N2861, 1)-1)</f>
        <v>technology</v>
      </c>
      <c r="R2861" t="str">
        <f>RIGHT(N2861, LEN(N2861) - SEARCH("/", N2861,1))</f>
        <v>hardware</v>
      </c>
      <c r="S2861" s="10">
        <f>(((J2861/60)/60)/24)+DATE(1970,1,1)</f>
        <v>40761.604421296295</v>
      </c>
      <c r="T2861" s="10">
        <f>(((I2861/60)/60)/24)+DATE(1970,1,1)</f>
        <v>40805.604421296295</v>
      </c>
      <c r="U2861" s="12">
        <f>ROUND((T2861-S2861), 0)</f>
        <v>44</v>
      </c>
      <c r="V2861" s="11">
        <f>IF(E2861&gt;=D2861, 1, "")</f>
        <v>1</v>
      </c>
      <c r="W2861" s="11" t="str">
        <f>IF(E2861&lt;D2861, 1, "")</f>
        <v/>
      </c>
      <c r="X2861" s="15">
        <f>S2861</f>
        <v>40761.604421296295</v>
      </c>
    </row>
    <row r="2862" spans="1:24" ht="48" x14ac:dyDescent="0.2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5">
        <f>E2862/D2862</f>
        <v>3.05158</v>
      </c>
      <c r="P2862" s="6">
        <f>E2862/L2862</f>
        <v>383.3643216080402</v>
      </c>
      <c r="Q2862" t="str">
        <f>LEFT(N2862, SEARCH("/", N2862, 1)-1)</f>
        <v>technology</v>
      </c>
      <c r="R2862" t="str">
        <f>RIGHT(N2862, LEN(N2862) - SEARCH("/", N2862,1))</f>
        <v>hardware</v>
      </c>
      <c r="S2862" s="10">
        <f>(((J2862/60)/60)/24)+DATE(1970,1,1)</f>
        <v>42661.323414351849</v>
      </c>
      <c r="T2862" s="10">
        <f>(((I2862/60)/60)/24)+DATE(1970,1,1)</f>
        <v>42697.365081018521</v>
      </c>
      <c r="U2862" s="12">
        <f>ROUND((T2862-S2862), 0)</f>
        <v>36</v>
      </c>
      <c r="V2862" s="11">
        <f>IF(E2862&gt;=D2862, 1, "")</f>
        <v>1</v>
      </c>
      <c r="W2862" s="11" t="str">
        <f>IF(E2862&lt;D2862, 1, "")</f>
        <v/>
      </c>
      <c r="X2862" s="15">
        <f>S2862</f>
        <v>42661.323414351849</v>
      </c>
    </row>
    <row r="2863" spans="1:24" ht="32" x14ac:dyDescent="0.2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5">
        <f>E2863/D2863</f>
        <v>3.2005299999999997</v>
      </c>
      <c r="P2863" s="6">
        <f>E2863/L2863</f>
        <v>55.276856649395505</v>
      </c>
      <c r="Q2863" t="str">
        <f>LEFT(N2863, SEARCH("/", N2863, 1)-1)</f>
        <v>technology</v>
      </c>
      <c r="R2863" t="str">
        <f>RIGHT(N2863, LEN(N2863) - SEARCH("/", N2863,1))</f>
        <v>hardware</v>
      </c>
      <c r="S2863" s="10">
        <f>(((J2863/60)/60)/24)+DATE(1970,1,1)</f>
        <v>42570.996423611112</v>
      </c>
      <c r="T2863" s="10">
        <f>(((I2863/60)/60)/24)+DATE(1970,1,1)</f>
        <v>42600.996423611112</v>
      </c>
      <c r="U2863" s="12">
        <f>ROUND((T2863-S2863), 0)</f>
        <v>30</v>
      </c>
      <c r="V2863" s="11">
        <f>IF(E2863&gt;=D2863, 1, "")</f>
        <v>1</v>
      </c>
      <c r="W2863" s="11" t="str">
        <f>IF(E2863&lt;D2863, 1, "")</f>
        <v/>
      </c>
      <c r="X2863" s="15">
        <f>S2863</f>
        <v>42570.996423611112</v>
      </c>
    </row>
    <row r="2864" spans="1:24" ht="48" x14ac:dyDescent="0.2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5">
        <f>E2864/D2864</f>
        <v>8.1956399999999991</v>
      </c>
      <c r="P2864" s="6">
        <f>E2864/L2864</f>
        <v>422.02059732234807</v>
      </c>
      <c r="Q2864" t="str">
        <f>LEFT(N2864, SEARCH("/", N2864, 1)-1)</f>
        <v>technology</v>
      </c>
      <c r="R2864" t="str">
        <f>RIGHT(N2864, LEN(N2864) - SEARCH("/", N2864,1))</f>
        <v>hardware</v>
      </c>
      <c r="S2864" s="10">
        <f>(((J2864/60)/60)/24)+DATE(1970,1,1)</f>
        <v>42347.358483796299</v>
      </c>
      <c r="T2864" s="10">
        <f>(((I2864/60)/60)/24)+DATE(1970,1,1)</f>
        <v>42380.958333333328</v>
      </c>
      <c r="U2864" s="12">
        <f>ROUND((T2864-S2864), 0)</f>
        <v>34</v>
      </c>
      <c r="V2864" s="11">
        <f>IF(E2864&gt;=D2864, 1, "")</f>
        <v>1</v>
      </c>
      <c r="W2864" s="11" t="str">
        <f>IF(E2864&lt;D2864, 1, "")</f>
        <v/>
      </c>
      <c r="X2864" s="15">
        <f>S2864</f>
        <v>42347.358483796299</v>
      </c>
    </row>
    <row r="2865" spans="1:24" ht="48" x14ac:dyDescent="0.2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5">
        <f>E2865/D2865</f>
        <v>2.3490000000000002</v>
      </c>
      <c r="P2865" s="6">
        <f>E2865/L2865</f>
        <v>64.180327868852459</v>
      </c>
      <c r="Q2865" t="str">
        <f>LEFT(N2865, SEARCH("/", N2865, 1)-1)</f>
        <v>technology</v>
      </c>
      <c r="R2865" t="str">
        <f>RIGHT(N2865, LEN(N2865) - SEARCH("/", N2865,1))</f>
        <v>hardware</v>
      </c>
      <c r="S2865" s="10">
        <f>(((J2865/60)/60)/24)+DATE(1970,1,1)</f>
        <v>42010.822233796294</v>
      </c>
      <c r="T2865" s="10">
        <f>(((I2865/60)/60)/24)+DATE(1970,1,1)</f>
        <v>42040.822233796294</v>
      </c>
      <c r="U2865" s="12">
        <f>ROUND((T2865-S2865), 0)</f>
        <v>30</v>
      </c>
      <c r="V2865" s="11">
        <f>IF(E2865&gt;=D2865, 1, "")</f>
        <v>1</v>
      </c>
      <c r="W2865" s="11" t="str">
        <f>IF(E2865&lt;D2865, 1, "")</f>
        <v/>
      </c>
      <c r="X2865" s="15">
        <f>S2865</f>
        <v>42010.822233796294</v>
      </c>
    </row>
    <row r="2866" spans="1:24" ht="48" x14ac:dyDescent="0.2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5">
        <f>E2866/D2866</f>
        <v>4.9491375</v>
      </c>
      <c r="P2866" s="6">
        <f>E2866/L2866</f>
        <v>173.57781674704077</v>
      </c>
      <c r="Q2866" t="str">
        <f>LEFT(N2866, SEARCH("/", N2866, 1)-1)</f>
        <v>technology</v>
      </c>
      <c r="R2866" t="str">
        <f>RIGHT(N2866, LEN(N2866) - SEARCH("/", N2866,1))</f>
        <v>hardware</v>
      </c>
      <c r="S2866" s="10">
        <f>(((J2866/60)/60)/24)+DATE(1970,1,1)</f>
        <v>42499.960810185185</v>
      </c>
      <c r="T2866" s="10">
        <f>(((I2866/60)/60)/24)+DATE(1970,1,1)</f>
        <v>42559.960810185185</v>
      </c>
      <c r="U2866" s="12">
        <f>ROUND((T2866-S2866), 0)</f>
        <v>60</v>
      </c>
      <c r="V2866" s="11">
        <f>IF(E2866&gt;=D2866, 1, "")</f>
        <v>1</v>
      </c>
      <c r="W2866" s="11" t="str">
        <f>IF(E2866&lt;D2866, 1, "")</f>
        <v/>
      </c>
      <c r="X2866" s="15">
        <f>S2866</f>
        <v>42499.960810185185</v>
      </c>
    </row>
    <row r="2867" spans="1:24" ht="48" x14ac:dyDescent="0.2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5">
        <f>E2867/D2867</f>
        <v>78.137822333333332</v>
      </c>
      <c r="P2867" s="6">
        <f>E2867/L2867</f>
        <v>88.601680840609291</v>
      </c>
      <c r="Q2867" t="str">
        <f>LEFT(N2867, SEARCH("/", N2867, 1)-1)</f>
        <v>technology</v>
      </c>
      <c r="R2867" t="str">
        <f>RIGHT(N2867, LEN(N2867) - SEARCH("/", N2867,1))</f>
        <v>hardware</v>
      </c>
      <c r="S2867" s="10">
        <f>(((J2867/60)/60)/24)+DATE(1970,1,1)</f>
        <v>41324.214571759258</v>
      </c>
      <c r="T2867" s="10">
        <f>(((I2867/60)/60)/24)+DATE(1970,1,1)</f>
        <v>41358.172905092593</v>
      </c>
      <c r="U2867" s="12">
        <f>ROUND((T2867-S2867), 0)</f>
        <v>34</v>
      </c>
      <c r="V2867" s="11">
        <f>IF(E2867&gt;=D2867, 1, "")</f>
        <v>1</v>
      </c>
      <c r="W2867" s="11" t="str">
        <f>IF(E2867&lt;D2867, 1, "")</f>
        <v/>
      </c>
      <c r="X2867" s="15">
        <f>S2867</f>
        <v>41324.214571759258</v>
      </c>
    </row>
    <row r="2868" spans="1:24" ht="48" x14ac:dyDescent="0.2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5">
        <f>E2868/D2868</f>
        <v>1.1300013888888889</v>
      </c>
      <c r="P2868" s="6">
        <f>E2868/L2868</f>
        <v>50.222283950617282</v>
      </c>
      <c r="Q2868" t="str">
        <f>LEFT(N2868, SEARCH("/", N2868, 1)-1)</f>
        <v>technology</v>
      </c>
      <c r="R2868" t="str">
        <f>RIGHT(N2868, LEN(N2868) - SEARCH("/", N2868,1))</f>
        <v>hardware</v>
      </c>
      <c r="S2868" s="10">
        <f>(((J2868/60)/60)/24)+DATE(1970,1,1)</f>
        <v>40765.876886574071</v>
      </c>
      <c r="T2868" s="10">
        <f>(((I2868/60)/60)/24)+DATE(1970,1,1)</f>
        <v>40795.876886574071</v>
      </c>
      <c r="U2868" s="12">
        <f>ROUND((T2868-S2868), 0)</f>
        <v>30</v>
      </c>
      <c r="V2868" s="11">
        <f>IF(E2868&gt;=D2868, 1, "")</f>
        <v>1</v>
      </c>
      <c r="W2868" s="11" t="str">
        <f>IF(E2868&lt;D2868, 1, "")</f>
        <v/>
      </c>
      <c r="X2868" s="15">
        <f>S2868</f>
        <v>40765.876886574071</v>
      </c>
    </row>
    <row r="2869" spans="1:24" ht="32" x14ac:dyDescent="0.2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5">
        <f>E2869/D2869</f>
        <v>9.2154220000000002</v>
      </c>
      <c r="P2869" s="6">
        <f>E2869/L2869</f>
        <v>192.38876826722338</v>
      </c>
      <c r="Q2869" t="str">
        <f>LEFT(N2869, SEARCH("/", N2869, 1)-1)</f>
        <v>technology</v>
      </c>
      <c r="R2869" t="str">
        <f>RIGHT(N2869, LEN(N2869) - SEARCH("/", N2869,1))</f>
        <v>hardware</v>
      </c>
      <c r="S2869" s="10">
        <f>(((J2869/60)/60)/24)+DATE(1970,1,1)</f>
        <v>41312.88077546296</v>
      </c>
      <c r="T2869" s="10">
        <f>(((I2869/60)/60)/24)+DATE(1970,1,1)</f>
        <v>41342.88077546296</v>
      </c>
      <c r="U2869" s="12">
        <f>ROUND((T2869-S2869), 0)</f>
        <v>30</v>
      </c>
      <c r="V2869" s="11">
        <f>IF(E2869&gt;=D2869, 1, "")</f>
        <v>1</v>
      </c>
      <c r="W2869" s="11" t="str">
        <f>IF(E2869&lt;D2869, 1, "")</f>
        <v/>
      </c>
      <c r="X2869" s="15">
        <f>S2869</f>
        <v>41312.88077546296</v>
      </c>
    </row>
    <row r="2870" spans="1:24" ht="48" x14ac:dyDescent="0.2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5">
        <f>E2870/D2870</f>
        <v>1.2510239999999999</v>
      </c>
      <c r="P2870" s="6">
        <f>E2870/L2870</f>
        <v>73.416901408450698</v>
      </c>
      <c r="Q2870" t="str">
        <f>LEFT(N2870, SEARCH("/", N2870, 1)-1)</f>
        <v>technology</v>
      </c>
      <c r="R2870" t="str">
        <f>RIGHT(N2870, LEN(N2870) - SEARCH("/", N2870,1))</f>
        <v>hardware</v>
      </c>
      <c r="S2870" s="10">
        <f>(((J2870/60)/60)/24)+DATE(1970,1,1)</f>
        <v>40961.057349537034</v>
      </c>
      <c r="T2870" s="10">
        <f>(((I2870/60)/60)/24)+DATE(1970,1,1)</f>
        <v>40992.166666666664</v>
      </c>
      <c r="U2870" s="12">
        <f>ROUND((T2870-S2870), 0)</f>
        <v>31</v>
      </c>
      <c r="V2870" s="11">
        <f>IF(E2870&gt;=D2870, 1, "")</f>
        <v>1</v>
      </c>
      <c r="W2870" s="11" t="str">
        <f>IF(E2870&lt;D2870, 1, "")</f>
        <v/>
      </c>
      <c r="X2870" s="15">
        <f>S2870</f>
        <v>40961.057349537034</v>
      </c>
    </row>
    <row r="2871" spans="1:24" ht="48" x14ac:dyDescent="0.2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5">
        <f>E2871/D2871</f>
        <v>1.0224343076923077</v>
      </c>
      <c r="P2871" s="6">
        <f>E2871/L2871</f>
        <v>147.68495555555555</v>
      </c>
      <c r="Q2871" t="str">
        <f>LEFT(N2871, SEARCH("/", N2871, 1)-1)</f>
        <v>technology</v>
      </c>
      <c r="R2871" t="str">
        <f>RIGHT(N2871, LEN(N2871) - SEARCH("/", N2871,1))</f>
        <v>hardware</v>
      </c>
      <c r="S2871" s="10">
        <f>(((J2871/60)/60)/24)+DATE(1970,1,1)</f>
        <v>42199.365844907406</v>
      </c>
      <c r="T2871" s="10">
        <f>(((I2871/60)/60)/24)+DATE(1970,1,1)</f>
        <v>42229.365844907406</v>
      </c>
      <c r="U2871" s="12">
        <f>ROUND((T2871-S2871), 0)</f>
        <v>30</v>
      </c>
      <c r="V2871" s="11">
        <f>IF(E2871&gt;=D2871, 1, "")</f>
        <v>1</v>
      </c>
      <c r="W2871" s="11" t="str">
        <f>IF(E2871&lt;D2871, 1, "")</f>
        <v/>
      </c>
      <c r="X2871" s="15">
        <f>S2871</f>
        <v>42199.365844907406</v>
      </c>
    </row>
    <row r="2872" spans="1:24" ht="48" x14ac:dyDescent="0.2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5">
        <f>E2872/D2872</f>
        <v>4.8490975000000001</v>
      </c>
      <c r="P2872" s="6">
        <f>E2872/L2872</f>
        <v>108.96848314606741</v>
      </c>
      <c r="Q2872" t="str">
        <f>LEFT(N2872, SEARCH("/", N2872, 1)-1)</f>
        <v>technology</v>
      </c>
      <c r="R2872" t="str">
        <f>RIGHT(N2872, LEN(N2872) - SEARCH("/", N2872,1))</f>
        <v>hardware</v>
      </c>
      <c r="S2872" s="10">
        <f>(((J2872/60)/60)/24)+DATE(1970,1,1)</f>
        <v>42605.70857638889</v>
      </c>
      <c r="T2872" s="10">
        <f>(((I2872/60)/60)/24)+DATE(1970,1,1)</f>
        <v>42635.70857638889</v>
      </c>
      <c r="U2872" s="12">
        <f>ROUND((T2872-S2872), 0)</f>
        <v>30</v>
      </c>
      <c r="V2872" s="11">
        <f>IF(E2872&gt;=D2872, 1, "")</f>
        <v>1</v>
      </c>
      <c r="W2872" s="11" t="str">
        <f>IF(E2872&lt;D2872, 1, "")</f>
        <v/>
      </c>
      <c r="X2872" s="15">
        <f>S2872</f>
        <v>42605.70857638889</v>
      </c>
    </row>
    <row r="2873" spans="1:24" ht="48" x14ac:dyDescent="0.2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5">
        <f>E2873/D2873</f>
        <v>1.9233333333333333</v>
      </c>
      <c r="P2873" s="6">
        <f>E2873/L2873</f>
        <v>23.647540983606557</v>
      </c>
      <c r="Q2873" t="str">
        <f>LEFT(N2873, SEARCH("/", N2873, 1)-1)</f>
        <v>technology</v>
      </c>
      <c r="R2873" t="str">
        <f>RIGHT(N2873, LEN(N2873) - SEARCH("/", N2873,1))</f>
        <v>hardware</v>
      </c>
      <c r="S2873" s="10">
        <f>(((J2873/60)/60)/24)+DATE(1970,1,1)</f>
        <v>41737.097499999996</v>
      </c>
      <c r="T2873" s="10">
        <f>(((I2873/60)/60)/24)+DATE(1970,1,1)</f>
        <v>41773.961111111108</v>
      </c>
      <c r="U2873" s="12">
        <f>ROUND((T2873-S2873), 0)</f>
        <v>37</v>
      </c>
      <c r="V2873" s="11">
        <f>IF(E2873&gt;=D2873, 1, "")</f>
        <v>1</v>
      </c>
      <c r="W2873" s="11" t="str">
        <f>IF(E2873&lt;D2873, 1, "")</f>
        <v/>
      </c>
      <c r="X2873" s="15">
        <f>S2873</f>
        <v>41737.097499999996</v>
      </c>
    </row>
    <row r="2874" spans="1:24" ht="48" x14ac:dyDescent="0.2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5">
        <f>E2874/D2874</f>
        <v>2.8109999999999999</v>
      </c>
      <c r="P2874" s="6">
        <f>E2874/L2874</f>
        <v>147.94736842105263</v>
      </c>
      <c r="Q2874" t="str">
        <f>LEFT(N2874, SEARCH("/", N2874, 1)-1)</f>
        <v>technology</v>
      </c>
      <c r="R2874" t="str">
        <f>RIGHT(N2874, LEN(N2874) - SEARCH("/", N2874,1))</f>
        <v>hardware</v>
      </c>
      <c r="S2874" s="10">
        <f>(((J2874/60)/60)/24)+DATE(1970,1,1)</f>
        <v>41861.070567129631</v>
      </c>
      <c r="T2874" s="10">
        <f>(((I2874/60)/60)/24)+DATE(1970,1,1)</f>
        <v>41906.070567129631</v>
      </c>
      <c r="U2874" s="12">
        <f>ROUND((T2874-S2874), 0)</f>
        <v>45</v>
      </c>
      <c r="V2874" s="11">
        <f>IF(E2874&gt;=D2874, 1, "")</f>
        <v>1</v>
      </c>
      <c r="W2874" s="11" t="str">
        <f>IF(E2874&lt;D2874, 1, "")</f>
        <v/>
      </c>
      <c r="X2874" s="15">
        <f>S2874</f>
        <v>41861.070567129631</v>
      </c>
    </row>
    <row r="2875" spans="1:24" ht="48" x14ac:dyDescent="0.2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5">
        <f>E2875/D2875</f>
        <v>1.2513700000000001</v>
      </c>
      <c r="P2875" s="6">
        <f>E2875/L2875</f>
        <v>385.03692307692307</v>
      </c>
      <c r="Q2875" t="str">
        <f>LEFT(N2875, SEARCH("/", N2875, 1)-1)</f>
        <v>technology</v>
      </c>
      <c r="R2875" t="str">
        <f>RIGHT(N2875, LEN(N2875) - SEARCH("/", N2875,1))</f>
        <v>hardware</v>
      </c>
      <c r="S2875" s="10">
        <f>(((J2875/60)/60)/24)+DATE(1970,1,1)</f>
        <v>42502.569120370375</v>
      </c>
      <c r="T2875" s="10">
        <f>(((I2875/60)/60)/24)+DATE(1970,1,1)</f>
        <v>42532.569120370375</v>
      </c>
      <c r="U2875" s="12">
        <f>ROUND((T2875-S2875), 0)</f>
        <v>30</v>
      </c>
      <c r="V2875" s="11">
        <f>IF(E2875&gt;=D2875, 1, "")</f>
        <v>1</v>
      </c>
      <c r="W2875" s="11" t="str">
        <f>IF(E2875&lt;D2875, 1, "")</f>
        <v/>
      </c>
      <c r="X2875" s="15">
        <f>S2875</f>
        <v>42502.569120370375</v>
      </c>
    </row>
    <row r="2876" spans="1:24" ht="48" x14ac:dyDescent="0.2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5">
        <f>E2876/D2876</f>
        <v>1.61459</v>
      </c>
      <c r="P2876" s="6">
        <f>E2876/L2876</f>
        <v>457.39093484419266</v>
      </c>
      <c r="Q2876" t="str">
        <f>LEFT(N2876, SEARCH("/", N2876, 1)-1)</f>
        <v>technology</v>
      </c>
      <c r="R2876" t="str">
        <f>RIGHT(N2876, LEN(N2876) - SEARCH("/", N2876,1))</f>
        <v>hardware</v>
      </c>
      <c r="S2876" s="10">
        <f>(((J2876/60)/60)/24)+DATE(1970,1,1)</f>
        <v>42136.420752314814</v>
      </c>
      <c r="T2876" s="10">
        <f>(((I2876/60)/60)/24)+DATE(1970,1,1)</f>
        <v>42166.420752314814</v>
      </c>
      <c r="U2876" s="12">
        <f>ROUND((T2876-S2876), 0)</f>
        <v>30</v>
      </c>
      <c r="V2876" s="11">
        <f>IF(E2876&gt;=D2876, 1, "")</f>
        <v>1</v>
      </c>
      <c r="W2876" s="11" t="str">
        <f>IF(E2876&lt;D2876, 1, "")</f>
        <v/>
      </c>
      <c r="X2876" s="15">
        <f>S2876</f>
        <v>42136.420752314814</v>
      </c>
    </row>
    <row r="2877" spans="1:24" ht="48" x14ac:dyDescent="0.2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5">
        <f>E2877/D2877</f>
        <v>5.8535000000000004</v>
      </c>
      <c r="P2877" s="6">
        <f>E2877/L2877</f>
        <v>222.99047619047619</v>
      </c>
      <c r="Q2877" t="str">
        <f>LEFT(N2877, SEARCH("/", N2877, 1)-1)</f>
        <v>technology</v>
      </c>
      <c r="R2877" t="str">
        <f>RIGHT(N2877, LEN(N2877) - SEARCH("/", N2877,1))</f>
        <v>hardware</v>
      </c>
      <c r="S2877" s="10">
        <f>(((J2877/60)/60)/24)+DATE(1970,1,1)</f>
        <v>41099.966944444444</v>
      </c>
      <c r="T2877" s="10">
        <f>(((I2877/60)/60)/24)+DATE(1970,1,1)</f>
        <v>41134.125</v>
      </c>
      <c r="U2877" s="12">
        <f>ROUND((T2877-S2877), 0)</f>
        <v>34</v>
      </c>
      <c r="V2877" s="11">
        <f>IF(E2877&gt;=D2877, 1, "")</f>
        <v>1</v>
      </c>
      <c r="W2877" s="11" t="str">
        <f>IF(E2877&lt;D2877, 1, "")</f>
        <v/>
      </c>
      <c r="X2877" s="15">
        <f>S2877</f>
        <v>41099.966944444444</v>
      </c>
    </row>
    <row r="2878" spans="1:24" ht="48" x14ac:dyDescent="0.2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5">
        <f>E2878/D2878</f>
        <v>2.0114999999999998</v>
      </c>
      <c r="P2878" s="6">
        <f>E2878/L2878</f>
        <v>220.74074074074073</v>
      </c>
      <c r="Q2878" t="str">
        <f>LEFT(N2878, SEARCH("/", N2878, 1)-1)</f>
        <v>technology</v>
      </c>
      <c r="R2878" t="str">
        <f>RIGHT(N2878, LEN(N2878) - SEARCH("/", N2878,1))</f>
        <v>hardware</v>
      </c>
      <c r="S2878" s="10">
        <f>(((J2878/60)/60)/24)+DATE(1970,1,1)</f>
        <v>42136.184560185182</v>
      </c>
      <c r="T2878" s="10">
        <f>(((I2878/60)/60)/24)+DATE(1970,1,1)</f>
        <v>42166.184560185182</v>
      </c>
      <c r="U2878" s="12">
        <f>ROUND((T2878-S2878), 0)</f>
        <v>30</v>
      </c>
      <c r="V2878" s="11">
        <f>IF(E2878&gt;=D2878, 1, "")</f>
        <v>1</v>
      </c>
      <c r="W2878" s="11" t="str">
        <f>IF(E2878&lt;D2878, 1, "")</f>
        <v/>
      </c>
      <c r="X2878" s="15">
        <f>S2878</f>
        <v>42136.184560185182</v>
      </c>
    </row>
    <row r="2879" spans="1:24" ht="32" x14ac:dyDescent="0.2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5">
        <f>E2879/D2879</f>
        <v>1.3348307999999998</v>
      </c>
      <c r="P2879" s="6">
        <f>E2879/L2879</f>
        <v>73.503898678414089</v>
      </c>
      <c r="Q2879" t="str">
        <f>LEFT(N2879, SEARCH("/", N2879, 1)-1)</f>
        <v>technology</v>
      </c>
      <c r="R2879" t="str">
        <f>RIGHT(N2879, LEN(N2879) - SEARCH("/", N2879,1))</f>
        <v>hardware</v>
      </c>
      <c r="S2879" s="10">
        <f>(((J2879/60)/60)/24)+DATE(1970,1,1)</f>
        <v>41704.735937500001</v>
      </c>
      <c r="T2879" s="10">
        <f>(((I2879/60)/60)/24)+DATE(1970,1,1)</f>
        <v>41750.165972222225</v>
      </c>
      <c r="U2879" s="12">
        <f>ROUND((T2879-S2879), 0)</f>
        <v>45</v>
      </c>
      <c r="V2879" s="11">
        <f>IF(E2879&gt;=D2879, 1, "")</f>
        <v>1</v>
      </c>
      <c r="W2879" s="11" t="str">
        <f>IF(E2879&lt;D2879, 1, "")</f>
        <v/>
      </c>
      <c r="X2879" s="15">
        <f>S2879</f>
        <v>41704.735937500001</v>
      </c>
    </row>
    <row r="2880" spans="1:24" ht="48" x14ac:dyDescent="0.2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5">
        <f>E2880/D2880</f>
        <v>1.2024900000000001</v>
      </c>
      <c r="P2880" s="6">
        <f>E2880/L2880</f>
        <v>223.09647495361781</v>
      </c>
      <c r="Q2880" t="str">
        <f>LEFT(N2880, SEARCH("/", N2880, 1)-1)</f>
        <v>technology</v>
      </c>
      <c r="R2880" t="str">
        <f>RIGHT(N2880, LEN(N2880) - SEARCH("/", N2880,1))</f>
        <v>hardware</v>
      </c>
      <c r="S2880" s="10">
        <f>(((J2880/60)/60)/24)+DATE(1970,1,1)</f>
        <v>42048.813877314817</v>
      </c>
      <c r="T2880" s="10">
        <f>(((I2880/60)/60)/24)+DATE(1970,1,1)</f>
        <v>42093.772210648152</v>
      </c>
      <c r="U2880" s="12">
        <f>ROUND((T2880-S2880), 0)</f>
        <v>45</v>
      </c>
      <c r="V2880" s="11">
        <f>IF(E2880&gt;=D2880, 1, "")</f>
        <v>1</v>
      </c>
      <c r="W2880" s="11" t="str">
        <f>IF(E2880&lt;D2880, 1, "")</f>
        <v/>
      </c>
      <c r="X2880" s="15">
        <f>S2880</f>
        <v>42048.813877314817</v>
      </c>
    </row>
    <row r="2881" spans="1:24" ht="32" x14ac:dyDescent="0.2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5">
        <f>E2881/D2881</f>
        <v>1.2616666666666667</v>
      </c>
      <c r="P2881" s="6">
        <f>E2881/L2881</f>
        <v>47.911392405063289</v>
      </c>
      <c r="Q2881" t="str">
        <f>LEFT(N2881, SEARCH("/", N2881, 1)-1)</f>
        <v>technology</v>
      </c>
      <c r="R2881" t="str">
        <f>RIGHT(N2881, LEN(N2881) - SEARCH("/", N2881,1))</f>
        <v>hardware</v>
      </c>
      <c r="S2881" s="10">
        <f>(((J2881/60)/60)/24)+DATE(1970,1,1)</f>
        <v>40215.919050925928</v>
      </c>
      <c r="T2881" s="10">
        <f>(((I2881/60)/60)/24)+DATE(1970,1,1)</f>
        <v>40252.913194444445</v>
      </c>
      <c r="U2881" s="12">
        <f>ROUND((T2881-S2881), 0)</f>
        <v>37</v>
      </c>
      <c r="V2881" s="11">
        <f>IF(E2881&gt;=D2881, 1, "")</f>
        <v>1</v>
      </c>
      <c r="W2881" s="11" t="str">
        <f>IF(E2881&lt;D2881, 1, "")</f>
        <v/>
      </c>
      <c r="X2881" s="15">
        <f>S2881</f>
        <v>40215.919050925928</v>
      </c>
    </row>
    <row r="2882" spans="1:24" ht="32" x14ac:dyDescent="0.2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5">
        <f>E2882/D2882</f>
        <v>3.6120000000000001</v>
      </c>
      <c r="P2882" s="6">
        <f>E2882/L2882</f>
        <v>96.063829787234042</v>
      </c>
      <c r="Q2882" t="str">
        <f>LEFT(N2882, SEARCH("/", N2882, 1)-1)</f>
        <v>technology</v>
      </c>
      <c r="R2882" t="str">
        <f>RIGHT(N2882, LEN(N2882) - SEARCH("/", N2882,1))</f>
        <v>hardware</v>
      </c>
      <c r="S2882" s="10">
        <f>(((J2882/60)/60)/24)+DATE(1970,1,1)</f>
        <v>41848.021770833337</v>
      </c>
      <c r="T2882" s="10">
        <f>(((I2882/60)/60)/24)+DATE(1970,1,1)</f>
        <v>41878.021770833337</v>
      </c>
      <c r="U2882" s="12">
        <f>ROUND((T2882-S2882), 0)</f>
        <v>30</v>
      </c>
      <c r="V2882" s="11">
        <f>IF(E2882&gt;=D2882, 1, "")</f>
        <v>1</v>
      </c>
      <c r="W2882" s="11" t="str">
        <f>IF(E2882&lt;D2882, 1, "")</f>
        <v/>
      </c>
      <c r="X2882" s="15">
        <f>S2882</f>
        <v>41848.021770833337</v>
      </c>
    </row>
    <row r="2883" spans="1:24" ht="48" x14ac:dyDescent="0.2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5">
        <f>E2883/D2883</f>
        <v>2.26239013671875</v>
      </c>
      <c r="P2883" s="6">
        <f>E2883/L2883</f>
        <v>118.6144</v>
      </c>
      <c r="Q2883" t="str">
        <f>LEFT(N2883, SEARCH("/", N2883, 1)-1)</f>
        <v>technology</v>
      </c>
      <c r="R2883" t="str">
        <f>RIGHT(N2883, LEN(N2883) - SEARCH("/", N2883,1))</f>
        <v>hardware</v>
      </c>
      <c r="S2883" s="10">
        <f>(((J2883/60)/60)/24)+DATE(1970,1,1)</f>
        <v>41212.996481481481</v>
      </c>
      <c r="T2883" s="10">
        <f>(((I2883/60)/60)/24)+DATE(1970,1,1)</f>
        <v>41242.996481481481</v>
      </c>
      <c r="U2883" s="12">
        <f>ROUND((T2883-S2883), 0)</f>
        <v>30</v>
      </c>
      <c r="V2883" s="11">
        <f>IF(E2883&gt;=D2883, 1, "")</f>
        <v>1</v>
      </c>
      <c r="W2883" s="11" t="str">
        <f>IF(E2883&lt;D2883, 1, "")</f>
        <v/>
      </c>
      <c r="X2883" s="15">
        <f>S2883</f>
        <v>41212.996481481481</v>
      </c>
    </row>
    <row r="2884" spans="1:24" ht="32" x14ac:dyDescent="0.2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5">
        <f>E2884/D2884</f>
        <v>1.2035</v>
      </c>
      <c r="P2884" s="6">
        <f>E2884/L2884</f>
        <v>118.45472440944881</v>
      </c>
      <c r="Q2884" t="str">
        <f>LEFT(N2884, SEARCH("/", N2884, 1)-1)</f>
        <v>technology</v>
      </c>
      <c r="R2884" t="str">
        <f>RIGHT(N2884, LEN(N2884) - SEARCH("/", N2884,1))</f>
        <v>hardware</v>
      </c>
      <c r="S2884" s="10">
        <f>(((J2884/60)/60)/24)+DATE(1970,1,1)</f>
        <v>41975.329317129625</v>
      </c>
      <c r="T2884" s="10">
        <f>(((I2884/60)/60)/24)+DATE(1970,1,1)</f>
        <v>42013.041666666672</v>
      </c>
      <c r="U2884" s="12">
        <f>ROUND((T2884-S2884), 0)</f>
        <v>38</v>
      </c>
      <c r="V2884" s="11">
        <f>IF(E2884&gt;=D2884, 1, "")</f>
        <v>1</v>
      </c>
      <c r="W2884" s="11" t="str">
        <f>IF(E2884&lt;D2884, 1, "")</f>
        <v/>
      </c>
      <c r="X2884" s="15">
        <f>S2884</f>
        <v>41975.329317129625</v>
      </c>
    </row>
    <row r="2885" spans="1:24" ht="48" x14ac:dyDescent="0.2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5">
        <f>E2885/D2885</f>
        <v>3.0418799999999999</v>
      </c>
      <c r="P2885" s="6">
        <f>E2885/L2885</f>
        <v>143.21468926553672</v>
      </c>
      <c r="Q2885" t="str">
        <f>LEFT(N2885, SEARCH("/", N2885, 1)-1)</f>
        <v>technology</v>
      </c>
      <c r="R2885" t="str">
        <f>RIGHT(N2885, LEN(N2885) - SEARCH("/", N2885,1))</f>
        <v>hardware</v>
      </c>
      <c r="S2885" s="10">
        <f>(((J2885/60)/60)/24)+DATE(1970,1,1)</f>
        <v>42689.565671296295</v>
      </c>
      <c r="T2885" s="10">
        <f>(((I2885/60)/60)/24)+DATE(1970,1,1)</f>
        <v>42719.208333333328</v>
      </c>
      <c r="U2885" s="12">
        <f>ROUND((T2885-S2885), 0)</f>
        <v>30</v>
      </c>
      <c r="V2885" s="11">
        <f>IF(E2885&gt;=D2885, 1, "")</f>
        <v>1</v>
      </c>
      <c r="W2885" s="11" t="str">
        <f>IF(E2885&lt;D2885, 1, "")</f>
        <v/>
      </c>
      <c r="X2885" s="15">
        <f>S2885</f>
        <v>42689.565671296295</v>
      </c>
    </row>
    <row r="2886" spans="1:24" ht="48" x14ac:dyDescent="0.2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5">
        <f>E2886/D2886</f>
        <v>1.7867599999999999</v>
      </c>
      <c r="P2886" s="6">
        <f>E2886/L2886</f>
        <v>282.71518987341773</v>
      </c>
      <c r="Q2886" t="str">
        <f>LEFT(N2886, SEARCH("/", N2886, 1)-1)</f>
        <v>technology</v>
      </c>
      <c r="R2886" t="str">
        <f>RIGHT(N2886, LEN(N2886) - SEARCH("/", N2886,1))</f>
        <v>hardware</v>
      </c>
      <c r="S2886" s="10">
        <f>(((J2886/60)/60)/24)+DATE(1970,1,1)</f>
        <v>41725.082384259258</v>
      </c>
      <c r="T2886" s="10">
        <f>(((I2886/60)/60)/24)+DATE(1970,1,1)</f>
        <v>41755.082384259258</v>
      </c>
      <c r="U2886" s="12">
        <f>ROUND((T2886-S2886), 0)</f>
        <v>30</v>
      </c>
      <c r="V2886" s="11">
        <f>IF(E2886&gt;=D2886, 1, "")</f>
        <v>1</v>
      </c>
      <c r="W2886" s="11" t="str">
        <f>IF(E2886&lt;D2886, 1, "")</f>
        <v/>
      </c>
      <c r="X2886" s="15">
        <f>S2886</f>
        <v>41725.082384259258</v>
      </c>
    </row>
    <row r="2887" spans="1:24" ht="48" x14ac:dyDescent="0.2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5">
        <f>E2887/D2887</f>
        <v>3.868199871794872</v>
      </c>
      <c r="P2887" s="6">
        <f>E2887/L2887</f>
        <v>593.93620078740162</v>
      </c>
      <c r="Q2887" t="str">
        <f>LEFT(N2887, SEARCH("/", N2887, 1)-1)</f>
        <v>technology</v>
      </c>
      <c r="R2887" t="str">
        <f>RIGHT(N2887, LEN(N2887) - SEARCH("/", N2887,1))</f>
        <v>hardware</v>
      </c>
      <c r="S2887" s="10">
        <f>(((J2887/60)/60)/24)+DATE(1970,1,1)</f>
        <v>42076.130011574074</v>
      </c>
      <c r="T2887" s="10">
        <f>(((I2887/60)/60)/24)+DATE(1970,1,1)</f>
        <v>42131.290277777778</v>
      </c>
      <c r="U2887" s="12">
        <f>ROUND((T2887-S2887), 0)</f>
        <v>55</v>
      </c>
      <c r="V2887" s="11">
        <f>IF(E2887&gt;=D2887, 1, "")</f>
        <v>1</v>
      </c>
      <c r="W2887" s="11" t="str">
        <f>IF(E2887&lt;D2887, 1, "")</f>
        <v/>
      </c>
      <c r="X2887" s="15">
        <f>S2887</f>
        <v>42076.130011574074</v>
      </c>
    </row>
    <row r="2888" spans="1:24" ht="48" x14ac:dyDescent="0.2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5">
        <f>E2888/D2888</f>
        <v>2.1103642500000004</v>
      </c>
      <c r="P2888" s="6">
        <f>E2888/L2888</f>
        <v>262.15704968944101</v>
      </c>
      <c r="Q2888" t="str">
        <f>LEFT(N2888, SEARCH("/", N2888, 1)-1)</f>
        <v>technology</v>
      </c>
      <c r="R2888" t="str">
        <f>RIGHT(N2888, LEN(N2888) - SEARCH("/", N2888,1))</f>
        <v>hardware</v>
      </c>
      <c r="S2888" s="10">
        <f>(((J2888/60)/60)/24)+DATE(1970,1,1)</f>
        <v>42311.625081018516</v>
      </c>
      <c r="T2888" s="10">
        <f>(((I2888/60)/60)/24)+DATE(1970,1,1)</f>
        <v>42357.041666666672</v>
      </c>
      <c r="U2888" s="12">
        <f>ROUND((T2888-S2888), 0)</f>
        <v>45</v>
      </c>
      <c r="V2888" s="11">
        <f>IF(E2888&gt;=D2888, 1, "")</f>
        <v>1</v>
      </c>
      <c r="W2888" s="11" t="str">
        <f>IF(E2888&lt;D2888, 1, "")</f>
        <v/>
      </c>
      <c r="X2888" s="15">
        <f>S2888</f>
        <v>42311.625081018516</v>
      </c>
    </row>
    <row r="2889" spans="1:24" ht="48" x14ac:dyDescent="0.2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5">
        <f>E2889/D2889</f>
        <v>1.3166833333333334</v>
      </c>
      <c r="P2889" s="6">
        <f>E2889/L2889</f>
        <v>46.580778301886795</v>
      </c>
      <c r="Q2889" t="str">
        <f>LEFT(N2889, SEARCH("/", N2889, 1)-1)</f>
        <v>technology</v>
      </c>
      <c r="R2889" t="str">
        <f>RIGHT(N2889, LEN(N2889) - SEARCH("/", N2889,1))</f>
        <v>hardware</v>
      </c>
      <c r="S2889" s="10">
        <f>(((J2889/60)/60)/24)+DATE(1970,1,1)</f>
        <v>41738.864803240744</v>
      </c>
      <c r="T2889" s="10">
        <f>(((I2889/60)/60)/24)+DATE(1970,1,1)</f>
        <v>41768.864803240744</v>
      </c>
      <c r="U2889" s="12">
        <f>ROUND((T2889-S2889), 0)</f>
        <v>30</v>
      </c>
      <c r="V2889" s="11">
        <f>IF(E2889&gt;=D2889, 1, "")</f>
        <v>1</v>
      </c>
      <c r="W2889" s="11" t="str">
        <f>IF(E2889&lt;D2889, 1, "")</f>
        <v/>
      </c>
      <c r="X2889" s="15">
        <f>S2889</f>
        <v>41738.864803240744</v>
      </c>
    </row>
    <row r="2890" spans="1:24" ht="48" x14ac:dyDescent="0.2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5">
        <f>E2890/D2890</f>
        <v>3.0047639999999998</v>
      </c>
      <c r="P2890" s="6">
        <f>E2890/L2890</f>
        <v>70.041118881118877</v>
      </c>
      <c r="Q2890" t="str">
        <f>LEFT(N2890, SEARCH("/", N2890, 1)-1)</f>
        <v>technology</v>
      </c>
      <c r="R2890" t="str">
        <f>RIGHT(N2890, LEN(N2890) - SEARCH("/", N2890,1))</f>
        <v>hardware</v>
      </c>
      <c r="S2890" s="10">
        <f>(((J2890/60)/60)/24)+DATE(1970,1,1)</f>
        <v>41578.210104166668</v>
      </c>
      <c r="T2890" s="10">
        <f>(((I2890/60)/60)/24)+DATE(1970,1,1)</f>
        <v>41638.251770833333</v>
      </c>
      <c r="U2890" s="12">
        <f>ROUND((T2890-S2890), 0)</f>
        <v>60</v>
      </c>
      <c r="V2890" s="11">
        <f>IF(E2890&gt;=D2890, 1, "")</f>
        <v>1</v>
      </c>
      <c r="W2890" s="11" t="str">
        <f>IF(E2890&lt;D2890, 1, "")</f>
        <v/>
      </c>
      <c r="X2890" s="15">
        <f>S2890</f>
        <v>41578.210104166668</v>
      </c>
    </row>
    <row r="2891" spans="1:24" ht="48" x14ac:dyDescent="0.2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5">
        <f>E2891/D2891</f>
        <v>4.2051249999999998</v>
      </c>
      <c r="P2891" s="6">
        <f>E2891/L2891</f>
        <v>164.90686274509804</v>
      </c>
      <c r="Q2891" t="str">
        <f>LEFT(N2891, SEARCH("/", N2891, 1)-1)</f>
        <v>technology</v>
      </c>
      <c r="R2891" t="str">
        <f>RIGHT(N2891, LEN(N2891) - SEARCH("/", N2891,1))</f>
        <v>hardware</v>
      </c>
      <c r="S2891" s="10">
        <f>(((J2891/60)/60)/24)+DATE(1970,1,1)</f>
        <v>41424.27107638889</v>
      </c>
      <c r="T2891" s="10">
        <f>(((I2891/60)/60)/24)+DATE(1970,1,1)</f>
        <v>41456.75</v>
      </c>
      <c r="U2891" s="12">
        <f>ROUND((T2891-S2891), 0)</f>
        <v>32</v>
      </c>
      <c r="V2891" s="11">
        <f>IF(E2891&gt;=D2891, 1, "")</f>
        <v>1</v>
      </c>
      <c r="W2891" s="11" t="str">
        <f>IF(E2891&lt;D2891, 1, "")</f>
        <v/>
      </c>
      <c r="X2891" s="15">
        <f>S2891</f>
        <v>41424.27107638889</v>
      </c>
    </row>
    <row r="2892" spans="1:24" ht="32" x14ac:dyDescent="0.2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5">
        <f>E2892/D2892</f>
        <v>1.362168</v>
      </c>
      <c r="P2892" s="6">
        <f>E2892/L2892</f>
        <v>449.26385224274406</v>
      </c>
      <c r="Q2892" t="str">
        <f>LEFT(N2892, SEARCH("/", N2892, 1)-1)</f>
        <v>technology</v>
      </c>
      <c r="R2892" t="str">
        <f>RIGHT(N2892, LEN(N2892) - SEARCH("/", N2892,1))</f>
        <v>hardware</v>
      </c>
      <c r="S2892" s="10">
        <f>(((J2892/60)/60)/24)+DATE(1970,1,1)</f>
        <v>42675.438946759255</v>
      </c>
      <c r="T2892" s="10">
        <f>(((I2892/60)/60)/24)+DATE(1970,1,1)</f>
        <v>42705.207638888889</v>
      </c>
      <c r="U2892" s="12">
        <f>ROUND((T2892-S2892), 0)</f>
        <v>30</v>
      </c>
      <c r="V2892" s="11">
        <f>IF(E2892&gt;=D2892, 1, "")</f>
        <v>1</v>
      </c>
      <c r="W2892" s="11" t="str">
        <f>IF(E2892&lt;D2892, 1, "")</f>
        <v/>
      </c>
      <c r="X2892" s="15">
        <f>S2892</f>
        <v>42675.438946759255</v>
      </c>
    </row>
    <row r="2893" spans="1:24" ht="32" x14ac:dyDescent="0.2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5">
        <f>E2893/D2893</f>
        <v>2.4817133333333334</v>
      </c>
      <c r="P2893" s="6">
        <f>E2893/L2893</f>
        <v>27.472841328413285</v>
      </c>
      <c r="Q2893" t="str">
        <f>LEFT(N2893, SEARCH("/", N2893, 1)-1)</f>
        <v>technology</v>
      </c>
      <c r="R2893" t="str">
        <f>RIGHT(N2893, LEN(N2893) - SEARCH("/", N2893,1))</f>
        <v>hardware</v>
      </c>
      <c r="S2893" s="10">
        <f>(((J2893/60)/60)/24)+DATE(1970,1,1)</f>
        <v>41578.927118055559</v>
      </c>
      <c r="T2893" s="10">
        <f>(((I2893/60)/60)/24)+DATE(1970,1,1)</f>
        <v>41593.968784722223</v>
      </c>
      <c r="U2893" s="12">
        <f>ROUND((T2893-S2893), 0)</f>
        <v>15</v>
      </c>
      <c r="V2893" s="11">
        <f>IF(E2893&gt;=D2893, 1, "")</f>
        <v>1</v>
      </c>
      <c r="W2893" s="11" t="str">
        <f>IF(E2893&lt;D2893, 1, "")</f>
        <v/>
      </c>
      <c r="X2893" s="15">
        <f>S2893</f>
        <v>41578.927118055559</v>
      </c>
    </row>
    <row r="2894" spans="1:24" ht="48" x14ac:dyDescent="0.2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5">
        <f>E2894/D2894</f>
        <v>1.8186315789473684</v>
      </c>
      <c r="P2894" s="6">
        <f>E2894/L2894</f>
        <v>143.97499999999999</v>
      </c>
      <c r="Q2894" t="str">
        <f>LEFT(N2894, SEARCH("/", N2894, 1)-1)</f>
        <v>technology</v>
      </c>
      <c r="R2894" t="str">
        <f>RIGHT(N2894, LEN(N2894) - SEARCH("/", N2894,1))</f>
        <v>hardware</v>
      </c>
      <c r="S2894" s="10">
        <f>(((J2894/60)/60)/24)+DATE(1970,1,1)</f>
        <v>42654.525775462964</v>
      </c>
      <c r="T2894" s="10">
        <f>(((I2894/60)/60)/24)+DATE(1970,1,1)</f>
        <v>42684.567442129628</v>
      </c>
      <c r="U2894" s="12">
        <f>ROUND((T2894-S2894), 0)</f>
        <v>30</v>
      </c>
      <c r="V2894" s="11">
        <f>IF(E2894&gt;=D2894, 1, "")</f>
        <v>1</v>
      </c>
      <c r="W2894" s="11" t="str">
        <f>IF(E2894&lt;D2894, 1, "")</f>
        <v/>
      </c>
      <c r="X2894" s="15">
        <f>S2894</f>
        <v>42654.525775462964</v>
      </c>
    </row>
    <row r="2895" spans="1:24" ht="48" x14ac:dyDescent="0.2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5">
        <f>E2895/D2895</f>
        <v>1.2353000000000001</v>
      </c>
      <c r="P2895" s="6">
        <f>E2895/L2895</f>
        <v>88.23571428571428</v>
      </c>
      <c r="Q2895" t="str">
        <f>LEFT(N2895, SEARCH("/", N2895, 1)-1)</f>
        <v>technology</v>
      </c>
      <c r="R2895" t="str">
        <f>RIGHT(N2895, LEN(N2895) - SEARCH("/", N2895,1))</f>
        <v>hardware</v>
      </c>
      <c r="S2895" s="10">
        <f>(((J2895/60)/60)/24)+DATE(1970,1,1)</f>
        <v>42331.708032407405</v>
      </c>
      <c r="T2895" s="10">
        <f>(((I2895/60)/60)/24)+DATE(1970,1,1)</f>
        <v>42391.708032407405</v>
      </c>
      <c r="U2895" s="12">
        <f>ROUND((T2895-S2895), 0)</f>
        <v>60</v>
      </c>
      <c r="V2895" s="11">
        <f>IF(E2895&gt;=D2895, 1, "")</f>
        <v>1</v>
      </c>
      <c r="W2895" s="11" t="str">
        <f>IF(E2895&lt;D2895, 1, "")</f>
        <v/>
      </c>
      <c r="X2895" s="15">
        <f>S2895</f>
        <v>42331.708032407405</v>
      </c>
    </row>
    <row r="2896" spans="1:24" ht="48" x14ac:dyDescent="0.2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5">
        <f>E2896/D2896</f>
        <v>5.0620938628158845</v>
      </c>
      <c r="P2896" s="6">
        <f>E2896/L2896</f>
        <v>36.326424870466319</v>
      </c>
      <c r="Q2896" t="str">
        <f>LEFT(N2896, SEARCH("/", N2896, 1)-1)</f>
        <v>technology</v>
      </c>
      <c r="R2896" t="str">
        <f>RIGHT(N2896, LEN(N2896) - SEARCH("/", N2896,1))</f>
        <v>hardware</v>
      </c>
      <c r="S2896" s="10">
        <f>(((J2896/60)/60)/24)+DATE(1970,1,1)</f>
        <v>42661.176817129628</v>
      </c>
      <c r="T2896" s="10">
        <f>(((I2896/60)/60)/24)+DATE(1970,1,1)</f>
        <v>42715.207638888889</v>
      </c>
      <c r="U2896" s="12">
        <f>ROUND((T2896-S2896), 0)</f>
        <v>54</v>
      </c>
      <c r="V2896" s="11">
        <f>IF(E2896&gt;=D2896, 1, "")</f>
        <v>1</v>
      </c>
      <c r="W2896" s="11" t="str">
        <f>IF(E2896&lt;D2896, 1, "")</f>
        <v/>
      </c>
      <c r="X2896" s="15">
        <f>S2896</f>
        <v>42661.176817129628</v>
      </c>
    </row>
    <row r="2897" spans="1:24" ht="48" x14ac:dyDescent="0.2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5">
        <f>E2897/D2897</f>
        <v>1.0821333333333334</v>
      </c>
      <c r="P2897" s="6">
        <f>E2897/L2897</f>
        <v>90.177777777777777</v>
      </c>
      <c r="Q2897" t="str">
        <f>LEFT(N2897, SEARCH("/", N2897, 1)-1)</f>
        <v>technology</v>
      </c>
      <c r="R2897" t="str">
        <f>RIGHT(N2897, LEN(N2897) - SEARCH("/", N2897,1))</f>
        <v>hardware</v>
      </c>
      <c r="S2897" s="10">
        <f>(((J2897/60)/60)/24)+DATE(1970,1,1)</f>
        <v>42138.684189814812</v>
      </c>
      <c r="T2897" s="10">
        <f>(((I2897/60)/60)/24)+DATE(1970,1,1)</f>
        <v>42168.684189814812</v>
      </c>
      <c r="U2897" s="12">
        <f>ROUND((T2897-S2897), 0)</f>
        <v>30</v>
      </c>
      <c r="V2897" s="11">
        <f>IF(E2897&gt;=D2897, 1, "")</f>
        <v>1</v>
      </c>
      <c r="W2897" s="11" t="str">
        <f>IF(E2897&lt;D2897, 1, "")</f>
        <v/>
      </c>
      <c r="X2897" s="15">
        <f>S2897</f>
        <v>42138.684189814812</v>
      </c>
    </row>
    <row r="2898" spans="1:24" ht="48" x14ac:dyDescent="0.2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5">
        <f>E2898/D2898</f>
        <v>8.1918387755102042</v>
      </c>
      <c r="P2898" s="6">
        <f>E2898/L2898</f>
        <v>152.62361216730039</v>
      </c>
      <c r="Q2898" t="str">
        <f>LEFT(N2898, SEARCH("/", N2898, 1)-1)</f>
        <v>technology</v>
      </c>
      <c r="R2898" t="str">
        <f>RIGHT(N2898, LEN(N2898) - SEARCH("/", N2898,1))</f>
        <v>hardware</v>
      </c>
      <c r="S2898" s="10">
        <f>(((J2898/60)/60)/24)+DATE(1970,1,1)</f>
        <v>41069.088506944441</v>
      </c>
      <c r="T2898" s="10">
        <f>(((I2898/60)/60)/24)+DATE(1970,1,1)</f>
        <v>41099.088506944441</v>
      </c>
      <c r="U2898" s="12">
        <f>ROUND((T2898-S2898), 0)</f>
        <v>30</v>
      </c>
      <c r="V2898" s="11">
        <f>IF(E2898&gt;=D2898, 1, "")</f>
        <v>1</v>
      </c>
      <c r="W2898" s="11" t="str">
        <f>IF(E2898&lt;D2898, 1, "")</f>
        <v/>
      </c>
      <c r="X2898" s="15">
        <f>S2898</f>
        <v>41069.088506944441</v>
      </c>
    </row>
    <row r="2899" spans="1:24" ht="48" x14ac:dyDescent="0.2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5">
        <f>E2899/D2899</f>
        <v>1.2110000000000001</v>
      </c>
      <c r="P2899" s="6">
        <f>E2899/L2899</f>
        <v>55.806451612903224</v>
      </c>
      <c r="Q2899" t="str">
        <f>LEFT(N2899, SEARCH("/", N2899, 1)-1)</f>
        <v>technology</v>
      </c>
      <c r="R2899" t="str">
        <f>RIGHT(N2899, LEN(N2899) - SEARCH("/", N2899,1))</f>
        <v>hardware</v>
      </c>
      <c r="S2899" s="10">
        <f>(((J2899/60)/60)/24)+DATE(1970,1,1)</f>
        <v>41387.171805555554</v>
      </c>
      <c r="T2899" s="10">
        <f>(((I2899/60)/60)/24)+DATE(1970,1,1)</f>
        <v>41417.171805555554</v>
      </c>
      <c r="U2899" s="12">
        <f>ROUND((T2899-S2899), 0)</f>
        <v>30</v>
      </c>
      <c r="V2899" s="11">
        <f>IF(E2899&gt;=D2899, 1, "")</f>
        <v>1</v>
      </c>
      <c r="W2899" s="11" t="str">
        <f>IF(E2899&lt;D2899, 1, "")</f>
        <v/>
      </c>
      <c r="X2899" s="15">
        <f>S2899</f>
        <v>41387.171805555554</v>
      </c>
    </row>
    <row r="2900" spans="1:24" ht="48" x14ac:dyDescent="0.2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5">
        <f>E2900/D2900</f>
        <v>1.0299897959183673</v>
      </c>
      <c r="P2900" s="6">
        <f>E2900/L2900</f>
        <v>227.85327313769753</v>
      </c>
      <c r="Q2900" t="str">
        <f>LEFT(N2900, SEARCH("/", N2900, 1)-1)</f>
        <v>technology</v>
      </c>
      <c r="R2900" t="str">
        <f>RIGHT(N2900, LEN(N2900) - SEARCH("/", N2900,1))</f>
        <v>hardware</v>
      </c>
      <c r="S2900" s="10">
        <f>(((J2900/60)/60)/24)+DATE(1970,1,1)</f>
        <v>42081.903587962966</v>
      </c>
      <c r="T2900" s="10">
        <f>(((I2900/60)/60)/24)+DATE(1970,1,1)</f>
        <v>42111</v>
      </c>
      <c r="U2900" s="12">
        <f>ROUND((T2900-S2900), 0)</f>
        <v>29</v>
      </c>
      <c r="V2900" s="11">
        <f>IF(E2900&gt;=D2900, 1, "")</f>
        <v>1</v>
      </c>
      <c r="W2900" s="11" t="str">
        <f>IF(E2900&lt;D2900, 1, "")</f>
        <v/>
      </c>
      <c r="X2900" s="15">
        <f>S2900</f>
        <v>42081.903587962966</v>
      </c>
    </row>
    <row r="2901" spans="1:24" ht="48" x14ac:dyDescent="0.2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5">
        <f>E2901/D2901</f>
        <v>1.4833229411764706</v>
      </c>
      <c r="P2901" s="6">
        <f>E2901/L2901</f>
        <v>91.82989803350327</v>
      </c>
      <c r="Q2901" t="str">
        <f>LEFT(N2901, SEARCH("/", N2901, 1)-1)</f>
        <v>technology</v>
      </c>
      <c r="R2901" t="str">
        <f>RIGHT(N2901, LEN(N2901) - SEARCH("/", N2901,1))</f>
        <v>hardware</v>
      </c>
      <c r="S2901" s="10">
        <f>(((J2901/60)/60)/24)+DATE(1970,1,1)</f>
        <v>41387.651516203703</v>
      </c>
      <c r="T2901" s="10">
        <f>(((I2901/60)/60)/24)+DATE(1970,1,1)</f>
        <v>41417.651516203703</v>
      </c>
      <c r="U2901" s="12">
        <f>ROUND((T2901-S2901), 0)</f>
        <v>30</v>
      </c>
      <c r="V2901" s="11">
        <f>IF(E2901&gt;=D2901, 1, "")</f>
        <v>1</v>
      </c>
      <c r="W2901" s="11" t="str">
        <f>IF(E2901&lt;D2901, 1, "")</f>
        <v/>
      </c>
      <c r="X2901" s="15">
        <f>S2901</f>
        <v>41387.651516203703</v>
      </c>
    </row>
    <row r="2902" spans="1:24" ht="16" x14ac:dyDescent="0.2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5">
        <f>E2902/D2902</f>
        <v>1.2019070000000001</v>
      </c>
      <c r="P2902" s="6">
        <f>E2902/L2902</f>
        <v>80.991037735849048</v>
      </c>
      <c r="Q2902" t="str">
        <f>LEFT(N2902, SEARCH("/", N2902, 1)-1)</f>
        <v>technology</v>
      </c>
      <c r="R2902" t="str">
        <f>RIGHT(N2902, LEN(N2902) - SEARCH("/", N2902,1))</f>
        <v>hardware</v>
      </c>
      <c r="S2902" s="10">
        <f>(((J2902/60)/60)/24)+DATE(1970,1,1)</f>
        <v>41575.527349537035</v>
      </c>
      <c r="T2902" s="10">
        <f>(((I2902/60)/60)/24)+DATE(1970,1,1)</f>
        <v>41610.957638888889</v>
      </c>
      <c r="U2902" s="12">
        <f>ROUND((T2902-S2902), 0)</f>
        <v>35</v>
      </c>
      <c r="V2902" s="11">
        <f>IF(E2902&gt;=D2902, 1, "")</f>
        <v>1</v>
      </c>
      <c r="W2902" s="11" t="str">
        <f>IF(E2902&lt;D2902, 1, "")</f>
        <v/>
      </c>
      <c r="X2902" s="15">
        <f>S2902</f>
        <v>41575.527349537035</v>
      </c>
    </row>
    <row r="2903" spans="1:24" ht="48" x14ac:dyDescent="0.2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5">
        <f>E2903/D2903</f>
        <v>4.7327000000000004</v>
      </c>
      <c r="P2903" s="6">
        <f>E2903/L2903</f>
        <v>278.39411764705881</v>
      </c>
      <c r="Q2903" t="str">
        <f>LEFT(N2903, SEARCH("/", N2903, 1)-1)</f>
        <v>technology</v>
      </c>
      <c r="R2903" t="str">
        <f>RIGHT(N2903, LEN(N2903) - SEARCH("/", N2903,1))</f>
        <v>hardware</v>
      </c>
      <c r="S2903" s="10">
        <f>(((J2903/60)/60)/24)+DATE(1970,1,1)</f>
        <v>42115.071504629625</v>
      </c>
      <c r="T2903" s="10">
        <f>(((I2903/60)/60)/24)+DATE(1970,1,1)</f>
        <v>42155.071504629625</v>
      </c>
      <c r="U2903" s="12">
        <f>ROUND((T2903-S2903), 0)</f>
        <v>40</v>
      </c>
      <c r="V2903" s="11">
        <f>IF(E2903&gt;=D2903, 1, "")</f>
        <v>1</v>
      </c>
      <c r="W2903" s="11" t="str">
        <f>IF(E2903&lt;D2903, 1, "")</f>
        <v/>
      </c>
      <c r="X2903" s="15">
        <f>S2903</f>
        <v>42115.071504629625</v>
      </c>
    </row>
    <row r="2904" spans="1:24" ht="48" x14ac:dyDescent="0.2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5">
        <f>E2904/D2904</f>
        <v>1.303625</v>
      </c>
      <c r="P2904" s="6">
        <f>E2904/L2904</f>
        <v>43.095041322314053</v>
      </c>
      <c r="Q2904" t="str">
        <f>LEFT(N2904, SEARCH("/", N2904, 1)-1)</f>
        <v>technology</v>
      </c>
      <c r="R2904" t="str">
        <f>RIGHT(N2904, LEN(N2904) - SEARCH("/", N2904,1))</f>
        <v>hardware</v>
      </c>
      <c r="S2904" s="10">
        <f>(((J2904/60)/60)/24)+DATE(1970,1,1)</f>
        <v>41604.022418981483</v>
      </c>
      <c r="T2904" s="10">
        <f>(((I2904/60)/60)/24)+DATE(1970,1,1)</f>
        <v>41634.022418981483</v>
      </c>
      <c r="U2904" s="12">
        <f>ROUND((T2904-S2904), 0)</f>
        <v>30</v>
      </c>
      <c r="V2904" s="11">
        <f>IF(E2904&gt;=D2904, 1, "")</f>
        <v>1</v>
      </c>
      <c r="W2904" s="11" t="str">
        <f>IF(E2904&lt;D2904, 1, "")</f>
        <v/>
      </c>
      <c r="X2904" s="15">
        <f>S2904</f>
        <v>41604.022418981483</v>
      </c>
    </row>
    <row r="2905" spans="1:24" ht="48" x14ac:dyDescent="0.2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5">
        <f>E2905/D2905</f>
        <v>3.5304799999999998</v>
      </c>
      <c r="P2905" s="6">
        <f>E2905/L2905</f>
        <v>326.29205175600737</v>
      </c>
      <c r="Q2905" t="str">
        <f>LEFT(N2905, SEARCH("/", N2905, 1)-1)</f>
        <v>technology</v>
      </c>
      <c r="R2905" t="str">
        <f>RIGHT(N2905, LEN(N2905) - SEARCH("/", N2905,1))</f>
        <v>hardware</v>
      </c>
      <c r="S2905" s="10">
        <f>(((J2905/60)/60)/24)+DATE(1970,1,1)</f>
        <v>42375.08394675926</v>
      </c>
      <c r="T2905" s="10">
        <f>(((I2905/60)/60)/24)+DATE(1970,1,1)</f>
        <v>42420.08394675926</v>
      </c>
      <c r="U2905" s="12">
        <f>ROUND((T2905-S2905), 0)</f>
        <v>45</v>
      </c>
      <c r="V2905" s="11">
        <f>IF(E2905&gt;=D2905, 1, "")</f>
        <v>1</v>
      </c>
      <c r="W2905" s="11" t="str">
        <f>IF(E2905&lt;D2905, 1, "")</f>
        <v/>
      </c>
      <c r="X2905" s="15">
        <f>S2905</f>
        <v>42375.08394675926</v>
      </c>
    </row>
    <row r="2906" spans="1:24" ht="48" x14ac:dyDescent="0.2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5">
        <f>E2906/D2906</f>
        <v>1.0102</v>
      </c>
      <c r="P2906" s="6">
        <f>E2906/L2906</f>
        <v>41.743801652892564</v>
      </c>
      <c r="Q2906" t="str">
        <f>LEFT(N2906, SEARCH("/", N2906, 1)-1)</f>
        <v>technology</v>
      </c>
      <c r="R2906" t="str">
        <f>RIGHT(N2906, LEN(N2906) - SEARCH("/", N2906,1))</f>
        <v>hardware</v>
      </c>
      <c r="S2906" s="10">
        <f>(((J2906/60)/60)/24)+DATE(1970,1,1)</f>
        <v>42303.617488425924</v>
      </c>
      <c r="T2906" s="10">
        <f>(((I2906/60)/60)/24)+DATE(1970,1,1)</f>
        <v>42333.659155092595</v>
      </c>
      <c r="U2906" s="12">
        <f>ROUND((T2906-S2906), 0)</f>
        <v>30</v>
      </c>
      <c r="V2906" s="11">
        <f>IF(E2906&gt;=D2906, 1, "")</f>
        <v>1</v>
      </c>
      <c r="W2906" s="11" t="str">
        <f>IF(E2906&lt;D2906, 1, "")</f>
        <v/>
      </c>
      <c r="X2906" s="15">
        <f>S2906</f>
        <v>42303.617488425924</v>
      </c>
    </row>
    <row r="2907" spans="1:24" ht="48" x14ac:dyDescent="0.2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5">
        <f>E2907/D2907</f>
        <v>1.1359142857142857</v>
      </c>
      <c r="P2907" s="6">
        <f>E2907/L2907</f>
        <v>64.020933977455712</v>
      </c>
      <c r="Q2907" t="str">
        <f>LEFT(N2907, SEARCH("/", N2907, 1)-1)</f>
        <v>technology</v>
      </c>
      <c r="R2907" t="str">
        <f>RIGHT(N2907, LEN(N2907) - SEARCH("/", N2907,1))</f>
        <v>hardware</v>
      </c>
      <c r="S2907" s="10">
        <f>(((J2907/60)/60)/24)+DATE(1970,1,1)</f>
        <v>41731.520949074074</v>
      </c>
      <c r="T2907" s="10">
        <f>(((I2907/60)/60)/24)+DATE(1970,1,1)</f>
        <v>41761.520949074074</v>
      </c>
      <c r="U2907" s="12">
        <f>ROUND((T2907-S2907), 0)</f>
        <v>30</v>
      </c>
      <c r="V2907" s="11">
        <f>IF(E2907&gt;=D2907, 1, "")</f>
        <v>1</v>
      </c>
      <c r="W2907" s="11" t="str">
        <f>IF(E2907&lt;D2907, 1, "")</f>
        <v/>
      </c>
      <c r="X2907" s="15">
        <f>S2907</f>
        <v>41731.520949074074</v>
      </c>
    </row>
    <row r="2908" spans="1:24" ht="48" x14ac:dyDescent="0.2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5">
        <f>E2908/D2908</f>
        <v>1.6741666666666666</v>
      </c>
      <c r="P2908" s="6">
        <f>E2908/L2908</f>
        <v>99.455445544554451</v>
      </c>
      <c r="Q2908" t="str">
        <f>LEFT(N2908, SEARCH("/", N2908, 1)-1)</f>
        <v>technology</v>
      </c>
      <c r="R2908" t="str">
        <f>RIGHT(N2908, LEN(N2908) - SEARCH("/", N2908,1))</f>
        <v>hardware</v>
      </c>
      <c r="S2908" s="10">
        <f>(((J2908/60)/60)/24)+DATE(1970,1,1)</f>
        <v>41946.674108796295</v>
      </c>
      <c r="T2908" s="10">
        <f>(((I2908/60)/60)/24)+DATE(1970,1,1)</f>
        <v>41976.166666666672</v>
      </c>
      <c r="U2908" s="12">
        <f>ROUND((T2908-S2908), 0)</f>
        <v>29</v>
      </c>
      <c r="V2908" s="11">
        <f>IF(E2908&gt;=D2908, 1, "")</f>
        <v>1</v>
      </c>
      <c r="W2908" s="11" t="str">
        <f>IF(E2908&lt;D2908, 1, "")</f>
        <v/>
      </c>
      <c r="X2908" s="15">
        <f>S2908</f>
        <v>41946.674108796295</v>
      </c>
    </row>
    <row r="2909" spans="1:24" ht="48" x14ac:dyDescent="0.2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5">
        <f>E2909/D2909</f>
        <v>1.5345200000000001</v>
      </c>
      <c r="P2909" s="6">
        <f>E2909/L2909</f>
        <v>138.49458483754512</v>
      </c>
      <c r="Q2909" t="str">
        <f>LEFT(N2909, SEARCH("/", N2909, 1)-1)</f>
        <v>technology</v>
      </c>
      <c r="R2909" t="str">
        <f>RIGHT(N2909, LEN(N2909) - SEARCH("/", N2909,1))</f>
        <v>hardware</v>
      </c>
      <c r="S2909" s="10">
        <f>(((J2909/60)/60)/24)+DATE(1970,1,1)</f>
        <v>41351.76090277778</v>
      </c>
      <c r="T2909" s="10">
        <f>(((I2909/60)/60)/24)+DATE(1970,1,1)</f>
        <v>41381.76090277778</v>
      </c>
      <c r="U2909" s="12">
        <f>ROUND((T2909-S2909), 0)</f>
        <v>30</v>
      </c>
      <c r="V2909" s="11">
        <f>IF(E2909&gt;=D2909, 1, "")</f>
        <v>1</v>
      </c>
      <c r="W2909" s="11" t="str">
        <f>IF(E2909&lt;D2909, 1, "")</f>
        <v/>
      </c>
      <c r="X2909" s="15">
        <f>S2909</f>
        <v>41351.76090277778</v>
      </c>
    </row>
    <row r="2910" spans="1:24" ht="48" x14ac:dyDescent="0.2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5">
        <f>E2910/D2910</f>
        <v>2.022322</v>
      </c>
      <c r="P2910" s="6">
        <f>E2910/L2910</f>
        <v>45.547792792792798</v>
      </c>
      <c r="Q2910" t="str">
        <f>LEFT(N2910, SEARCH("/", N2910, 1)-1)</f>
        <v>technology</v>
      </c>
      <c r="R2910" t="str">
        <f>RIGHT(N2910, LEN(N2910) - SEARCH("/", N2910,1))</f>
        <v>hardware</v>
      </c>
      <c r="S2910" s="10">
        <f>(((J2910/60)/60)/24)+DATE(1970,1,1)</f>
        <v>42396.494583333333</v>
      </c>
      <c r="T2910" s="10">
        <f>(((I2910/60)/60)/24)+DATE(1970,1,1)</f>
        <v>42426.494583333333</v>
      </c>
      <c r="U2910" s="12">
        <f>ROUND((T2910-S2910), 0)</f>
        <v>30</v>
      </c>
      <c r="V2910" s="11">
        <f>IF(E2910&gt;=D2910, 1, "")</f>
        <v>1</v>
      </c>
      <c r="W2910" s="11" t="str">
        <f>IF(E2910&lt;D2910, 1, "")</f>
        <v/>
      </c>
      <c r="X2910" s="15">
        <f>S2910</f>
        <v>42396.494583333333</v>
      </c>
    </row>
    <row r="2911" spans="1:24" ht="32" x14ac:dyDescent="0.2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5">
        <f>E2911/D2911</f>
        <v>1.6828125</v>
      </c>
      <c r="P2911" s="6">
        <f>E2911/L2911</f>
        <v>10.507317073170732</v>
      </c>
      <c r="Q2911" t="str">
        <f>LEFT(N2911, SEARCH("/", N2911, 1)-1)</f>
        <v>technology</v>
      </c>
      <c r="R2911" t="str">
        <f>RIGHT(N2911, LEN(N2911) - SEARCH("/", N2911,1))</f>
        <v>hardware</v>
      </c>
      <c r="S2911" s="10">
        <f>(((J2911/60)/60)/24)+DATE(1970,1,1)</f>
        <v>42026.370717592596</v>
      </c>
      <c r="T2911" s="10">
        <f>(((I2911/60)/60)/24)+DATE(1970,1,1)</f>
        <v>42065.833333333328</v>
      </c>
      <c r="U2911" s="12">
        <f>ROUND((T2911-S2911), 0)</f>
        <v>39</v>
      </c>
      <c r="V2911" s="11">
        <f>IF(E2911&gt;=D2911, 1, "")</f>
        <v>1</v>
      </c>
      <c r="W2911" s="11" t="str">
        <f>IF(E2911&lt;D2911, 1, "")</f>
        <v/>
      </c>
      <c r="X2911" s="15">
        <f>S2911</f>
        <v>42026.370717592596</v>
      </c>
    </row>
    <row r="2912" spans="1:24" ht="48" x14ac:dyDescent="0.2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5">
        <f>E2912/D2912</f>
        <v>1.4345666666666668</v>
      </c>
      <c r="P2912" s="6">
        <f>E2912/L2912</f>
        <v>114.76533333333333</v>
      </c>
      <c r="Q2912" t="str">
        <f>LEFT(N2912, SEARCH("/", N2912, 1)-1)</f>
        <v>technology</v>
      </c>
      <c r="R2912" t="str">
        <f>RIGHT(N2912, LEN(N2912) - SEARCH("/", N2912,1))</f>
        <v>hardware</v>
      </c>
      <c r="S2912" s="10">
        <f>(((J2912/60)/60)/24)+DATE(1970,1,1)</f>
        <v>42361.602476851855</v>
      </c>
      <c r="T2912" s="10">
        <f>(((I2912/60)/60)/24)+DATE(1970,1,1)</f>
        <v>42400.915972222225</v>
      </c>
      <c r="U2912" s="12">
        <f>ROUND((T2912-S2912), 0)</f>
        <v>39</v>
      </c>
      <c r="V2912" s="11">
        <f>IF(E2912&gt;=D2912, 1, "")</f>
        <v>1</v>
      </c>
      <c r="W2912" s="11" t="str">
        <f>IF(E2912&lt;D2912, 1, "")</f>
        <v/>
      </c>
      <c r="X2912" s="15">
        <f>S2912</f>
        <v>42361.602476851855</v>
      </c>
    </row>
    <row r="2913" spans="1:24" ht="48" x14ac:dyDescent="0.2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5">
        <f>E2913/D2913</f>
        <v>1.964</v>
      </c>
      <c r="P2913" s="6">
        <f>E2913/L2913</f>
        <v>35.997067448680355</v>
      </c>
      <c r="Q2913" t="str">
        <f>LEFT(N2913, SEARCH("/", N2913, 1)-1)</f>
        <v>technology</v>
      </c>
      <c r="R2913" t="str">
        <f>RIGHT(N2913, LEN(N2913) - SEARCH("/", N2913,1))</f>
        <v>hardware</v>
      </c>
      <c r="S2913" s="10">
        <f>(((J2913/60)/60)/24)+DATE(1970,1,1)</f>
        <v>41783.642939814818</v>
      </c>
      <c r="T2913" s="10">
        <f>(((I2913/60)/60)/24)+DATE(1970,1,1)</f>
        <v>41843.642939814818</v>
      </c>
      <c r="U2913" s="12">
        <f>ROUND((T2913-S2913), 0)</f>
        <v>60</v>
      </c>
      <c r="V2913" s="11">
        <f>IF(E2913&gt;=D2913, 1, "")</f>
        <v>1</v>
      </c>
      <c r="W2913" s="11" t="str">
        <f>IF(E2913&lt;D2913, 1, "")</f>
        <v/>
      </c>
      <c r="X2913" s="15">
        <f>S2913</f>
        <v>41783.642939814818</v>
      </c>
    </row>
    <row r="2914" spans="1:24" ht="48" x14ac:dyDescent="0.2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5">
        <f>E2914/D2914</f>
        <v>1.0791999999999999</v>
      </c>
      <c r="P2914" s="6">
        <f>E2914/L2914</f>
        <v>154.17142857142858</v>
      </c>
      <c r="Q2914" t="str">
        <f>LEFT(N2914, SEARCH("/", N2914, 1)-1)</f>
        <v>technology</v>
      </c>
      <c r="R2914" t="str">
        <f>RIGHT(N2914, LEN(N2914) - SEARCH("/", N2914,1))</f>
        <v>hardware</v>
      </c>
      <c r="S2914" s="10">
        <f>(((J2914/60)/60)/24)+DATE(1970,1,1)</f>
        <v>42705.764513888891</v>
      </c>
      <c r="T2914" s="10">
        <f>(((I2914/60)/60)/24)+DATE(1970,1,1)</f>
        <v>42735.764513888891</v>
      </c>
      <c r="U2914" s="12">
        <f>ROUND((T2914-S2914), 0)</f>
        <v>30</v>
      </c>
      <c r="V2914" s="11">
        <f>IF(E2914&gt;=D2914, 1, "")</f>
        <v>1</v>
      </c>
      <c r="W2914" s="11" t="str">
        <f>IF(E2914&lt;D2914, 1, "")</f>
        <v/>
      </c>
      <c r="X2914" s="15">
        <f>S2914</f>
        <v>42705.764513888891</v>
      </c>
    </row>
    <row r="2915" spans="1:24" ht="48" x14ac:dyDescent="0.2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5">
        <f>E2915/D2915</f>
        <v>1.14977</v>
      </c>
      <c r="P2915" s="6">
        <f>E2915/L2915</f>
        <v>566.38916256157631</v>
      </c>
      <c r="Q2915" t="str">
        <f>LEFT(N2915, SEARCH("/", N2915, 1)-1)</f>
        <v>technology</v>
      </c>
      <c r="R2915" t="str">
        <f>RIGHT(N2915, LEN(N2915) - SEARCH("/", N2915,1))</f>
        <v>hardware</v>
      </c>
      <c r="S2915" s="10">
        <f>(((J2915/60)/60)/24)+DATE(1970,1,1)</f>
        <v>42423.3830787037</v>
      </c>
      <c r="T2915" s="10">
        <f>(((I2915/60)/60)/24)+DATE(1970,1,1)</f>
        <v>42453.341412037036</v>
      </c>
      <c r="U2915" s="12">
        <f>ROUND((T2915-S2915), 0)</f>
        <v>30</v>
      </c>
      <c r="V2915" s="11">
        <f>IF(E2915&gt;=D2915, 1, "")</f>
        <v>1</v>
      </c>
      <c r="W2915" s="11" t="str">
        <f>IF(E2915&lt;D2915, 1, "")</f>
        <v/>
      </c>
      <c r="X2915" s="15">
        <f>S2915</f>
        <v>42423.3830787037</v>
      </c>
    </row>
    <row r="2916" spans="1:24" ht="32" x14ac:dyDescent="0.2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5">
        <f>E2916/D2916</f>
        <v>1.4804999999999999</v>
      </c>
      <c r="P2916" s="6">
        <f>E2916/L2916</f>
        <v>120.85714285714286</v>
      </c>
      <c r="Q2916" t="str">
        <f>LEFT(N2916, SEARCH("/", N2916, 1)-1)</f>
        <v>technology</v>
      </c>
      <c r="R2916" t="str">
        <f>RIGHT(N2916, LEN(N2916) - SEARCH("/", N2916,1))</f>
        <v>hardware</v>
      </c>
      <c r="S2916" s="10">
        <f>(((J2916/60)/60)/24)+DATE(1970,1,1)</f>
        <v>42472.73265046296</v>
      </c>
      <c r="T2916" s="10">
        <f>(((I2916/60)/60)/24)+DATE(1970,1,1)</f>
        <v>42505.73265046296</v>
      </c>
      <c r="U2916" s="12">
        <f>ROUND((T2916-S2916), 0)</f>
        <v>33</v>
      </c>
      <c r="V2916" s="11">
        <f>IF(E2916&gt;=D2916, 1, "")</f>
        <v>1</v>
      </c>
      <c r="W2916" s="11" t="str">
        <f>IF(E2916&lt;D2916, 1, "")</f>
        <v/>
      </c>
      <c r="X2916" s="15">
        <f>S2916</f>
        <v>42472.73265046296</v>
      </c>
    </row>
    <row r="2917" spans="1:24" ht="48" x14ac:dyDescent="0.2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5">
        <f>E2917/D2917</f>
        <v>1.9116676082790633</v>
      </c>
      <c r="P2917" s="6">
        <f>E2917/L2917</f>
        <v>86.163845492085343</v>
      </c>
      <c r="Q2917" t="str">
        <f>LEFT(N2917, SEARCH("/", N2917, 1)-1)</f>
        <v>technology</v>
      </c>
      <c r="R2917" t="str">
        <f>RIGHT(N2917, LEN(N2917) - SEARCH("/", N2917,1))</f>
        <v>hardware</v>
      </c>
      <c r="S2917" s="10">
        <f>(((J2917/60)/60)/24)+DATE(1970,1,1)</f>
        <v>41389.364849537036</v>
      </c>
      <c r="T2917" s="10">
        <f>(((I2917/60)/60)/24)+DATE(1970,1,1)</f>
        <v>41425.5</v>
      </c>
      <c r="U2917" s="12">
        <f>ROUND((T2917-S2917), 0)</f>
        <v>36</v>
      </c>
      <c r="V2917" s="11">
        <f>IF(E2917&gt;=D2917, 1, "")</f>
        <v>1</v>
      </c>
      <c r="W2917" s="11" t="str">
        <f>IF(E2917&lt;D2917, 1, "")</f>
        <v/>
      </c>
      <c r="X2917" s="15">
        <f>S2917</f>
        <v>41389.364849537036</v>
      </c>
    </row>
    <row r="2918" spans="1:24" ht="48" x14ac:dyDescent="0.2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5">
        <f>E2918/D2918</f>
        <v>1.99215125</v>
      </c>
      <c r="P2918" s="6">
        <f>E2918/L2918</f>
        <v>51.212114395886893</v>
      </c>
      <c r="Q2918" t="str">
        <f>LEFT(N2918, SEARCH("/", N2918, 1)-1)</f>
        <v>technology</v>
      </c>
      <c r="R2918" t="str">
        <f>RIGHT(N2918, LEN(N2918) - SEARCH("/", N2918,1))</f>
        <v>hardware</v>
      </c>
      <c r="S2918" s="10">
        <f>(((J2918/60)/60)/24)+DATE(1970,1,1)</f>
        <v>41603.333668981482</v>
      </c>
      <c r="T2918" s="10">
        <f>(((I2918/60)/60)/24)+DATE(1970,1,1)</f>
        <v>41633.333668981482</v>
      </c>
      <c r="U2918" s="12">
        <f>ROUND((T2918-S2918), 0)</f>
        <v>30</v>
      </c>
      <c r="V2918" s="11">
        <f>IF(E2918&gt;=D2918, 1, "")</f>
        <v>1</v>
      </c>
      <c r="W2918" s="11" t="str">
        <f>IF(E2918&lt;D2918, 1, "")</f>
        <v/>
      </c>
      <c r="X2918" s="15">
        <f>S2918</f>
        <v>41603.333668981482</v>
      </c>
    </row>
    <row r="2919" spans="1:24" ht="48" x14ac:dyDescent="0.2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5">
        <f>E2919/D2919</f>
        <v>2.1859999999999999</v>
      </c>
      <c r="P2919" s="6">
        <f>E2919/L2919</f>
        <v>67.261538461538464</v>
      </c>
      <c r="Q2919" t="str">
        <f>LEFT(N2919, SEARCH("/", N2919, 1)-1)</f>
        <v>technology</v>
      </c>
      <c r="R2919" t="str">
        <f>RIGHT(N2919, LEN(N2919) - SEARCH("/", N2919,1))</f>
        <v>hardware</v>
      </c>
      <c r="S2919" s="10">
        <f>(((J2919/60)/60)/24)+DATE(1970,1,1)</f>
        <v>41844.771793981483</v>
      </c>
      <c r="T2919" s="10">
        <f>(((I2919/60)/60)/24)+DATE(1970,1,1)</f>
        <v>41874.771793981483</v>
      </c>
      <c r="U2919" s="12">
        <f>ROUND((T2919-S2919), 0)</f>
        <v>30</v>
      </c>
      <c r="V2919" s="11">
        <f>IF(E2919&gt;=D2919, 1, "")</f>
        <v>1</v>
      </c>
      <c r="W2919" s="11" t="str">
        <f>IF(E2919&lt;D2919, 1, "")</f>
        <v/>
      </c>
      <c r="X2919" s="15">
        <f>S2919</f>
        <v>41844.771793981483</v>
      </c>
    </row>
    <row r="2920" spans="1:24" ht="48" x14ac:dyDescent="0.2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5">
        <f>E2920/D2920</f>
        <v>1.2686868686868686</v>
      </c>
      <c r="P2920" s="6">
        <f>E2920/L2920</f>
        <v>62.8</v>
      </c>
      <c r="Q2920" t="str">
        <f>LEFT(N2920, SEARCH("/", N2920, 1)-1)</f>
        <v>technology</v>
      </c>
      <c r="R2920" t="str">
        <f>RIGHT(N2920, LEN(N2920) - SEARCH("/", N2920,1))</f>
        <v>hardware</v>
      </c>
      <c r="S2920" s="10">
        <f>(((J2920/60)/60)/24)+DATE(1970,1,1)</f>
        <v>42115.853888888887</v>
      </c>
      <c r="T2920" s="10">
        <f>(((I2920/60)/60)/24)+DATE(1970,1,1)</f>
        <v>42148.853888888887</v>
      </c>
      <c r="U2920" s="12">
        <f>ROUND((T2920-S2920), 0)</f>
        <v>33</v>
      </c>
      <c r="V2920" s="11">
        <f>IF(E2920&gt;=D2920, 1, "")</f>
        <v>1</v>
      </c>
      <c r="W2920" s="11" t="str">
        <f>IF(E2920&lt;D2920, 1, "")</f>
        <v/>
      </c>
      <c r="X2920" s="15">
        <f>S2920</f>
        <v>42115.853888888887</v>
      </c>
    </row>
    <row r="2921" spans="1:24" ht="48" x14ac:dyDescent="0.2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5">
        <f>E2921/D2921</f>
        <v>1.0522388</v>
      </c>
      <c r="P2921" s="6">
        <f>E2921/L2921</f>
        <v>346.13118421052633</v>
      </c>
      <c r="Q2921" t="str">
        <f>LEFT(N2921, SEARCH("/", N2921, 1)-1)</f>
        <v>technology</v>
      </c>
      <c r="R2921" t="str">
        <f>RIGHT(N2921, LEN(N2921) - SEARCH("/", N2921,1))</f>
        <v>hardware</v>
      </c>
      <c r="S2921" s="10">
        <f>(((J2921/60)/60)/24)+DATE(1970,1,1)</f>
        <v>42633.841608796298</v>
      </c>
      <c r="T2921" s="10">
        <f>(((I2921/60)/60)/24)+DATE(1970,1,1)</f>
        <v>42663.841608796298</v>
      </c>
      <c r="U2921" s="12">
        <f>ROUND((T2921-S2921), 0)</f>
        <v>30</v>
      </c>
      <c r="V2921" s="11">
        <f>IF(E2921&gt;=D2921, 1, "")</f>
        <v>1</v>
      </c>
      <c r="W2921" s="11" t="str">
        <f>IF(E2921&lt;D2921, 1, "")</f>
        <v/>
      </c>
      <c r="X2921" s="15">
        <f>S2921</f>
        <v>42633.841608796298</v>
      </c>
    </row>
    <row r="2922" spans="1:24" ht="48" x14ac:dyDescent="0.2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5">
        <f>E2922/D2922</f>
        <v>1.2840666000000001</v>
      </c>
      <c r="P2922" s="6">
        <f>E2922/L2922</f>
        <v>244.11912547528519</v>
      </c>
      <c r="Q2922" t="str">
        <f>LEFT(N2922, SEARCH("/", N2922, 1)-1)</f>
        <v>technology</v>
      </c>
      <c r="R2922" t="str">
        <f>RIGHT(N2922, LEN(N2922) - SEARCH("/", N2922,1))</f>
        <v>hardware</v>
      </c>
      <c r="S2922" s="10">
        <f>(((J2922/60)/60)/24)+DATE(1970,1,1)</f>
        <v>42340.972118055557</v>
      </c>
      <c r="T2922" s="10">
        <f>(((I2922/60)/60)/24)+DATE(1970,1,1)</f>
        <v>42371.972118055557</v>
      </c>
      <c r="U2922" s="12">
        <f>ROUND((T2922-S2922), 0)</f>
        <v>31</v>
      </c>
      <c r="V2922" s="11">
        <f>IF(E2922&gt;=D2922, 1, "")</f>
        <v>1</v>
      </c>
      <c r="W2922" s="11" t="str">
        <f>IF(E2922&lt;D2922, 1, "")</f>
        <v/>
      </c>
      <c r="X2922" s="15">
        <f>S2922</f>
        <v>42340.972118055557</v>
      </c>
    </row>
    <row r="2923" spans="1:24" ht="48" x14ac:dyDescent="0.2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5">
        <f>E2923/D2923</f>
        <v>3.1732719999999999</v>
      </c>
      <c r="P2923" s="6">
        <f>E2923/L2923</f>
        <v>259.25424836601309</v>
      </c>
      <c r="Q2923" t="str">
        <f>LEFT(N2923, SEARCH("/", N2923, 1)-1)</f>
        <v>technology</v>
      </c>
      <c r="R2923" t="str">
        <f>RIGHT(N2923, LEN(N2923) - SEARCH("/", N2923,1))</f>
        <v>hardware</v>
      </c>
      <c r="S2923" s="10">
        <f>(((J2923/60)/60)/24)+DATE(1970,1,1)</f>
        <v>42519.6565162037</v>
      </c>
      <c r="T2923" s="10">
        <f>(((I2923/60)/60)/24)+DATE(1970,1,1)</f>
        <v>42549.6565162037</v>
      </c>
      <c r="U2923" s="12">
        <f>ROUND((T2923-S2923), 0)</f>
        <v>30</v>
      </c>
      <c r="V2923" s="11">
        <f>IF(E2923&gt;=D2923, 1, "")</f>
        <v>1</v>
      </c>
      <c r="W2923" s="11" t="str">
        <f>IF(E2923&lt;D2923, 1, "")</f>
        <v/>
      </c>
      <c r="X2923" s="15">
        <f>S2923</f>
        <v>42519.6565162037</v>
      </c>
    </row>
    <row r="2924" spans="1:24" ht="48" x14ac:dyDescent="0.2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5">
        <f>E2924/D2924</f>
        <v>2.8073000000000001</v>
      </c>
      <c r="P2924" s="6">
        <f>E2924/L2924</f>
        <v>201.96402877697841</v>
      </c>
      <c r="Q2924" t="str">
        <f>LEFT(N2924, SEARCH("/", N2924, 1)-1)</f>
        <v>technology</v>
      </c>
      <c r="R2924" t="str">
        <f>RIGHT(N2924, LEN(N2924) - SEARCH("/", N2924,1))</f>
        <v>hardware</v>
      </c>
      <c r="S2924" s="10">
        <f>(((J2924/60)/60)/24)+DATE(1970,1,1)</f>
        <v>42600.278749999998</v>
      </c>
      <c r="T2924" s="10">
        <f>(((I2924/60)/60)/24)+DATE(1970,1,1)</f>
        <v>42645.278749999998</v>
      </c>
      <c r="U2924" s="12">
        <f>ROUND((T2924-S2924), 0)</f>
        <v>45</v>
      </c>
      <c r="V2924" s="11">
        <f>IF(E2924&gt;=D2924, 1, "")</f>
        <v>1</v>
      </c>
      <c r="W2924" s="11" t="str">
        <f>IF(E2924&lt;D2924, 1, "")</f>
        <v/>
      </c>
      <c r="X2924" s="15">
        <f>S2924</f>
        <v>42600.278749999998</v>
      </c>
    </row>
    <row r="2925" spans="1:24" ht="48" x14ac:dyDescent="0.2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5">
        <f>E2925/D2925</f>
        <v>1.1073146853146854</v>
      </c>
      <c r="P2925" s="6">
        <f>E2925/L2925</f>
        <v>226.20857142857142</v>
      </c>
      <c r="Q2925" t="str">
        <f>LEFT(N2925, SEARCH("/", N2925, 1)-1)</f>
        <v>technology</v>
      </c>
      <c r="R2925" t="str">
        <f>RIGHT(N2925, LEN(N2925) - SEARCH("/", N2925,1))</f>
        <v>hardware</v>
      </c>
      <c r="S2925" s="10">
        <f>(((J2925/60)/60)/24)+DATE(1970,1,1)</f>
        <v>42467.581388888888</v>
      </c>
      <c r="T2925" s="10">
        <f>(((I2925/60)/60)/24)+DATE(1970,1,1)</f>
        <v>42497.581388888888</v>
      </c>
      <c r="U2925" s="12">
        <f>ROUND((T2925-S2925), 0)</f>
        <v>30</v>
      </c>
      <c r="V2925" s="11">
        <f>IF(E2925&gt;=D2925, 1, "")</f>
        <v>1</v>
      </c>
      <c r="W2925" s="11" t="str">
        <f>IF(E2925&lt;D2925, 1, "")</f>
        <v/>
      </c>
      <c r="X2925" s="15">
        <f>S2925</f>
        <v>42467.581388888888</v>
      </c>
    </row>
    <row r="2926" spans="1:24" ht="48" x14ac:dyDescent="0.2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5">
        <f>E2926/D2926</f>
        <v>1.5260429999999998</v>
      </c>
      <c r="P2926" s="6">
        <f>E2926/L2926</f>
        <v>324.69</v>
      </c>
      <c r="Q2926" t="str">
        <f>LEFT(N2926, SEARCH("/", N2926, 1)-1)</f>
        <v>technology</v>
      </c>
      <c r="R2926" t="str">
        <f>RIGHT(N2926, LEN(N2926) - SEARCH("/", N2926,1))</f>
        <v>hardware</v>
      </c>
      <c r="S2926" s="10">
        <f>(((J2926/60)/60)/24)+DATE(1970,1,1)</f>
        <v>42087.668032407411</v>
      </c>
      <c r="T2926" s="10">
        <f>(((I2926/60)/60)/24)+DATE(1970,1,1)</f>
        <v>42132.668032407411</v>
      </c>
      <c r="U2926" s="12">
        <f>ROUND((T2926-S2926), 0)</f>
        <v>45</v>
      </c>
      <c r="V2926" s="11">
        <f>IF(E2926&gt;=D2926, 1, "")</f>
        <v>1</v>
      </c>
      <c r="W2926" s="11" t="str">
        <f>IF(E2926&lt;D2926, 1, "")</f>
        <v/>
      </c>
      <c r="X2926" s="15">
        <f>S2926</f>
        <v>42087.668032407411</v>
      </c>
    </row>
    <row r="2927" spans="1:24" ht="32" x14ac:dyDescent="0.2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5">
        <f>E2927/D2927</f>
        <v>1.0249999999999999</v>
      </c>
      <c r="P2927" s="6">
        <f>E2927/L2927</f>
        <v>205</v>
      </c>
      <c r="Q2927" t="str">
        <f>LEFT(N2927, SEARCH("/", N2927, 1)-1)</f>
        <v>technology</v>
      </c>
      <c r="R2927" t="str">
        <f>RIGHT(N2927, LEN(N2927) - SEARCH("/", N2927,1))</f>
        <v>hardware</v>
      </c>
      <c r="S2927" s="10">
        <f>(((J2927/60)/60)/24)+DATE(1970,1,1)</f>
        <v>42466.826180555552</v>
      </c>
      <c r="T2927" s="10">
        <f>(((I2927/60)/60)/24)+DATE(1970,1,1)</f>
        <v>42496.826180555552</v>
      </c>
      <c r="U2927" s="12">
        <f>ROUND((T2927-S2927), 0)</f>
        <v>30</v>
      </c>
      <c r="V2927" s="11">
        <f>IF(E2927&gt;=D2927, 1, "")</f>
        <v>1</v>
      </c>
      <c r="W2927" s="11" t="str">
        <f>IF(E2927&lt;D2927, 1, "")</f>
        <v/>
      </c>
      <c r="X2927" s="15">
        <f>S2927</f>
        <v>42466.826180555552</v>
      </c>
    </row>
    <row r="2928" spans="1:24" ht="48" x14ac:dyDescent="0.2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5">
        <f>E2928/D2928</f>
        <v>16.783738373837384</v>
      </c>
      <c r="P2928" s="6">
        <f>E2928/L2928</f>
        <v>20.465926829268295</v>
      </c>
      <c r="Q2928" t="str">
        <f>LEFT(N2928, SEARCH("/", N2928, 1)-1)</f>
        <v>technology</v>
      </c>
      <c r="R2928" t="str">
        <f>RIGHT(N2928, LEN(N2928) - SEARCH("/", N2928,1))</f>
        <v>hardware</v>
      </c>
      <c r="S2928" s="10">
        <f>(((J2928/60)/60)/24)+DATE(1970,1,1)</f>
        <v>41450.681574074071</v>
      </c>
      <c r="T2928" s="10">
        <f>(((I2928/60)/60)/24)+DATE(1970,1,1)</f>
        <v>41480.681574074071</v>
      </c>
      <c r="U2928" s="12">
        <f>ROUND((T2928-S2928), 0)</f>
        <v>30</v>
      </c>
      <c r="V2928" s="11">
        <f>IF(E2928&gt;=D2928, 1, "")</f>
        <v>1</v>
      </c>
      <c r="W2928" s="11" t="str">
        <f>IF(E2928&lt;D2928, 1, "")</f>
        <v/>
      </c>
      <c r="X2928" s="15">
        <f>S2928</f>
        <v>41450.681574074071</v>
      </c>
    </row>
    <row r="2929" spans="1:24" ht="32" x14ac:dyDescent="0.2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5">
        <f>E2929/D2929</f>
        <v>5.4334915642458101</v>
      </c>
      <c r="P2929" s="6">
        <f>E2929/L2929</f>
        <v>116.35303146309367</v>
      </c>
      <c r="Q2929" t="str">
        <f>LEFT(N2929, SEARCH("/", N2929, 1)-1)</f>
        <v>technology</v>
      </c>
      <c r="R2929" t="str">
        <f>RIGHT(N2929, LEN(N2929) - SEARCH("/", N2929,1))</f>
        <v>hardware</v>
      </c>
      <c r="S2929" s="10">
        <f>(((J2929/60)/60)/24)+DATE(1970,1,1)</f>
        <v>41803.880659722221</v>
      </c>
      <c r="T2929" s="10">
        <f>(((I2929/60)/60)/24)+DATE(1970,1,1)</f>
        <v>41843.880659722221</v>
      </c>
      <c r="U2929" s="12">
        <f>ROUND((T2929-S2929), 0)</f>
        <v>40</v>
      </c>
      <c r="V2929" s="11">
        <f>IF(E2929&gt;=D2929, 1, "")</f>
        <v>1</v>
      </c>
      <c r="W2929" s="11" t="str">
        <f>IF(E2929&lt;D2929, 1, "")</f>
        <v/>
      </c>
      <c r="X2929" s="15">
        <f>S2929</f>
        <v>41803.880659722221</v>
      </c>
    </row>
    <row r="2930" spans="1:24" ht="48" x14ac:dyDescent="0.2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5">
        <f>E2930/D2930</f>
        <v>1.1550800000000001</v>
      </c>
      <c r="P2930" s="6">
        <f>E2930/L2930</f>
        <v>307.20212765957444</v>
      </c>
      <c r="Q2930" t="str">
        <f>LEFT(N2930, SEARCH("/", N2930, 1)-1)</f>
        <v>technology</v>
      </c>
      <c r="R2930" t="str">
        <f>RIGHT(N2930, LEN(N2930) - SEARCH("/", N2930,1))</f>
        <v>hardware</v>
      </c>
      <c r="S2930" s="10">
        <f>(((J2930/60)/60)/24)+DATE(1970,1,1)</f>
        <v>42103.042546296296</v>
      </c>
      <c r="T2930" s="10">
        <f>(((I2930/60)/60)/24)+DATE(1970,1,1)</f>
        <v>42160.875</v>
      </c>
      <c r="U2930" s="12">
        <f>ROUND((T2930-S2930), 0)</f>
        <v>58</v>
      </c>
      <c r="V2930" s="11">
        <f>IF(E2930&gt;=D2930, 1, "")</f>
        <v>1</v>
      </c>
      <c r="W2930" s="11" t="str">
        <f>IF(E2930&lt;D2930, 1, "")</f>
        <v/>
      </c>
      <c r="X2930" s="15">
        <f>S2930</f>
        <v>42103.042546296296</v>
      </c>
    </row>
    <row r="2931" spans="1:24" ht="48" x14ac:dyDescent="0.2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5">
        <f>E2931/D2931</f>
        <v>1.3120499999999999</v>
      </c>
      <c r="P2931" s="6">
        <f>E2931/L2931</f>
        <v>546.6875</v>
      </c>
      <c r="Q2931" t="str">
        <f>LEFT(N2931, SEARCH("/", N2931, 1)-1)</f>
        <v>technology</v>
      </c>
      <c r="R2931" t="str">
        <f>RIGHT(N2931, LEN(N2931) - SEARCH("/", N2931,1))</f>
        <v>hardware</v>
      </c>
      <c r="S2931" s="10">
        <f>(((J2931/60)/60)/24)+DATE(1970,1,1)</f>
        <v>42692.771493055552</v>
      </c>
      <c r="T2931" s="10">
        <f>(((I2931/60)/60)/24)+DATE(1970,1,1)</f>
        <v>42722.771493055552</v>
      </c>
      <c r="U2931" s="12">
        <f>ROUND((T2931-S2931), 0)</f>
        <v>30</v>
      </c>
      <c r="V2931" s="11">
        <f>IF(E2931&gt;=D2931, 1, "")</f>
        <v>1</v>
      </c>
      <c r="W2931" s="11" t="str">
        <f>IF(E2931&lt;D2931, 1, "")</f>
        <v/>
      </c>
      <c r="X2931" s="15">
        <f>S2931</f>
        <v>42692.771493055552</v>
      </c>
    </row>
    <row r="2932" spans="1:24" ht="48" x14ac:dyDescent="0.2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5">
        <f>E2932/D2932</f>
        <v>2.8816999999999999</v>
      </c>
      <c r="P2932" s="6">
        <f>E2932/L2932</f>
        <v>47.474464579901152</v>
      </c>
      <c r="Q2932" t="str">
        <f>LEFT(N2932, SEARCH("/", N2932, 1)-1)</f>
        <v>technology</v>
      </c>
      <c r="R2932" t="str">
        <f>RIGHT(N2932, LEN(N2932) - SEARCH("/", N2932,1))</f>
        <v>hardware</v>
      </c>
      <c r="S2932" s="10">
        <f>(((J2932/60)/60)/24)+DATE(1970,1,1)</f>
        <v>42150.71056712963</v>
      </c>
      <c r="T2932" s="10">
        <f>(((I2932/60)/60)/24)+DATE(1970,1,1)</f>
        <v>42180.791666666672</v>
      </c>
      <c r="U2932" s="12">
        <f>ROUND((T2932-S2932), 0)</f>
        <v>30</v>
      </c>
      <c r="V2932" s="11">
        <f>IF(E2932&gt;=D2932, 1, "")</f>
        <v>1</v>
      </c>
      <c r="W2932" s="11" t="str">
        <f>IF(E2932&lt;D2932, 1, "")</f>
        <v/>
      </c>
      <c r="X2932" s="15">
        <f>S2932</f>
        <v>42150.71056712963</v>
      </c>
    </row>
    <row r="2933" spans="1:24" ht="48" x14ac:dyDescent="0.2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5">
        <f>E2933/D2933</f>
        <v>5.0780000000000003</v>
      </c>
      <c r="P2933" s="6">
        <f>E2933/L2933</f>
        <v>101.56</v>
      </c>
      <c r="Q2933" t="str">
        <f>LEFT(N2933, SEARCH("/", N2933, 1)-1)</f>
        <v>technology</v>
      </c>
      <c r="R2933" t="str">
        <f>RIGHT(N2933, LEN(N2933) - SEARCH("/", N2933,1))</f>
        <v>hardware</v>
      </c>
      <c r="S2933" s="10">
        <f>(((J2933/60)/60)/24)+DATE(1970,1,1)</f>
        <v>42289.957175925927</v>
      </c>
      <c r="T2933" s="10">
        <f>(((I2933/60)/60)/24)+DATE(1970,1,1)</f>
        <v>42319.998842592591</v>
      </c>
      <c r="U2933" s="12">
        <f>ROUND((T2933-S2933), 0)</f>
        <v>30</v>
      </c>
      <c r="V2933" s="11">
        <f>IF(E2933&gt;=D2933, 1, "")</f>
        <v>1</v>
      </c>
      <c r="W2933" s="11" t="str">
        <f>IF(E2933&lt;D2933, 1, "")</f>
        <v/>
      </c>
      <c r="X2933" s="15">
        <f>S2933</f>
        <v>42289.957175925927</v>
      </c>
    </row>
    <row r="2934" spans="1:24" ht="48" x14ac:dyDescent="0.2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5">
        <f>E2934/D2934</f>
        <v>1.1457142857142857</v>
      </c>
      <c r="P2934" s="6">
        <f>E2934/L2934</f>
        <v>72.909090909090907</v>
      </c>
      <c r="Q2934" t="str">
        <f>LEFT(N2934, SEARCH("/", N2934, 1)-1)</f>
        <v>music</v>
      </c>
      <c r="R2934" t="str">
        <f>RIGHT(N2934, LEN(N2934) - SEARCH("/", N2934,1))</f>
        <v>indie rock</v>
      </c>
      <c r="S2934" s="10">
        <f>(((J2934/60)/60)/24)+DATE(1970,1,1)</f>
        <v>41004.156886574077</v>
      </c>
      <c r="T2934" s="10">
        <f>(((I2934/60)/60)/24)+DATE(1970,1,1)</f>
        <v>41045.207638888889</v>
      </c>
      <c r="U2934" s="12">
        <f>ROUND((T2934-S2934), 0)</f>
        <v>41</v>
      </c>
      <c r="V2934" s="11">
        <f>IF(E2934&gt;=D2934, 1, "")</f>
        <v>1</v>
      </c>
      <c r="W2934" s="11" t="str">
        <f>IF(E2934&lt;D2934, 1, "")</f>
        <v/>
      </c>
      <c r="X2934" s="15">
        <f>S2934</f>
        <v>41004.156886574077</v>
      </c>
    </row>
    <row r="2935" spans="1:24" ht="48" x14ac:dyDescent="0.2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5">
        <f>E2935/D2935</f>
        <v>1.1073333333333333</v>
      </c>
      <c r="P2935" s="6">
        <f>E2935/L2935</f>
        <v>43.710526315789473</v>
      </c>
      <c r="Q2935" t="str">
        <f>LEFT(N2935, SEARCH("/", N2935, 1)-1)</f>
        <v>music</v>
      </c>
      <c r="R2935" t="str">
        <f>RIGHT(N2935, LEN(N2935) - SEARCH("/", N2935,1))</f>
        <v>indie rock</v>
      </c>
      <c r="S2935" s="10">
        <f>(((J2935/60)/60)/24)+DATE(1970,1,1)</f>
        <v>40811.120324074072</v>
      </c>
      <c r="T2935" s="10">
        <f>(((I2935/60)/60)/24)+DATE(1970,1,1)</f>
        <v>40871.161990740737</v>
      </c>
      <c r="U2935" s="12">
        <f>ROUND((T2935-S2935), 0)</f>
        <v>60</v>
      </c>
      <c r="V2935" s="11">
        <f>IF(E2935&gt;=D2935, 1, "")</f>
        <v>1</v>
      </c>
      <c r="W2935" s="11" t="str">
        <f>IF(E2935&lt;D2935, 1, "")</f>
        <v/>
      </c>
      <c r="X2935" s="15">
        <f>S2935</f>
        <v>40811.120324074072</v>
      </c>
    </row>
    <row r="2936" spans="1:24" ht="48" x14ac:dyDescent="0.2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5">
        <f>E2936/D2936</f>
        <v>1.1333333333333333</v>
      </c>
      <c r="P2936" s="6">
        <f>E2936/L2936</f>
        <v>34</v>
      </c>
      <c r="Q2936" t="str">
        <f>LEFT(N2936, SEARCH("/", N2936, 1)-1)</f>
        <v>music</v>
      </c>
      <c r="R2936" t="str">
        <f>RIGHT(N2936, LEN(N2936) - SEARCH("/", N2936,1))</f>
        <v>indie rock</v>
      </c>
      <c r="S2936" s="10">
        <f>(((J2936/60)/60)/24)+DATE(1970,1,1)</f>
        <v>41034.72216435185</v>
      </c>
      <c r="T2936" s="10">
        <f>(((I2936/60)/60)/24)+DATE(1970,1,1)</f>
        <v>41064.72216435185</v>
      </c>
      <c r="U2936" s="12">
        <f>ROUND((T2936-S2936), 0)</f>
        <v>30</v>
      </c>
      <c r="V2936" s="11">
        <f>IF(E2936&gt;=D2936, 1, "")</f>
        <v>1</v>
      </c>
      <c r="W2936" s="11" t="str">
        <f>IF(E2936&lt;D2936, 1, "")</f>
        <v/>
      </c>
      <c r="X2936" s="15">
        <f>S2936</f>
        <v>41034.72216435185</v>
      </c>
    </row>
    <row r="2937" spans="1:24" ht="48" x14ac:dyDescent="0.2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5">
        <f>E2937/D2937</f>
        <v>1.0833333333333333</v>
      </c>
      <c r="P2937" s="6">
        <f>E2937/L2937</f>
        <v>70.652173913043484</v>
      </c>
      <c r="Q2937" t="str">
        <f>LEFT(N2937, SEARCH("/", N2937, 1)-1)</f>
        <v>music</v>
      </c>
      <c r="R2937" t="str">
        <f>RIGHT(N2937, LEN(N2937) - SEARCH("/", N2937,1))</f>
        <v>indie rock</v>
      </c>
      <c r="S2937" s="10">
        <f>(((J2937/60)/60)/24)+DATE(1970,1,1)</f>
        <v>41731.833124999997</v>
      </c>
      <c r="T2937" s="10">
        <f>(((I2937/60)/60)/24)+DATE(1970,1,1)</f>
        <v>41763.290972222225</v>
      </c>
      <c r="U2937" s="12">
        <f>ROUND((T2937-S2937), 0)</f>
        <v>31</v>
      </c>
      <c r="V2937" s="11">
        <f>IF(E2937&gt;=D2937, 1, "")</f>
        <v>1</v>
      </c>
      <c r="W2937" s="11" t="str">
        <f>IF(E2937&lt;D2937, 1, "")</f>
        <v/>
      </c>
      <c r="X2937" s="15">
        <f>S2937</f>
        <v>41731.833124999997</v>
      </c>
    </row>
    <row r="2938" spans="1:24" ht="48" x14ac:dyDescent="0.2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5">
        <f>E2938/D2938</f>
        <v>1.2353333333333334</v>
      </c>
      <c r="P2938" s="6">
        <f>E2938/L2938</f>
        <v>89.301204819277103</v>
      </c>
      <c r="Q2938" t="str">
        <f>LEFT(N2938, SEARCH("/", N2938, 1)-1)</f>
        <v>music</v>
      </c>
      <c r="R2938" t="str">
        <f>RIGHT(N2938, LEN(N2938) - SEARCH("/", N2938,1))</f>
        <v>indie rock</v>
      </c>
      <c r="S2938" s="10">
        <f>(((J2938/60)/60)/24)+DATE(1970,1,1)</f>
        <v>41075.835497685184</v>
      </c>
      <c r="T2938" s="10">
        <f>(((I2938/60)/60)/24)+DATE(1970,1,1)</f>
        <v>41105.835497685184</v>
      </c>
      <c r="U2938" s="12">
        <f>ROUND((T2938-S2938), 0)</f>
        <v>30</v>
      </c>
      <c r="V2938" s="11">
        <f>IF(E2938&gt;=D2938, 1, "")</f>
        <v>1</v>
      </c>
      <c r="W2938" s="11" t="str">
        <f>IF(E2938&lt;D2938, 1, "")</f>
        <v/>
      </c>
      <c r="X2938" s="15">
        <f>S2938</f>
        <v>41075.835497685184</v>
      </c>
    </row>
    <row r="2939" spans="1:24" ht="48" x14ac:dyDescent="0.2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5">
        <f>E2939/D2939</f>
        <v>1.0069999999999999</v>
      </c>
      <c r="P2939" s="6">
        <f>E2939/L2939</f>
        <v>115.08571428571429</v>
      </c>
      <c r="Q2939" t="str">
        <f>LEFT(N2939, SEARCH("/", N2939, 1)-1)</f>
        <v>music</v>
      </c>
      <c r="R2939" t="str">
        <f>RIGHT(N2939, LEN(N2939) - SEARCH("/", N2939,1))</f>
        <v>indie rock</v>
      </c>
      <c r="S2939" s="10">
        <f>(((J2939/60)/60)/24)+DATE(1970,1,1)</f>
        <v>40860.67050925926</v>
      </c>
      <c r="T2939" s="10">
        <f>(((I2939/60)/60)/24)+DATE(1970,1,1)</f>
        <v>40891.207638888889</v>
      </c>
      <c r="U2939" s="12">
        <f>ROUND((T2939-S2939), 0)</f>
        <v>31</v>
      </c>
      <c r="V2939" s="11">
        <f>IF(E2939&gt;=D2939, 1, "")</f>
        <v>1</v>
      </c>
      <c r="W2939" s="11" t="str">
        <f>IF(E2939&lt;D2939, 1, "")</f>
        <v/>
      </c>
      <c r="X2939" s="15">
        <f>S2939</f>
        <v>40860.67050925926</v>
      </c>
    </row>
    <row r="2940" spans="1:24" ht="48" x14ac:dyDescent="0.2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5">
        <f>E2940/D2940</f>
        <v>1.0353333333333334</v>
      </c>
      <c r="P2940" s="6">
        <f>E2940/L2940</f>
        <v>62.12</v>
      </c>
      <c r="Q2940" t="str">
        <f>LEFT(N2940, SEARCH("/", N2940, 1)-1)</f>
        <v>music</v>
      </c>
      <c r="R2940" t="str">
        <f>RIGHT(N2940, LEN(N2940) - SEARCH("/", N2940,1))</f>
        <v>indie rock</v>
      </c>
      <c r="S2940" s="10">
        <f>(((J2940/60)/60)/24)+DATE(1970,1,1)</f>
        <v>40764.204375000001</v>
      </c>
      <c r="T2940" s="10">
        <f>(((I2940/60)/60)/24)+DATE(1970,1,1)</f>
        <v>40794.204375000001</v>
      </c>
      <c r="U2940" s="12">
        <f>ROUND((T2940-S2940), 0)</f>
        <v>30</v>
      </c>
      <c r="V2940" s="11">
        <f>IF(E2940&gt;=D2940, 1, "")</f>
        <v>1</v>
      </c>
      <c r="W2940" s="11" t="str">
        <f>IF(E2940&lt;D2940, 1, "")</f>
        <v/>
      </c>
      <c r="X2940" s="15">
        <f>S2940</f>
        <v>40764.204375000001</v>
      </c>
    </row>
    <row r="2941" spans="1:24" ht="48" x14ac:dyDescent="0.2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5">
        <f>E2941/D2941</f>
        <v>1.1551066666666667</v>
      </c>
      <c r="P2941" s="6">
        <f>E2941/L2941</f>
        <v>46.204266666666669</v>
      </c>
      <c r="Q2941" t="str">
        <f>LEFT(N2941, SEARCH("/", N2941, 1)-1)</f>
        <v>music</v>
      </c>
      <c r="R2941" t="str">
        <f>RIGHT(N2941, LEN(N2941) - SEARCH("/", N2941,1))</f>
        <v>indie rock</v>
      </c>
      <c r="S2941" s="10">
        <f>(((J2941/60)/60)/24)+DATE(1970,1,1)</f>
        <v>40395.714722222219</v>
      </c>
      <c r="T2941" s="10">
        <f>(((I2941/60)/60)/24)+DATE(1970,1,1)</f>
        <v>40432.165972222225</v>
      </c>
      <c r="U2941" s="12">
        <f>ROUND((T2941-S2941), 0)</f>
        <v>36</v>
      </c>
      <c r="V2941" s="11">
        <f>IF(E2941&gt;=D2941, 1, "")</f>
        <v>1</v>
      </c>
      <c r="W2941" s="11" t="str">
        <f>IF(E2941&lt;D2941, 1, "")</f>
        <v/>
      </c>
      <c r="X2941" s="15">
        <f>S2941</f>
        <v>40395.714722222219</v>
      </c>
    </row>
    <row r="2942" spans="1:24" ht="32" x14ac:dyDescent="0.2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5">
        <f>E2942/D2942</f>
        <v>1.2040040000000001</v>
      </c>
      <c r="P2942" s="6">
        <f>E2942/L2942</f>
        <v>48.54854838709678</v>
      </c>
      <c r="Q2942" t="str">
        <f>LEFT(N2942, SEARCH("/", N2942, 1)-1)</f>
        <v>music</v>
      </c>
      <c r="R2942" t="str">
        <f>RIGHT(N2942, LEN(N2942) - SEARCH("/", N2942,1))</f>
        <v>indie rock</v>
      </c>
      <c r="S2942" s="10">
        <f>(((J2942/60)/60)/24)+DATE(1970,1,1)</f>
        <v>41453.076319444444</v>
      </c>
      <c r="T2942" s="10">
        <f>(((I2942/60)/60)/24)+DATE(1970,1,1)</f>
        <v>41488.076319444444</v>
      </c>
      <c r="U2942" s="12">
        <f>ROUND((T2942-S2942), 0)</f>
        <v>35</v>
      </c>
      <c r="V2942" s="11">
        <f>IF(E2942&gt;=D2942, 1, "")</f>
        <v>1</v>
      </c>
      <c r="W2942" s="11" t="str">
        <f>IF(E2942&lt;D2942, 1, "")</f>
        <v/>
      </c>
      <c r="X2942" s="15">
        <f>S2942</f>
        <v>41453.076319444444</v>
      </c>
    </row>
    <row r="2943" spans="1:24" ht="48" x14ac:dyDescent="0.2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5">
        <f>E2943/D2943</f>
        <v>1.1504037499999999</v>
      </c>
      <c r="P2943" s="6">
        <f>E2943/L2943</f>
        <v>57.520187499999999</v>
      </c>
      <c r="Q2943" t="str">
        <f>LEFT(N2943, SEARCH("/", N2943, 1)-1)</f>
        <v>music</v>
      </c>
      <c r="R2943" t="str">
        <f>RIGHT(N2943, LEN(N2943) - SEARCH("/", N2943,1))</f>
        <v>indie rock</v>
      </c>
      <c r="S2943" s="10">
        <f>(((J2943/60)/60)/24)+DATE(1970,1,1)</f>
        <v>41299.381423611114</v>
      </c>
      <c r="T2943" s="10">
        <f>(((I2943/60)/60)/24)+DATE(1970,1,1)</f>
        <v>41329.381423611114</v>
      </c>
      <c r="U2943" s="12">
        <f>ROUND((T2943-S2943), 0)</f>
        <v>30</v>
      </c>
      <c r="V2943" s="11">
        <f>IF(E2943&gt;=D2943, 1, "")</f>
        <v>1</v>
      </c>
      <c r="W2943" s="11" t="str">
        <f>IF(E2943&lt;D2943, 1, "")</f>
        <v/>
      </c>
      <c r="X2943" s="15">
        <f>S2943</f>
        <v>41299.381423611114</v>
      </c>
    </row>
    <row r="2944" spans="1:24" ht="48" x14ac:dyDescent="0.2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5">
        <f>E2944/D2944</f>
        <v>1.2046777777777777</v>
      </c>
      <c r="P2944" s="6">
        <f>E2944/L2944</f>
        <v>88.147154471544724</v>
      </c>
      <c r="Q2944" t="str">
        <f>LEFT(N2944, SEARCH("/", N2944, 1)-1)</f>
        <v>music</v>
      </c>
      <c r="R2944" t="str">
        <f>RIGHT(N2944, LEN(N2944) - SEARCH("/", N2944,1))</f>
        <v>indie rock</v>
      </c>
      <c r="S2944" s="10">
        <f>(((J2944/60)/60)/24)+DATE(1970,1,1)</f>
        <v>40555.322662037033</v>
      </c>
      <c r="T2944" s="10">
        <f>(((I2944/60)/60)/24)+DATE(1970,1,1)</f>
        <v>40603.833333333336</v>
      </c>
      <c r="U2944" s="12">
        <f>ROUND((T2944-S2944), 0)</f>
        <v>49</v>
      </c>
      <c r="V2944" s="11">
        <f>IF(E2944&gt;=D2944, 1, "")</f>
        <v>1</v>
      </c>
      <c r="W2944" s="11" t="str">
        <f>IF(E2944&lt;D2944, 1, "")</f>
        <v/>
      </c>
      <c r="X2944" s="15">
        <f>S2944</f>
        <v>40555.322662037033</v>
      </c>
    </row>
    <row r="2945" spans="1:24" ht="48" x14ac:dyDescent="0.2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5">
        <f>E2945/D2945</f>
        <v>1.0128333333333333</v>
      </c>
      <c r="P2945" s="6">
        <f>E2945/L2945</f>
        <v>110.49090909090908</v>
      </c>
      <c r="Q2945" t="str">
        <f>LEFT(N2945, SEARCH("/", N2945, 1)-1)</f>
        <v>music</v>
      </c>
      <c r="R2945" t="str">
        <f>RIGHT(N2945, LEN(N2945) - SEARCH("/", N2945,1))</f>
        <v>indie rock</v>
      </c>
      <c r="S2945" s="10">
        <f>(((J2945/60)/60)/24)+DATE(1970,1,1)</f>
        <v>40763.707546296297</v>
      </c>
      <c r="T2945" s="10">
        <f>(((I2945/60)/60)/24)+DATE(1970,1,1)</f>
        <v>40823.707546296297</v>
      </c>
      <c r="U2945" s="12">
        <f>ROUND((T2945-S2945), 0)</f>
        <v>60</v>
      </c>
      <c r="V2945" s="11">
        <f>IF(E2945&gt;=D2945, 1, "")</f>
        <v>1</v>
      </c>
      <c r="W2945" s="11" t="str">
        <f>IF(E2945&lt;D2945, 1, "")</f>
        <v/>
      </c>
      <c r="X2945" s="15">
        <f>S2945</f>
        <v>40763.707546296297</v>
      </c>
    </row>
    <row r="2946" spans="1:24" ht="48" x14ac:dyDescent="0.2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5">
        <f>E2946/D2946</f>
        <v>1.0246666666666666</v>
      </c>
      <c r="P2946" s="6">
        <f>E2946/L2946</f>
        <v>66.826086956521735</v>
      </c>
      <c r="Q2946" t="str">
        <f>LEFT(N2946, SEARCH("/", N2946, 1)-1)</f>
        <v>music</v>
      </c>
      <c r="R2946" t="str">
        <f>RIGHT(N2946, LEN(N2946) - SEARCH("/", N2946,1))</f>
        <v>indie rock</v>
      </c>
      <c r="S2946" s="10">
        <f>(((J2946/60)/60)/24)+DATE(1970,1,1)</f>
        <v>41205.854537037041</v>
      </c>
      <c r="T2946" s="10">
        <f>(((I2946/60)/60)/24)+DATE(1970,1,1)</f>
        <v>41265.896203703705</v>
      </c>
      <c r="U2946" s="12">
        <f>ROUND((T2946-S2946), 0)</f>
        <v>60</v>
      </c>
      <c r="V2946" s="11">
        <f>IF(E2946&gt;=D2946, 1, "")</f>
        <v>1</v>
      </c>
      <c r="W2946" s="11" t="str">
        <f>IF(E2946&lt;D2946, 1, "")</f>
        <v/>
      </c>
      <c r="X2946" s="15">
        <f>S2946</f>
        <v>41205.854537037041</v>
      </c>
    </row>
    <row r="2947" spans="1:24" ht="48" x14ac:dyDescent="0.2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5">
        <f>E2947/D2947</f>
        <v>1.2054285714285715</v>
      </c>
      <c r="P2947" s="6">
        <f>E2947/L2947</f>
        <v>58.597222222222221</v>
      </c>
      <c r="Q2947" t="str">
        <f>LEFT(N2947, SEARCH("/", N2947, 1)-1)</f>
        <v>music</v>
      </c>
      <c r="R2947" t="str">
        <f>RIGHT(N2947, LEN(N2947) - SEARCH("/", N2947,1))</f>
        <v>indie rock</v>
      </c>
      <c r="S2947" s="10">
        <f>(((J2947/60)/60)/24)+DATE(1970,1,1)</f>
        <v>40939.02002314815</v>
      </c>
      <c r="T2947" s="10">
        <f>(((I2947/60)/60)/24)+DATE(1970,1,1)</f>
        <v>40973.125</v>
      </c>
      <c r="U2947" s="12">
        <f>ROUND((T2947-S2947), 0)</f>
        <v>34</v>
      </c>
      <c r="V2947" s="11">
        <f>IF(E2947&gt;=D2947, 1, "")</f>
        <v>1</v>
      </c>
      <c r="W2947" s="11" t="str">
        <f>IF(E2947&lt;D2947, 1, "")</f>
        <v/>
      </c>
      <c r="X2947" s="15">
        <f>S2947</f>
        <v>40939.02002314815</v>
      </c>
    </row>
    <row r="2948" spans="1:24" ht="48" x14ac:dyDescent="0.2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5">
        <f>E2948/D2948</f>
        <v>1</v>
      </c>
      <c r="P2948" s="6">
        <f>E2948/L2948</f>
        <v>113.63636363636364</v>
      </c>
      <c r="Q2948" t="str">
        <f>LEFT(N2948, SEARCH("/", N2948, 1)-1)</f>
        <v>music</v>
      </c>
      <c r="R2948" t="str">
        <f>RIGHT(N2948, LEN(N2948) - SEARCH("/", N2948,1))</f>
        <v>indie rock</v>
      </c>
      <c r="S2948" s="10">
        <f>(((J2948/60)/60)/24)+DATE(1970,1,1)</f>
        <v>40758.733483796292</v>
      </c>
      <c r="T2948" s="10">
        <f>(((I2948/60)/60)/24)+DATE(1970,1,1)</f>
        <v>40818.733483796292</v>
      </c>
      <c r="U2948" s="12">
        <f>ROUND((T2948-S2948), 0)</f>
        <v>60</v>
      </c>
      <c r="V2948" s="11">
        <f>IF(E2948&gt;=D2948, 1, "")</f>
        <v>1</v>
      </c>
      <c r="W2948" s="11" t="str">
        <f>IF(E2948&lt;D2948, 1, "")</f>
        <v/>
      </c>
      <c r="X2948" s="15">
        <f>S2948</f>
        <v>40758.733483796292</v>
      </c>
    </row>
    <row r="2949" spans="1:24" ht="48" x14ac:dyDescent="0.2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5">
        <f>E2949/D2949</f>
        <v>1.0166666666666666</v>
      </c>
      <c r="P2949" s="6">
        <f>E2949/L2949</f>
        <v>43.571428571428569</v>
      </c>
      <c r="Q2949" t="str">
        <f>LEFT(N2949, SEARCH("/", N2949, 1)-1)</f>
        <v>music</v>
      </c>
      <c r="R2949" t="str">
        <f>RIGHT(N2949, LEN(N2949) - SEARCH("/", N2949,1))</f>
        <v>indie rock</v>
      </c>
      <c r="S2949" s="10">
        <f>(((J2949/60)/60)/24)+DATE(1970,1,1)</f>
        <v>41192.758506944447</v>
      </c>
      <c r="T2949" s="10">
        <f>(((I2949/60)/60)/24)+DATE(1970,1,1)</f>
        <v>41208.165972222225</v>
      </c>
      <c r="U2949" s="12">
        <f>ROUND((T2949-S2949), 0)</f>
        <v>15</v>
      </c>
      <c r="V2949" s="11">
        <f>IF(E2949&gt;=D2949, 1, "")</f>
        <v>1</v>
      </c>
      <c r="W2949" s="11" t="str">
        <f>IF(E2949&lt;D2949, 1, "")</f>
        <v/>
      </c>
      <c r="X2949" s="15">
        <f>S2949</f>
        <v>41192.758506944447</v>
      </c>
    </row>
    <row r="2950" spans="1:24" ht="48" x14ac:dyDescent="0.2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5">
        <f>E2950/D2950</f>
        <v>1</v>
      </c>
      <c r="P2950" s="6">
        <f>E2950/L2950</f>
        <v>78.94736842105263</v>
      </c>
      <c r="Q2950" t="str">
        <f>LEFT(N2950, SEARCH("/", N2950, 1)-1)</f>
        <v>music</v>
      </c>
      <c r="R2950" t="str">
        <f>RIGHT(N2950, LEN(N2950) - SEARCH("/", N2950,1))</f>
        <v>indie rock</v>
      </c>
      <c r="S2950" s="10">
        <f>(((J2950/60)/60)/24)+DATE(1970,1,1)</f>
        <v>40818.58489583333</v>
      </c>
      <c r="T2950" s="10">
        <f>(((I2950/60)/60)/24)+DATE(1970,1,1)</f>
        <v>40878.626562500001</v>
      </c>
      <c r="U2950" s="12">
        <f>ROUND((T2950-S2950), 0)</f>
        <v>60</v>
      </c>
      <c r="V2950" s="11">
        <f>IF(E2950&gt;=D2950, 1, "")</f>
        <v>1</v>
      </c>
      <c r="W2950" s="11" t="str">
        <f>IF(E2950&lt;D2950, 1, "")</f>
        <v/>
      </c>
      <c r="X2950" s="15">
        <f>S2950</f>
        <v>40818.58489583333</v>
      </c>
    </row>
    <row r="2951" spans="1:24" ht="48" x14ac:dyDescent="0.2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5">
        <f>E2951/D2951</f>
        <v>1.0033333333333334</v>
      </c>
      <c r="P2951" s="6">
        <f>E2951/L2951</f>
        <v>188.125</v>
      </c>
      <c r="Q2951" t="str">
        <f>LEFT(N2951, SEARCH("/", N2951, 1)-1)</f>
        <v>music</v>
      </c>
      <c r="R2951" t="str">
        <f>RIGHT(N2951, LEN(N2951) - SEARCH("/", N2951,1))</f>
        <v>indie rock</v>
      </c>
      <c r="S2951" s="10">
        <f>(((J2951/60)/60)/24)+DATE(1970,1,1)</f>
        <v>40946.11383101852</v>
      </c>
      <c r="T2951" s="10">
        <f>(((I2951/60)/60)/24)+DATE(1970,1,1)</f>
        <v>40976.11383101852</v>
      </c>
      <c r="U2951" s="12">
        <f>ROUND((T2951-S2951), 0)</f>
        <v>30</v>
      </c>
      <c r="V2951" s="11">
        <f>IF(E2951&gt;=D2951, 1, "")</f>
        <v>1</v>
      </c>
      <c r="W2951" s="11" t="str">
        <f>IF(E2951&lt;D2951, 1, "")</f>
        <v/>
      </c>
      <c r="X2951" s="15">
        <f>S2951</f>
        <v>40946.11383101852</v>
      </c>
    </row>
    <row r="2952" spans="1:24" ht="16" x14ac:dyDescent="0.2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5">
        <f>E2952/D2952</f>
        <v>1.3236666666666668</v>
      </c>
      <c r="P2952" s="6">
        <f>E2952/L2952</f>
        <v>63.031746031746032</v>
      </c>
      <c r="Q2952" t="str">
        <f>LEFT(N2952, SEARCH("/", N2952, 1)-1)</f>
        <v>music</v>
      </c>
      <c r="R2952" t="str">
        <f>RIGHT(N2952, LEN(N2952) - SEARCH("/", N2952,1))</f>
        <v>indie rock</v>
      </c>
      <c r="S2952" s="10">
        <f>(((J2952/60)/60)/24)+DATE(1970,1,1)</f>
        <v>42173.746342592596</v>
      </c>
      <c r="T2952" s="10">
        <f>(((I2952/60)/60)/24)+DATE(1970,1,1)</f>
        <v>42187.152777777781</v>
      </c>
      <c r="U2952" s="12">
        <f>ROUND((T2952-S2952), 0)</f>
        <v>13</v>
      </c>
      <c r="V2952" s="11">
        <f>IF(E2952&gt;=D2952, 1, "")</f>
        <v>1</v>
      </c>
      <c r="W2952" s="11" t="str">
        <f>IF(E2952&lt;D2952, 1, "")</f>
        <v/>
      </c>
      <c r="X2952" s="15">
        <f>S2952</f>
        <v>42173.746342592596</v>
      </c>
    </row>
    <row r="2953" spans="1:24" ht="48" x14ac:dyDescent="0.2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5">
        <f>E2953/D2953</f>
        <v>1.3666666666666667</v>
      </c>
      <c r="P2953" s="6">
        <f>E2953/L2953</f>
        <v>30.37037037037037</v>
      </c>
      <c r="Q2953" t="str">
        <f>LEFT(N2953, SEARCH("/", N2953, 1)-1)</f>
        <v>music</v>
      </c>
      <c r="R2953" t="str">
        <f>RIGHT(N2953, LEN(N2953) - SEARCH("/", N2953,1))</f>
        <v>indie rock</v>
      </c>
      <c r="S2953" s="10">
        <f>(((J2953/60)/60)/24)+DATE(1970,1,1)</f>
        <v>41074.834965277776</v>
      </c>
      <c r="T2953" s="10">
        <f>(((I2953/60)/60)/24)+DATE(1970,1,1)</f>
        <v>41090.165972222225</v>
      </c>
      <c r="U2953" s="12">
        <f>ROUND((T2953-S2953), 0)</f>
        <v>15</v>
      </c>
      <c r="V2953" s="11">
        <f>IF(E2953&gt;=D2953, 1, "")</f>
        <v>1</v>
      </c>
      <c r="W2953" s="11" t="str">
        <f>IF(E2953&lt;D2953, 1, "")</f>
        <v/>
      </c>
      <c r="X2953" s="15">
        <f>S2953</f>
        <v>41074.834965277776</v>
      </c>
    </row>
    <row r="2954" spans="1:24" ht="48" x14ac:dyDescent="0.2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5">
        <f>E2954/D2954</f>
        <v>1.1325000000000001</v>
      </c>
      <c r="P2954" s="6">
        <f>E2954/L2954</f>
        <v>51.477272727272727</v>
      </c>
      <c r="Q2954" t="str">
        <f>LEFT(N2954, SEARCH("/", N2954, 1)-1)</f>
        <v>music</v>
      </c>
      <c r="R2954" t="str">
        <f>RIGHT(N2954, LEN(N2954) - SEARCH("/", N2954,1))</f>
        <v>indie rock</v>
      </c>
      <c r="S2954" s="10">
        <f>(((J2954/60)/60)/24)+DATE(1970,1,1)</f>
        <v>40892.149467592593</v>
      </c>
      <c r="T2954" s="10">
        <f>(((I2954/60)/60)/24)+DATE(1970,1,1)</f>
        <v>40952.149467592593</v>
      </c>
      <c r="U2954" s="12">
        <f>ROUND((T2954-S2954), 0)</f>
        <v>60</v>
      </c>
      <c r="V2954" s="11">
        <f>IF(E2954&gt;=D2954, 1, "")</f>
        <v>1</v>
      </c>
      <c r="W2954" s="11" t="str">
        <f>IF(E2954&lt;D2954, 1, "")</f>
        <v/>
      </c>
      <c r="X2954" s="15">
        <f>S2954</f>
        <v>40892.149467592593</v>
      </c>
    </row>
    <row r="2955" spans="1:24" ht="48" x14ac:dyDescent="0.2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5">
        <f>E2955/D2955</f>
        <v>1.36</v>
      </c>
      <c r="P2955" s="6">
        <f>E2955/L2955</f>
        <v>35.789473684210527</v>
      </c>
      <c r="Q2955" t="str">
        <f>LEFT(N2955, SEARCH("/", N2955, 1)-1)</f>
        <v>music</v>
      </c>
      <c r="R2955" t="str">
        <f>RIGHT(N2955, LEN(N2955) - SEARCH("/", N2955,1))</f>
        <v>indie rock</v>
      </c>
      <c r="S2955" s="10">
        <f>(((J2955/60)/60)/24)+DATE(1970,1,1)</f>
        <v>40638.868611111109</v>
      </c>
      <c r="T2955" s="10">
        <f>(((I2955/60)/60)/24)+DATE(1970,1,1)</f>
        <v>40668.868611111109</v>
      </c>
      <c r="U2955" s="12">
        <f>ROUND((T2955-S2955), 0)</f>
        <v>30</v>
      </c>
      <c r="V2955" s="11">
        <f>IF(E2955&gt;=D2955, 1, "")</f>
        <v>1</v>
      </c>
      <c r="W2955" s="11" t="str">
        <f>IF(E2955&lt;D2955, 1, "")</f>
        <v/>
      </c>
      <c r="X2955" s="15">
        <f>S2955</f>
        <v>40638.868611111109</v>
      </c>
    </row>
    <row r="2956" spans="1:24" ht="32" x14ac:dyDescent="0.2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5">
        <f>E2956/D2956</f>
        <v>1.4612318374694613</v>
      </c>
      <c r="P2956" s="6">
        <f>E2956/L2956</f>
        <v>98.817391304347822</v>
      </c>
      <c r="Q2956" t="str">
        <f>LEFT(N2956, SEARCH("/", N2956, 1)-1)</f>
        <v>music</v>
      </c>
      <c r="R2956" t="str">
        <f>RIGHT(N2956, LEN(N2956) - SEARCH("/", N2956,1))</f>
        <v>indie rock</v>
      </c>
      <c r="S2956" s="10">
        <f>(((J2956/60)/60)/24)+DATE(1970,1,1)</f>
        <v>41192.754942129628</v>
      </c>
      <c r="T2956" s="10">
        <f>(((I2956/60)/60)/24)+DATE(1970,1,1)</f>
        <v>41222.7966087963</v>
      </c>
      <c r="U2956" s="12">
        <f>ROUND((T2956-S2956), 0)</f>
        <v>30</v>
      </c>
      <c r="V2956" s="11">
        <f>IF(E2956&gt;=D2956, 1, "")</f>
        <v>1</v>
      </c>
      <c r="W2956" s="11" t="str">
        <f>IF(E2956&lt;D2956, 1, "")</f>
        <v/>
      </c>
      <c r="X2956" s="15">
        <f>S2956</f>
        <v>41192.754942129628</v>
      </c>
    </row>
    <row r="2957" spans="1:24" ht="48" x14ac:dyDescent="0.2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5">
        <f>E2957/D2957</f>
        <v>1.2949999999999999</v>
      </c>
      <c r="P2957" s="6">
        <f>E2957/L2957</f>
        <v>28</v>
      </c>
      <c r="Q2957" t="str">
        <f>LEFT(N2957, SEARCH("/", N2957, 1)-1)</f>
        <v>music</v>
      </c>
      <c r="R2957" t="str">
        <f>RIGHT(N2957, LEN(N2957) - SEARCH("/", N2957,1))</f>
        <v>indie rock</v>
      </c>
      <c r="S2957" s="10">
        <f>(((J2957/60)/60)/24)+DATE(1970,1,1)</f>
        <v>41394.074467592596</v>
      </c>
      <c r="T2957" s="10">
        <f>(((I2957/60)/60)/24)+DATE(1970,1,1)</f>
        <v>41425</v>
      </c>
      <c r="U2957" s="12">
        <f>ROUND((T2957-S2957), 0)</f>
        <v>31</v>
      </c>
      <c r="V2957" s="11">
        <f>IF(E2957&gt;=D2957, 1, "")</f>
        <v>1</v>
      </c>
      <c r="W2957" s="11" t="str">
        <f>IF(E2957&lt;D2957, 1, "")</f>
        <v/>
      </c>
      <c r="X2957" s="15">
        <f>S2957</f>
        <v>41394.074467592596</v>
      </c>
    </row>
    <row r="2958" spans="1:24" ht="32" x14ac:dyDescent="0.2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5">
        <f>E2958/D2958</f>
        <v>2.54</v>
      </c>
      <c r="P2958" s="6">
        <f>E2958/L2958</f>
        <v>51.313131313131315</v>
      </c>
      <c r="Q2958" t="str">
        <f>LEFT(N2958, SEARCH("/", N2958, 1)-1)</f>
        <v>music</v>
      </c>
      <c r="R2958" t="str">
        <f>RIGHT(N2958, LEN(N2958) - SEARCH("/", N2958,1))</f>
        <v>indie rock</v>
      </c>
      <c r="S2958" s="10">
        <f>(((J2958/60)/60)/24)+DATE(1970,1,1)</f>
        <v>41951.788807870369</v>
      </c>
      <c r="T2958" s="10">
        <f>(((I2958/60)/60)/24)+DATE(1970,1,1)</f>
        <v>41964.166666666672</v>
      </c>
      <c r="U2958" s="12">
        <f>ROUND((T2958-S2958), 0)</f>
        <v>12</v>
      </c>
      <c r="V2958" s="11">
        <f>IF(E2958&gt;=D2958, 1, "")</f>
        <v>1</v>
      </c>
      <c r="W2958" s="11" t="str">
        <f>IF(E2958&lt;D2958, 1, "")</f>
        <v/>
      </c>
      <c r="X2958" s="15">
        <f>S2958</f>
        <v>41951.788807870369</v>
      </c>
    </row>
    <row r="2959" spans="1:24" ht="48" x14ac:dyDescent="0.2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5">
        <f>E2959/D2959</f>
        <v>1.0704545454545455</v>
      </c>
      <c r="P2959" s="6">
        <f>E2959/L2959</f>
        <v>53.522727272727273</v>
      </c>
      <c r="Q2959" t="str">
        <f>LEFT(N2959, SEARCH("/", N2959, 1)-1)</f>
        <v>music</v>
      </c>
      <c r="R2959" t="str">
        <f>RIGHT(N2959, LEN(N2959) - SEARCH("/", N2959,1))</f>
        <v>indie rock</v>
      </c>
      <c r="S2959" s="10">
        <f>(((J2959/60)/60)/24)+DATE(1970,1,1)</f>
        <v>41270.21497685185</v>
      </c>
      <c r="T2959" s="10">
        <f>(((I2959/60)/60)/24)+DATE(1970,1,1)</f>
        <v>41300.21497685185</v>
      </c>
      <c r="U2959" s="12">
        <f>ROUND((T2959-S2959), 0)</f>
        <v>30</v>
      </c>
      <c r="V2959" s="11">
        <f>IF(E2959&gt;=D2959, 1, "")</f>
        <v>1</v>
      </c>
      <c r="W2959" s="11" t="str">
        <f>IF(E2959&lt;D2959, 1, "")</f>
        <v/>
      </c>
      <c r="X2959" s="15">
        <f>S2959</f>
        <v>41270.21497685185</v>
      </c>
    </row>
    <row r="2960" spans="1:24" ht="48" x14ac:dyDescent="0.2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5">
        <f>E2960/D2960</f>
        <v>1.0773299999999999</v>
      </c>
      <c r="P2960" s="6">
        <f>E2960/L2960</f>
        <v>37.149310344827583</v>
      </c>
      <c r="Q2960" t="str">
        <f>LEFT(N2960, SEARCH("/", N2960, 1)-1)</f>
        <v>music</v>
      </c>
      <c r="R2960" t="str">
        <f>RIGHT(N2960, LEN(N2960) - SEARCH("/", N2960,1))</f>
        <v>indie rock</v>
      </c>
      <c r="S2960" s="10">
        <f>(((J2960/60)/60)/24)+DATE(1970,1,1)</f>
        <v>41934.71056712963</v>
      </c>
      <c r="T2960" s="10">
        <f>(((I2960/60)/60)/24)+DATE(1970,1,1)</f>
        <v>41955.752233796295</v>
      </c>
      <c r="U2960" s="12">
        <f>ROUND((T2960-S2960), 0)</f>
        <v>21</v>
      </c>
      <c r="V2960" s="11">
        <f>IF(E2960&gt;=D2960, 1, "")</f>
        <v>1</v>
      </c>
      <c r="W2960" s="11" t="str">
        <f>IF(E2960&lt;D2960, 1, "")</f>
        <v/>
      </c>
      <c r="X2960" s="15">
        <f>S2960</f>
        <v>41934.71056712963</v>
      </c>
    </row>
    <row r="2961" spans="1:24" ht="48" x14ac:dyDescent="0.2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5">
        <f>E2961/D2961</f>
        <v>1.0731250000000001</v>
      </c>
      <c r="P2961" s="6">
        <f>E2961/L2961</f>
        <v>89.895287958115176</v>
      </c>
      <c r="Q2961" t="str">
        <f>LEFT(N2961, SEARCH("/", N2961, 1)-1)</f>
        <v>music</v>
      </c>
      <c r="R2961" t="str">
        <f>RIGHT(N2961, LEN(N2961) - SEARCH("/", N2961,1))</f>
        <v>indie rock</v>
      </c>
      <c r="S2961" s="10">
        <f>(((J2961/60)/60)/24)+DATE(1970,1,1)</f>
        <v>41135.175694444442</v>
      </c>
      <c r="T2961" s="10">
        <f>(((I2961/60)/60)/24)+DATE(1970,1,1)</f>
        <v>41162.163194444445</v>
      </c>
      <c r="U2961" s="12">
        <f>ROUND((T2961-S2961), 0)</f>
        <v>27</v>
      </c>
      <c r="V2961" s="11">
        <f>IF(E2961&gt;=D2961, 1, "")</f>
        <v>1</v>
      </c>
      <c r="W2961" s="11" t="str">
        <f>IF(E2961&lt;D2961, 1, "")</f>
        <v/>
      </c>
      <c r="X2961" s="15">
        <f>S2961</f>
        <v>41135.175694444442</v>
      </c>
    </row>
    <row r="2962" spans="1:24" ht="32" x14ac:dyDescent="0.2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5">
        <f>E2962/D2962</f>
        <v>1.06525</v>
      </c>
      <c r="P2962" s="6">
        <f>E2962/L2962</f>
        <v>106.52500000000001</v>
      </c>
      <c r="Q2962" t="str">
        <f>LEFT(N2962, SEARCH("/", N2962, 1)-1)</f>
        <v>music</v>
      </c>
      <c r="R2962" t="str">
        <f>RIGHT(N2962, LEN(N2962) - SEARCH("/", N2962,1))</f>
        <v>indie rock</v>
      </c>
      <c r="S2962" s="10">
        <f>(((J2962/60)/60)/24)+DATE(1970,1,1)</f>
        <v>42160.708530092597</v>
      </c>
      <c r="T2962" s="10">
        <f>(((I2962/60)/60)/24)+DATE(1970,1,1)</f>
        <v>42190.708530092597</v>
      </c>
      <c r="U2962" s="12">
        <f>ROUND((T2962-S2962), 0)</f>
        <v>30</v>
      </c>
      <c r="V2962" s="11">
        <f>IF(E2962&gt;=D2962, 1, "")</f>
        <v>1</v>
      </c>
      <c r="W2962" s="11" t="str">
        <f>IF(E2962&lt;D2962, 1, "")</f>
        <v/>
      </c>
      <c r="X2962" s="15">
        <f>S2962</f>
        <v>42160.708530092597</v>
      </c>
    </row>
    <row r="2963" spans="1:24" ht="32" x14ac:dyDescent="0.2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5">
        <f>E2963/D2963</f>
        <v>1.0035000000000001</v>
      </c>
      <c r="P2963" s="6">
        <f>E2963/L2963</f>
        <v>52.815789473684212</v>
      </c>
      <c r="Q2963" t="str">
        <f>LEFT(N2963, SEARCH("/", N2963, 1)-1)</f>
        <v>music</v>
      </c>
      <c r="R2963" t="str">
        <f>RIGHT(N2963, LEN(N2963) - SEARCH("/", N2963,1))</f>
        <v>indie rock</v>
      </c>
      <c r="S2963" s="10">
        <f>(((J2963/60)/60)/24)+DATE(1970,1,1)</f>
        <v>41759.670937499999</v>
      </c>
      <c r="T2963" s="10">
        <f>(((I2963/60)/60)/24)+DATE(1970,1,1)</f>
        <v>41787.207638888889</v>
      </c>
      <c r="U2963" s="12">
        <f>ROUND((T2963-S2963), 0)</f>
        <v>28</v>
      </c>
      <c r="V2963" s="11">
        <f>IF(E2963&gt;=D2963, 1, "")</f>
        <v>1</v>
      </c>
      <c r="W2963" s="11" t="str">
        <f>IF(E2963&lt;D2963, 1, "")</f>
        <v/>
      </c>
      <c r="X2963" s="15">
        <f>S2963</f>
        <v>41759.670937499999</v>
      </c>
    </row>
    <row r="2964" spans="1:24" ht="48" x14ac:dyDescent="0.2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5">
        <f>E2964/D2964</f>
        <v>1.0649999999999999</v>
      </c>
      <c r="P2964" s="6">
        <f>E2964/L2964</f>
        <v>54.615384615384613</v>
      </c>
      <c r="Q2964" t="str">
        <f>LEFT(N2964, SEARCH("/", N2964, 1)-1)</f>
        <v>music</v>
      </c>
      <c r="R2964" t="str">
        <f>RIGHT(N2964, LEN(N2964) - SEARCH("/", N2964,1))</f>
        <v>indie rock</v>
      </c>
      <c r="S2964" s="10">
        <f>(((J2964/60)/60)/24)+DATE(1970,1,1)</f>
        <v>40703.197048611109</v>
      </c>
      <c r="T2964" s="10">
        <f>(((I2964/60)/60)/24)+DATE(1970,1,1)</f>
        <v>40770.041666666664</v>
      </c>
      <c r="U2964" s="12">
        <f>ROUND((T2964-S2964), 0)</f>
        <v>67</v>
      </c>
      <c r="V2964" s="11">
        <f>IF(E2964&gt;=D2964, 1, "")</f>
        <v>1</v>
      </c>
      <c r="W2964" s="11" t="str">
        <f>IF(E2964&lt;D2964, 1, "")</f>
        <v/>
      </c>
      <c r="X2964" s="15">
        <f>S2964</f>
        <v>40703.197048611109</v>
      </c>
    </row>
    <row r="2965" spans="1:24" ht="48" x14ac:dyDescent="0.2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5">
        <f>E2965/D2965</f>
        <v>1</v>
      </c>
      <c r="P2965" s="6">
        <f>E2965/L2965</f>
        <v>27.272727272727273</v>
      </c>
      <c r="Q2965" t="str">
        <f>LEFT(N2965, SEARCH("/", N2965, 1)-1)</f>
        <v>music</v>
      </c>
      <c r="R2965" t="str">
        <f>RIGHT(N2965, LEN(N2965) - SEARCH("/", N2965,1))</f>
        <v>indie rock</v>
      </c>
      <c r="S2965" s="10">
        <f>(((J2965/60)/60)/24)+DATE(1970,1,1)</f>
        <v>41365.928159722222</v>
      </c>
      <c r="T2965" s="10">
        <f>(((I2965/60)/60)/24)+DATE(1970,1,1)</f>
        <v>41379.928159722222</v>
      </c>
      <c r="U2965" s="12">
        <f>ROUND((T2965-S2965), 0)</f>
        <v>14</v>
      </c>
      <c r="V2965" s="11">
        <f>IF(E2965&gt;=D2965, 1, "")</f>
        <v>1</v>
      </c>
      <c r="W2965" s="11" t="str">
        <f>IF(E2965&lt;D2965, 1, "")</f>
        <v/>
      </c>
      <c r="X2965" s="15">
        <f>S2965</f>
        <v>41365.928159722222</v>
      </c>
    </row>
    <row r="2966" spans="1:24" ht="32" x14ac:dyDescent="0.2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5">
        <f>E2966/D2966</f>
        <v>1.0485714285714285</v>
      </c>
      <c r="P2966" s="6">
        <f>E2966/L2966</f>
        <v>68.598130841121488</v>
      </c>
      <c r="Q2966" t="str">
        <f>LEFT(N2966, SEARCH("/", N2966, 1)-1)</f>
        <v>music</v>
      </c>
      <c r="R2966" t="str">
        <f>RIGHT(N2966, LEN(N2966) - SEARCH("/", N2966,1))</f>
        <v>indie rock</v>
      </c>
      <c r="S2966" s="10">
        <f>(((J2966/60)/60)/24)+DATE(1970,1,1)</f>
        <v>41870.86546296296</v>
      </c>
      <c r="T2966" s="10">
        <f>(((I2966/60)/60)/24)+DATE(1970,1,1)</f>
        <v>41905.86546296296</v>
      </c>
      <c r="U2966" s="12">
        <f>ROUND((T2966-S2966), 0)</f>
        <v>35</v>
      </c>
      <c r="V2966" s="11">
        <f>IF(E2966&gt;=D2966, 1, "")</f>
        <v>1</v>
      </c>
      <c r="W2966" s="11" t="str">
        <f>IF(E2966&lt;D2966, 1, "")</f>
        <v/>
      </c>
      <c r="X2966" s="15">
        <f>S2966</f>
        <v>41870.86546296296</v>
      </c>
    </row>
    <row r="2967" spans="1:24" ht="48" x14ac:dyDescent="0.2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5">
        <f>E2967/D2967</f>
        <v>1.0469999999999999</v>
      </c>
      <c r="P2967" s="6">
        <f>E2967/L2967</f>
        <v>35.612244897959187</v>
      </c>
      <c r="Q2967" t="str">
        <f>LEFT(N2967, SEARCH("/", N2967, 1)-1)</f>
        <v>music</v>
      </c>
      <c r="R2967" t="str">
        <f>RIGHT(N2967, LEN(N2967) - SEARCH("/", N2967,1))</f>
        <v>indie rock</v>
      </c>
      <c r="S2967" s="10">
        <f>(((J2967/60)/60)/24)+DATE(1970,1,1)</f>
        <v>40458.815625000003</v>
      </c>
      <c r="T2967" s="10">
        <f>(((I2967/60)/60)/24)+DATE(1970,1,1)</f>
        <v>40521.207638888889</v>
      </c>
      <c r="U2967" s="12">
        <f>ROUND((T2967-S2967), 0)</f>
        <v>62</v>
      </c>
      <c r="V2967" s="11">
        <f>IF(E2967&gt;=D2967, 1, "")</f>
        <v>1</v>
      </c>
      <c r="W2967" s="11" t="str">
        <f>IF(E2967&lt;D2967, 1, "")</f>
        <v/>
      </c>
      <c r="X2967" s="15">
        <f>S2967</f>
        <v>40458.815625000003</v>
      </c>
    </row>
    <row r="2968" spans="1:24" ht="48" x14ac:dyDescent="0.2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5">
        <f>E2968/D2968</f>
        <v>2.2566666666666668</v>
      </c>
      <c r="P2968" s="6">
        <f>E2968/L2968</f>
        <v>94.027777777777771</v>
      </c>
      <c r="Q2968" t="str">
        <f>LEFT(N2968, SEARCH("/", N2968, 1)-1)</f>
        <v>music</v>
      </c>
      <c r="R2968" t="str">
        <f>RIGHT(N2968, LEN(N2968) - SEARCH("/", N2968,1))</f>
        <v>indie rock</v>
      </c>
      <c r="S2968" s="10">
        <f>(((J2968/60)/60)/24)+DATE(1970,1,1)</f>
        <v>40564.081030092595</v>
      </c>
      <c r="T2968" s="10">
        <f>(((I2968/60)/60)/24)+DATE(1970,1,1)</f>
        <v>40594.081030092595</v>
      </c>
      <c r="U2968" s="12">
        <f>ROUND((T2968-S2968), 0)</f>
        <v>30</v>
      </c>
      <c r="V2968" s="11">
        <f>IF(E2968&gt;=D2968, 1, "")</f>
        <v>1</v>
      </c>
      <c r="W2968" s="11" t="str">
        <f>IF(E2968&lt;D2968, 1, "")</f>
        <v/>
      </c>
      <c r="X2968" s="15">
        <f>S2968</f>
        <v>40564.081030092595</v>
      </c>
    </row>
    <row r="2969" spans="1:24" ht="48" x14ac:dyDescent="0.2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5">
        <f>E2969/D2969</f>
        <v>1.0090416666666666</v>
      </c>
      <c r="P2969" s="6">
        <f>E2969/L2969</f>
        <v>526.45652173913038</v>
      </c>
      <c r="Q2969" t="str">
        <f>LEFT(N2969, SEARCH("/", N2969, 1)-1)</f>
        <v>music</v>
      </c>
      <c r="R2969" t="str">
        <f>RIGHT(N2969, LEN(N2969) - SEARCH("/", N2969,1))</f>
        <v>indie rock</v>
      </c>
      <c r="S2969" s="10">
        <f>(((J2969/60)/60)/24)+DATE(1970,1,1)</f>
        <v>41136.777812500004</v>
      </c>
      <c r="T2969" s="10">
        <f>(((I2969/60)/60)/24)+DATE(1970,1,1)</f>
        <v>41184.777812500004</v>
      </c>
      <c r="U2969" s="12">
        <f>ROUND((T2969-S2969), 0)</f>
        <v>48</v>
      </c>
      <c r="V2969" s="11">
        <f>IF(E2969&gt;=D2969, 1, "")</f>
        <v>1</v>
      </c>
      <c r="W2969" s="11" t="str">
        <f>IF(E2969&lt;D2969, 1, "")</f>
        <v/>
      </c>
      <c r="X2969" s="15">
        <f>S2969</f>
        <v>41136.777812500004</v>
      </c>
    </row>
    <row r="2970" spans="1:24" ht="48" x14ac:dyDescent="0.2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5">
        <f>E2970/D2970</f>
        <v>1.4775</v>
      </c>
      <c r="P2970" s="6">
        <f>E2970/L2970</f>
        <v>50.657142857142858</v>
      </c>
      <c r="Q2970" t="str">
        <f>LEFT(N2970, SEARCH("/", N2970, 1)-1)</f>
        <v>music</v>
      </c>
      <c r="R2970" t="str">
        <f>RIGHT(N2970, LEN(N2970) - SEARCH("/", N2970,1))</f>
        <v>indie rock</v>
      </c>
      <c r="S2970" s="10">
        <f>(((J2970/60)/60)/24)+DATE(1970,1,1)</f>
        <v>42290.059594907405</v>
      </c>
      <c r="T2970" s="10">
        <f>(((I2970/60)/60)/24)+DATE(1970,1,1)</f>
        <v>42304.207638888889</v>
      </c>
      <c r="U2970" s="12">
        <f>ROUND((T2970-S2970), 0)</f>
        <v>14</v>
      </c>
      <c r="V2970" s="11">
        <f>IF(E2970&gt;=D2970, 1, "")</f>
        <v>1</v>
      </c>
      <c r="W2970" s="11" t="str">
        <f>IF(E2970&lt;D2970, 1, "")</f>
        <v/>
      </c>
      <c r="X2970" s="15">
        <f>S2970</f>
        <v>42290.059594907405</v>
      </c>
    </row>
    <row r="2971" spans="1:24" ht="32" x14ac:dyDescent="0.2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5">
        <f>E2971/D2971</f>
        <v>1.3461099999999999</v>
      </c>
      <c r="P2971" s="6">
        <f>E2971/L2971</f>
        <v>79.182941176470578</v>
      </c>
      <c r="Q2971" t="str">
        <f>LEFT(N2971, SEARCH("/", N2971, 1)-1)</f>
        <v>music</v>
      </c>
      <c r="R2971" t="str">
        <f>RIGHT(N2971, LEN(N2971) - SEARCH("/", N2971,1))</f>
        <v>indie rock</v>
      </c>
      <c r="S2971" s="10">
        <f>(((J2971/60)/60)/24)+DATE(1970,1,1)</f>
        <v>40718.839537037034</v>
      </c>
      <c r="T2971" s="10">
        <f>(((I2971/60)/60)/24)+DATE(1970,1,1)</f>
        <v>40748.839537037034</v>
      </c>
      <c r="U2971" s="12">
        <f>ROUND((T2971-S2971), 0)</f>
        <v>30</v>
      </c>
      <c r="V2971" s="11">
        <f>IF(E2971&gt;=D2971, 1, "")</f>
        <v>1</v>
      </c>
      <c r="W2971" s="11" t="str">
        <f>IF(E2971&lt;D2971, 1, "")</f>
        <v/>
      </c>
      <c r="X2971" s="15">
        <f>S2971</f>
        <v>40718.839537037034</v>
      </c>
    </row>
    <row r="2972" spans="1:24" ht="48" x14ac:dyDescent="0.2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5">
        <f>E2972/D2972</f>
        <v>1.0075000000000001</v>
      </c>
      <c r="P2972" s="6">
        <f>E2972/L2972</f>
        <v>91.590909090909093</v>
      </c>
      <c r="Q2972" t="str">
        <f>LEFT(N2972, SEARCH("/", N2972, 1)-1)</f>
        <v>music</v>
      </c>
      <c r="R2972" t="str">
        <f>RIGHT(N2972, LEN(N2972) - SEARCH("/", N2972,1))</f>
        <v>indie rock</v>
      </c>
      <c r="S2972" s="10">
        <f>(((J2972/60)/60)/24)+DATE(1970,1,1)</f>
        <v>41107.130150462966</v>
      </c>
      <c r="T2972" s="10">
        <f>(((I2972/60)/60)/24)+DATE(1970,1,1)</f>
        <v>41137.130150462966</v>
      </c>
      <c r="U2972" s="12">
        <f>ROUND((T2972-S2972), 0)</f>
        <v>30</v>
      </c>
      <c r="V2972" s="11">
        <f>IF(E2972&gt;=D2972, 1, "")</f>
        <v>1</v>
      </c>
      <c r="W2972" s="11" t="str">
        <f>IF(E2972&lt;D2972, 1, "")</f>
        <v/>
      </c>
      <c r="X2972" s="15">
        <f>S2972</f>
        <v>41107.130150462966</v>
      </c>
    </row>
    <row r="2973" spans="1:24" ht="48" x14ac:dyDescent="0.2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5">
        <f>E2973/D2973</f>
        <v>1.00880375</v>
      </c>
      <c r="P2973" s="6">
        <f>E2973/L2973</f>
        <v>116.96275362318841</v>
      </c>
      <c r="Q2973" t="str">
        <f>LEFT(N2973, SEARCH("/", N2973, 1)-1)</f>
        <v>music</v>
      </c>
      <c r="R2973" t="str">
        <f>RIGHT(N2973, LEN(N2973) - SEARCH("/", N2973,1))</f>
        <v>indie rock</v>
      </c>
      <c r="S2973" s="10">
        <f>(((J2973/60)/60)/24)+DATE(1970,1,1)</f>
        <v>41591.964537037034</v>
      </c>
      <c r="T2973" s="10">
        <f>(((I2973/60)/60)/24)+DATE(1970,1,1)</f>
        <v>41640.964537037034</v>
      </c>
      <c r="U2973" s="12">
        <f>ROUND((T2973-S2973), 0)</f>
        <v>49</v>
      </c>
      <c r="V2973" s="11">
        <f>IF(E2973&gt;=D2973, 1, "")</f>
        <v>1</v>
      </c>
      <c r="W2973" s="11" t="str">
        <f>IF(E2973&lt;D2973, 1, "")</f>
        <v/>
      </c>
      <c r="X2973" s="15">
        <f>S2973</f>
        <v>41591.964537037034</v>
      </c>
    </row>
    <row r="2974" spans="1:24" ht="32" x14ac:dyDescent="0.2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5">
        <f>E2974/D2974</f>
        <v>1.1575</v>
      </c>
      <c r="P2974" s="6">
        <f>E2974/L2974</f>
        <v>35.615384615384613</v>
      </c>
      <c r="Q2974" t="str">
        <f>LEFT(N2974, SEARCH("/", N2974, 1)-1)</f>
        <v>music</v>
      </c>
      <c r="R2974" t="str">
        <f>RIGHT(N2974, LEN(N2974) - SEARCH("/", N2974,1))</f>
        <v>rock</v>
      </c>
      <c r="S2974" s="10">
        <f>(((J2974/60)/60)/24)+DATE(1970,1,1)</f>
        <v>42240.852534722217</v>
      </c>
      <c r="T2974" s="10">
        <f>(((I2974/60)/60)/24)+DATE(1970,1,1)</f>
        <v>42270.852534722217</v>
      </c>
      <c r="U2974" s="12">
        <f>ROUND((T2974-S2974), 0)</f>
        <v>30</v>
      </c>
      <c r="V2974" s="11">
        <f>IF(E2974&gt;=D2974, 1, "")</f>
        <v>1</v>
      </c>
      <c r="W2974" s="11" t="str">
        <f>IF(E2974&lt;D2974, 1, "")</f>
        <v/>
      </c>
      <c r="X2974" s="15">
        <f>S2974</f>
        <v>42240.852534722217</v>
      </c>
    </row>
    <row r="2975" spans="1:24" ht="48" x14ac:dyDescent="0.2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5">
        <f>E2975/D2975</f>
        <v>1.1226666666666667</v>
      </c>
      <c r="P2975" s="6">
        <f>E2975/L2975</f>
        <v>87.103448275862064</v>
      </c>
      <c r="Q2975" t="str">
        <f>LEFT(N2975, SEARCH("/", N2975, 1)-1)</f>
        <v>music</v>
      </c>
      <c r="R2975" t="str">
        <f>RIGHT(N2975, LEN(N2975) - SEARCH("/", N2975,1))</f>
        <v>rock</v>
      </c>
      <c r="S2975" s="10">
        <f>(((J2975/60)/60)/24)+DATE(1970,1,1)</f>
        <v>41813.766099537039</v>
      </c>
      <c r="T2975" s="10">
        <f>(((I2975/60)/60)/24)+DATE(1970,1,1)</f>
        <v>41844.766099537039</v>
      </c>
      <c r="U2975" s="12">
        <f>ROUND((T2975-S2975), 0)</f>
        <v>31</v>
      </c>
      <c r="V2975" s="11">
        <f>IF(E2975&gt;=D2975, 1, "")</f>
        <v>1</v>
      </c>
      <c r="W2975" s="11" t="str">
        <f>IF(E2975&lt;D2975, 1, "")</f>
        <v/>
      </c>
      <c r="X2975" s="15">
        <f>S2975</f>
        <v>41813.766099537039</v>
      </c>
    </row>
    <row r="2976" spans="1:24" ht="48" x14ac:dyDescent="0.2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5">
        <f>E2976/D2976</f>
        <v>1.3220000000000001</v>
      </c>
      <c r="P2976" s="6">
        <f>E2976/L2976</f>
        <v>75.11363636363636</v>
      </c>
      <c r="Q2976" t="str">
        <f>LEFT(N2976, SEARCH("/", N2976, 1)-1)</f>
        <v>music</v>
      </c>
      <c r="R2976" t="str">
        <f>RIGHT(N2976, LEN(N2976) - SEARCH("/", N2976,1))</f>
        <v>rock</v>
      </c>
      <c r="S2976" s="10">
        <f>(((J2976/60)/60)/24)+DATE(1970,1,1)</f>
        <v>42111.899537037039</v>
      </c>
      <c r="T2976" s="10">
        <f>(((I2976/60)/60)/24)+DATE(1970,1,1)</f>
        <v>42163.159722222219</v>
      </c>
      <c r="U2976" s="12">
        <f>ROUND((T2976-S2976), 0)</f>
        <v>51</v>
      </c>
      <c r="V2976" s="11">
        <f>IF(E2976&gt;=D2976, 1, "")</f>
        <v>1</v>
      </c>
      <c r="W2976" s="11" t="str">
        <f>IF(E2976&lt;D2976, 1, "")</f>
        <v/>
      </c>
      <c r="X2976" s="15">
        <f>S2976</f>
        <v>42111.899537037039</v>
      </c>
    </row>
    <row r="2977" spans="1:24" ht="32" x14ac:dyDescent="0.2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5">
        <f>E2977/D2977</f>
        <v>1.0263636363636364</v>
      </c>
      <c r="P2977" s="6">
        <f>E2977/L2977</f>
        <v>68.01204819277109</v>
      </c>
      <c r="Q2977" t="str">
        <f>LEFT(N2977, SEARCH("/", N2977, 1)-1)</f>
        <v>music</v>
      </c>
      <c r="R2977" t="str">
        <f>RIGHT(N2977, LEN(N2977) - SEARCH("/", N2977,1))</f>
        <v>rock</v>
      </c>
      <c r="S2977" s="10">
        <f>(((J2977/60)/60)/24)+DATE(1970,1,1)</f>
        <v>42515.71775462963</v>
      </c>
      <c r="T2977" s="10">
        <f>(((I2977/60)/60)/24)+DATE(1970,1,1)</f>
        <v>42546.165972222225</v>
      </c>
      <c r="U2977" s="12">
        <f>ROUND((T2977-S2977), 0)</f>
        <v>30</v>
      </c>
      <c r="V2977" s="11">
        <f>IF(E2977&gt;=D2977, 1, "")</f>
        <v>1</v>
      </c>
      <c r="W2977" s="11" t="str">
        <f>IF(E2977&lt;D2977, 1, "")</f>
        <v/>
      </c>
      <c r="X2977" s="15">
        <f>S2977</f>
        <v>42515.71775462963</v>
      </c>
    </row>
    <row r="2978" spans="1:24" ht="48" x14ac:dyDescent="0.2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5">
        <f>E2978/D2978</f>
        <v>1.3864000000000001</v>
      </c>
      <c r="P2978" s="6">
        <f>E2978/L2978</f>
        <v>29.623931623931625</v>
      </c>
      <c r="Q2978" t="str">
        <f>LEFT(N2978, SEARCH("/", N2978, 1)-1)</f>
        <v>music</v>
      </c>
      <c r="R2978" t="str">
        <f>RIGHT(N2978, LEN(N2978) - SEARCH("/", N2978,1))</f>
        <v>rock</v>
      </c>
      <c r="S2978" s="10">
        <f>(((J2978/60)/60)/24)+DATE(1970,1,1)</f>
        <v>42438.667071759264</v>
      </c>
      <c r="T2978" s="10">
        <f>(((I2978/60)/60)/24)+DATE(1970,1,1)</f>
        <v>42468.625405092593</v>
      </c>
      <c r="U2978" s="12">
        <f>ROUND((T2978-S2978), 0)</f>
        <v>30</v>
      </c>
      <c r="V2978" s="11">
        <f>IF(E2978&gt;=D2978, 1, "")</f>
        <v>1</v>
      </c>
      <c r="W2978" s="11" t="str">
        <f>IF(E2978&lt;D2978, 1, "")</f>
        <v/>
      </c>
      <c r="X2978" s="15">
        <f>S2978</f>
        <v>42438.667071759264</v>
      </c>
    </row>
    <row r="2979" spans="1:24" ht="48" x14ac:dyDescent="0.2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5">
        <f>E2979/D2979</f>
        <v>1.466</v>
      </c>
      <c r="P2979" s="6">
        <f>E2979/L2979</f>
        <v>91.625</v>
      </c>
      <c r="Q2979" t="str">
        <f>LEFT(N2979, SEARCH("/", N2979, 1)-1)</f>
        <v>music</v>
      </c>
      <c r="R2979" t="str">
        <f>RIGHT(N2979, LEN(N2979) - SEARCH("/", N2979,1))</f>
        <v>rock</v>
      </c>
      <c r="S2979" s="10">
        <f>(((J2979/60)/60)/24)+DATE(1970,1,1)</f>
        <v>41933.838171296295</v>
      </c>
      <c r="T2979" s="10">
        <f>(((I2979/60)/60)/24)+DATE(1970,1,1)</f>
        <v>41978.879837962959</v>
      </c>
      <c r="U2979" s="12">
        <f>ROUND((T2979-S2979), 0)</f>
        <v>45</v>
      </c>
      <c r="V2979" s="11">
        <f>IF(E2979&gt;=D2979, 1, "")</f>
        <v>1</v>
      </c>
      <c r="W2979" s="11" t="str">
        <f>IF(E2979&lt;D2979, 1, "")</f>
        <v/>
      </c>
      <c r="X2979" s="15">
        <f>S2979</f>
        <v>41933.838171296295</v>
      </c>
    </row>
    <row r="2980" spans="1:24" ht="32" x14ac:dyDescent="0.2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5">
        <f>E2980/D2980</f>
        <v>1.2</v>
      </c>
      <c r="P2980" s="6">
        <f>E2980/L2980</f>
        <v>22.5</v>
      </c>
      <c r="Q2980" t="str">
        <f>LEFT(N2980, SEARCH("/", N2980, 1)-1)</f>
        <v>music</v>
      </c>
      <c r="R2980" t="str">
        <f>RIGHT(N2980, LEN(N2980) - SEARCH("/", N2980,1))</f>
        <v>rock</v>
      </c>
      <c r="S2980" s="10">
        <f>(((J2980/60)/60)/24)+DATE(1970,1,1)</f>
        <v>41153.066400462965</v>
      </c>
      <c r="T2980" s="10">
        <f>(((I2980/60)/60)/24)+DATE(1970,1,1)</f>
        <v>41167.066400462965</v>
      </c>
      <c r="U2980" s="12">
        <f>ROUND((T2980-S2980), 0)</f>
        <v>14</v>
      </c>
      <c r="V2980" s="11">
        <f>IF(E2980&gt;=D2980, 1, "")</f>
        <v>1</v>
      </c>
      <c r="W2980" s="11" t="str">
        <f>IF(E2980&lt;D2980, 1, "")</f>
        <v/>
      </c>
      <c r="X2980" s="15">
        <f>S2980</f>
        <v>41153.066400462965</v>
      </c>
    </row>
    <row r="2981" spans="1:24" ht="32" x14ac:dyDescent="0.2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5">
        <f>E2981/D2981</f>
        <v>1.215816111111111</v>
      </c>
      <c r="P2981" s="6">
        <f>E2981/L2981</f>
        <v>64.366735294117646</v>
      </c>
      <c r="Q2981" t="str">
        <f>LEFT(N2981, SEARCH("/", N2981, 1)-1)</f>
        <v>music</v>
      </c>
      <c r="R2981" t="str">
        <f>RIGHT(N2981, LEN(N2981) - SEARCH("/", N2981,1))</f>
        <v>rock</v>
      </c>
      <c r="S2981" s="10">
        <f>(((J2981/60)/60)/24)+DATE(1970,1,1)</f>
        <v>42745.600243055553</v>
      </c>
      <c r="T2981" s="10">
        <f>(((I2981/60)/60)/24)+DATE(1970,1,1)</f>
        <v>42776.208333333328</v>
      </c>
      <c r="U2981" s="12">
        <f>ROUND((T2981-S2981), 0)</f>
        <v>31</v>
      </c>
      <c r="V2981" s="11">
        <f>IF(E2981&gt;=D2981, 1, "")</f>
        <v>1</v>
      </c>
      <c r="W2981" s="11" t="str">
        <f>IF(E2981&lt;D2981, 1, "")</f>
        <v/>
      </c>
      <c r="X2981" s="15">
        <f>S2981</f>
        <v>42745.600243055553</v>
      </c>
    </row>
    <row r="2982" spans="1:24" ht="48" x14ac:dyDescent="0.2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5">
        <f>E2982/D2982</f>
        <v>1</v>
      </c>
      <c r="P2982" s="6">
        <f>E2982/L2982</f>
        <v>21.857142857142858</v>
      </c>
      <c r="Q2982" t="str">
        <f>LEFT(N2982, SEARCH("/", N2982, 1)-1)</f>
        <v>music</v>
      </c>
      <c r="R2982" t="str">
        <f>RIGHT(N2982, LEN(N2982) - SEARCH("/", N2982,1))</f>
        <v>rock</v>
      </c>
      <c r="S2982" s="10">
        <f>(((J2982/60)/60)/24)+DATE(1970,1,1)</f>
        <v>42793.700821759259</v>
      </c>
      <c r="T2982" s="10">
        <f>(((I2982/60)/60)/24)+DATE(1970,1,1)</f>
        <v>42796.700821759259</v>
      </c>
      <c r="U2982" s="12">
        <f>ROUND((T2982-S2982), 0)</f>
        <v>3</v>
      </c>
      <c r="V2982" s="11">
        <f>IF(E2982&gt;=D2982, 1, "")</f>
        <v>1</v>
      </c>
      <c r="W2982" s="11" t="str">
        <f>IF(E2982&lt;D2982, 1, "")</f>
        <v/>
      </c>
      <c r="X2982" s="15">
        <f>S2982</f>
        <v>42793.700821759259</v>
      </c>
    </row>
    <row r="2983" spans="1:24" ht="48" x14ac:dyDescent="0.2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5">
        <f>E2983/D2983</f>
        <v>1.8085714285714285</v>
      </c>
      <c r="P2983" s="6">
        <f>E2983/L2983</f>
        <v>33.315789473684212</v>
      </c>
      <c r="Q2983" t="str">
        <f>LEFT(N2983, SEARCH("/", N2983, 1)-1)</f>
        <v>music</v>
      </c>
      <c r="R2983" t="str">
        <f>RIGHT(N2983, LEN(N2983) - SEARCH("/", N2983,1))</f>
        <v>rock</v>
      </c>
      <c r="S2983" s="10">
        <f>(((J2983/60)/60)/24)+DATE(1970,1,1)</f>
        <v>42198.750254629631</v>
      </c>
      <c r="T2983" s="10">
        <f>(((I2983/60)/60)/24)+DATE(1970,1,1)</f>
        <v>42238.750254629631</v>
      </c>
      <c r="U2983" s="12">
        <f>ROUND((T2983-S2983), 0)</f>
        <v>40</v>
      </c>
      <c r="V2983" s="11">
        <f>IF(E2983&gt;=D2983, 1, "")</f>
        <v>1</v>
      </c>
      <c r="W2983" s="11" t="str">
        <f>IF(E2983&lt;D2983, 1, "")</f>
        <v/>
      </c>
      <c r="X2983" s="15">
        <f>S2983</f>
        <v>42198.750254629631</v>
      </c>
    </row>
    <row r="2984" spans="1:24" ht="48" x14ac:dyDescent="0.2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5">
        <f>E2984/D2984</f>
        <v>1.0607500000000001</v>
      </c>
      <c r="P2984" s="6">
        <f>E2984/L2984</f>
        <v>90.276595744680847</v>
      </c>
      <c r="Q2984" t="str">
        <f>LEFT(N2984, SEARCH("/", N2984, 1)-1)</f>
        <v>music</v>
      </c>
      <c r="R2984" t="str">
        <f>RIGHT(N2984, LEN(N2984) - SEARCH("/", N2984,1))</f>
        <v>rock</v>
      </c>
      <c r="S2984" s="10">
        <f>(((J2984/60)/60)/24)+DATE(1970,1,1)</f>
        <v>42141.95711805555</v>
      </c>
      <c r="T2984" s="10">
        <f>(((I2984/60)/60)/24)+DATE(1970,1,1)</f>
        <v>42177.208333333328</v>
      </c>
      <c r="U2984" s="12">
        <f>ROUND((T2984-S2984), 0)</f>
        <v>35</v>
      </c>
      <c r="V2984" s="11">
        <f>IF(E2984&gt;=D2984, 1, "")</f>
        <v>1</v>
      </c>
      <c r="W2984" s="11" t="str">
        <f>IF(E2984&lt;D2984, 1, "")</f>
        <v/>
      </c>
      <c r="X2984" s="15">
        <f>S2984</f>
        <v>42141.95711805555</v>
      </c>
    </row>
    <row r="2985" spans="1:24" ht="48" x14ac:dyDescent="0.2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5">
        <f>E2985/D2985</f>
        <v>1</v>
      </c>
      <c r="P2985" s="6">
        <f>E2985/L2985</f>
        <v>76.92307692307692</v>
      </c>
      <c r="Q2985" t="str">
        <f>LEFT(N2985, SEARCH("/", N2985, 1)-1)</f>
        <v>music</v>
      </c>
      <c r="R2985" t="str">
        <f>RIGHT(N2985, LEN(N2985) - SEARCH("/", N2985,1))</f>
        <v>rock</v>
      </c>
      <c r="S2985" s="10">
        <f>(((J2985/60)/60)/24)+DATE(1970,1,1)</f>
        <v>42082.580092592587</v>
      </c>
      <c r="T2985" s="10">
        <f>(((I2985/60)/60)/24)+DATE(1970,1,1)</f>
        <v>42112.580092592587</v>
      </c>
      <c r="U2985" s="12">
        <f>ROUND((T2985-S2985), 0)</f>
        <v>30</v>
      </c>
      <c r="V2985" s="11">
        <f>IF(E2985&gt;=D2985, 1, "")</f>
        <v>1</v>
      </c>
      <c r="W2985" s="11" t="str">
        <f>IF(E2985&lt;D2985, 1, "")</f>
        <v/>
      </c>
      <c r="X2985" s="15">
        <f>S2985</f>
        <v>42082.580092592587</v>
      </c>
    </row>
    <row r="2986" spans="1:24" ht="48" x14ac:dyDescent="0.2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5">
        <f>E2986/D2986</f>
        <v>1.2692857142857144</v>
      </c>
      <c r="P2986" s="6">
        <f>E2986/L2986</f>
        <v>59.233333333333334</v>
      </c>
      <c r="Q2986" t="str">
        <f>LEFT(N2986, SEARCH("/", N2986, 1)-1)</f>
        <v>music</v>
      </c>
      <c r="R2986" t="str">
        <f>RIGHT(N2986, LEN(N2986) - SEARCH("/", N2986,1))</f>
        <v>rock</v>
      </c>
      <c r="S2986" s="10">
        <f>(((J2986/60)/60)/24)+DATE(1970,1,1)</f>
        <v>41495.692627314813</v>
      </c>
      <c r="T2986" s="10">
        <f>(((I2986/60)/60)/24)+DATE(1970,1,1)</f>
        <v>41527.165972222225</v>
      </c>
      <c r="U2986" s="12">
        <f>ROUND((T2986-S2986), 0)</f>
        <v>31</v>
      </c>
      <c r="V2986" s="11">
        <f>IF(E2986&gt;=D2986, 1, "")</f>
        <v>1</v>
      </c>
      <c r="W2986" s="11" t="str">
        <f>IF(E2986&lt;D2986, 1, "")</f>
        <v/>
      </c>
      <c r="X2986" s="15">
        <f>S2986</f>
        <v>41495.692627314813</v>
      </c>
    </row>
    <row r="2987" spans="1:24" ht="48" x14ac:dyDescent="0.2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5">
        <f>E2987/D2987</f>
        <v>1.0297499999999999</v>
      </c>
      <c r="P2987" s="6">
        <f>E2987/L2987</f>
        <v>65.38095238095238</v>
      </c>
      <c r="Q2987" t="str">
        <f>LEFT(N2987, SEARCH("/", N2987, 1)-1)</f>
        <v>music</v>
      </c>
      <c r="R2987" t="str">
        <f>RIGHT(N2987, LEN(N2987) - SEARCH("/", N2987,1))</f>
        <v>rock</v>
      </c>
      <c r="S2987" s="10">
        <f>(((J2987/60)/60)/24)+DATE(1970,1,1)</f>
        <v>42465.542905092589</v>
      </c>
      <c r="T2987" s="10">
        <f>(((I2987/60)/60)/24)+DATE(1970,1,1)</f>
        <v>42495.542905092589</v>
      </c>
      <c r="U2987" s="12">
        <f>ROUND((T2987-S2987), 0)</f>
        <v>30</v>
      </c>
      <c r="V2987" s="11">
        <f>IF(E2987&gt;=D2987, 1, "")</f>
        <v>1</v>
      </c>
      <c r="W2987" s="11" t="str">
        <f>IF(E2987&lt;D2987, 1, "")</f>
        <v/>
      </c>
      <c r="X2987" s="15">
        <f>S2987</f>
        <v>42465.542905092589</v>
      </c>
    </row>
    <row r="2988" spans="1:24" ht="48" x14ac:dyDescent="0.2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5">
        <f>E2988/D2988</f>
        <v>2.5</v>
      </c>
      <c r="P2988" s="6">
        <f>E2988/L2988</f>
        <v>67.307692307692307</v>
      </c>
      <c r="Q2988" t="str">
        <f>LEFT(N2988, SEARCH("/", N2988, 1)-1)</f>
        <v>music</v>
      </c>
      <c r="R2988" t="str">
        <f>RIGHT(N2988, LEN(N2988) - SEARCH("/", N2988,1))</f>
        <v>rock</v>
      </c>
      <c r="S2988" s="10">
        <f>(((J2988/60)/60)/24)+DATE(1970,1,1)</f>
        <v>42565.009097222224</v>
      </c>
      <c r="T2988" s="10">
        <f>(((I2988/60)/60)/24)+DATE(1970,1,1)</f>
        <v>42572.009097222224</v>
      </c>
      <c r="U2988" s="12">
        <f>ROUND((T2988-S2988), 0)</f>
        <v>7</v>
      </c>
      <c r="V2988" s="11">
        <f>IF(E2988&gt;=D2988, 1, "")</f>
        <v>1</v>
      </c>
      <c r="W2988" s="11" t="str">
        <f>IF(E2988&lt;D2988, 1, "")</f>
        <v/>
      </c>
      <c r="X2988" s="15">
        <f>S2988</f>
        <v>42565.009097222224</v>
      </c>
    </row>
    <row r="2989" spans="1:24" ht="48" x14ac:dyDescent="0.2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5">
        <f>E2989/D2989</f>
        <v>1.2602</v>
      </c>
      <c r="P2989" s="6">
        <f>E2989/L2989</f>
        <v>88.74647887323944</v>
      </c>
      <c r="Q2989" t="str">
        <f>LEFT(N2989, SEARCH("/", N2989, 1)-1)</f>
        <v>music</v>
      </c>
      <c r="R2989" t="str">
        <f>RIGHT(N2989, LEN(N2989) - SEARCH("/", N2989,1))</f>
        <v>rock</v>
      </c>
      <c r="S2989" s="10">
        <f>(((J2989/60)/60)/24)+DATE(1970,1,1)</f>
        <v>42096.633206018523</v>
      </c>
      <c r="T2989" s="10">
        <f>(((I2989/60)/60)/24)+DATE(1970,1,1)</f>
        <v>42126.633206018523</v>
      </c>
      <c r="U2989" s="12">
        <f>ROUND((T2989-S2989), 0)</f>
        <v>30</v>
      </c>
      <c r="V2989" s="11">
        <f>IF(E2989&gt;=D2989, 1, "")</f>
        <v>1</v>
      </c>
      <c r="W2989" s="11" t="str">
        <f>IF(E2989&lt;D2989, 1, "")</f>
        <v/>
      </c>
      <c r="X2989" s="15">
        <f>S2989</f>
        <v>42096.633206018523</v>
      </c>
    </row>
    <row r="2990" spans="1:24" ht="64" x14ac:dyDescent="0.2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5">
        <f>E2990/D2990</f>
        <v>1.0012000000000001</v>
      </c>
      <c r="P2990" s="6">
        <f>E2990/L2990</f>
        <v>65.868421052631575</v>
      </c>
      <c r="Q2990" t="str">
        <f>LEFT(N2990, SEARCH("/", N2990, 1)-1)</f>
        <v>music</v>
      </c>
      <c r="R2990" t="str">
        <f>RIGHT(N2990, LEN(N2990) - SEARCH("/", N2990,1))</f>
        <v>rock</v>
      </c>
      <c r="S2990" s="10">
        <f>(((J2990/60)/60)/24)+DATE(1970,1,1)</f>
        <v>42502.250775462962</v>
      </c>
      <c r="T2990" s="10">
        <f>(((I2990/60)/60)/24)+DATE(1970,1,1)</f>
        <v>42527.250775462962</v>
      </c>
      <c r="U2990" s="12">
        <f>ROUND((T2990-S2990), 0)</f>
        <v>25</v>
      </c>
      <c r="V2990" s="11">
        <f>IF(E2990&gt;=D2990, 1, "")</f>
        <v>1</v>
      </c>
      <c r="W2990" s="11" t="str">
        <f>IF(E2990&lt;D2990, 1, "")</f>
        <v/>
      </c>
      <c r="X2990" s="15">
        <f>S2990</f>
        <v>42502.250775462962</v>
      </c>
    </row>
    <row r="2991" spans="1:24" ht="48" x14ac:dyDescent="0.2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5">
        <f>E2991/D2991</f>
        <v>1.3864000000000001</v>
      </c>
      <c r="P2991" s="6">
        <f>E2991/L2991</f>
        <v>40.349243306169967</v>
      </c>
      <c r="Q2991" t="str">
        <f>LEFT(N2991, SEARCH("/", N2991, 1)-1)</f>
        <v>music</v>
      </c>
      <c r="R2991" t="str">
        <f>RIGHT(N2991, LEN(N2991) - SEARCH("/", N2991,1))</f>
        <v>rock</v>
      </c>
      <c r="S2991" s="10">
        <f>(((J2991/60)/60)/24)+DATE(1970,1,1)</f>
        <v>42723.63653935185</v>
      </c>
      <c r="T2991" s="10">
        <f>(((I2991/60)/60)/24)+DATE(1970,1,1)</f>
        <v>42753.63653935185</v>
      </c>
      <c r="U2991" s="12">
        <f>ROUND((T2991-S2991), 0)</f>
        <v>30</v>
      </c>
      <c r="V2991" s="11">
        <f>IF(E2991&gt;=D2991, 1, "")</f>
        <v>1</v>
      </c>
      <c r="W2991" s="11" t="str">
        <f>IF(E2991&lt;D2991, 1, "")</f>
        <v/>
      </c>
      <c r="X2991" s="15">
        <f>S2991</f>
        <v>42723.63653935185</v>
      </c>
    </row>
    <row r="2992" spans="1:24" ht="32" x14ac:dyDescent="0.2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5">
        <f>E2992/D2992</f>
        <v>1.6140000000000001</v>
      </c>
      <c r="P2992" s="6">
        <f>E2992/L2992</f>
        <v>76.857142857142861</v>
      </c>
      <c r="Q2992" t="str">
        <f>LEFT(N2992, SEARCH("/", N2992, 1)-1)</f>
        <v>music</v>
      </c>
      <c r="R2992" t="str">
        <f>RIGHT(N2992, LEN(N2992) - SEARCH("/", N2992,1))</f>
        <v>rock</v>
      </c>
      <c r="S2992" s="10">
        <f>(((J2992/60)/60)/24)+DATE(1970,1,1)</f>
        <v>42075.171203703707</v>
      </c>
      <c r="T2992" s="10">
        <f>(((I2992/60)/60)/24)+DATE(1970,1,1)</f>
        <v>42105.171203703707</v>
      </c>
      <c r="U2992" s="12">
        <f>ROUND((T2992-S2992), 0)</f>
        <v>30</v>
      </c>
      <c r="V2992" s="11">
        <f>IF(E2992&gt;=D2992, 1, "")</f>
        <v>1</v>
      </c>
      <c r="W2992" s="11" t="str">
        <f>IF(E2992&lt;D2992, 1, "")</f>
        <v/>
      </c>
      <c r="X2992" s="15">
        <f>S2992</f>
        <v>42075.171203703707</v>
      </c>
    </row>
    <row r="2993" spans="1:24" ht="32" x14ac:dyDescent="0.2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5">
        <f>E2993/D2993</f>
        <v>1.071842</v>
      </c>
      <c r="P2993" s="6">
        <f>E2993/L2993</f>
        <v>68.707820512820518</v>
      </c>
      <c r="Q2993" t="str">
        <f>LEFT(N2993, SEARCH("/", N2993, 1)-1)</f>
        <v>music</v>
      </c>
      <c r="R2993" t="str">
        <f>RIGHT(N2993, LEN(N2993) - SEARCH("/", N2993,1))</f>
        <v>rock</v>
      </c>
      <c r="S2993" s="10">
        <f>(((J2993/60)/60)/24)+DATE(1970,1,1)</f>
        <v>42279.669768518521</v>
      </c>
      <c r="T2993" s="10">
        <f>(((I2993/60)/60)/24)+DATE(1970,1,1)</f>
        <v>42321.711435185185</v>
      </c>
      <c r="U2993" s="12">
        <f>ROUND((T2993-S2993), 0)</f>
        <v>42</v>
      </c>
      <c r="V2993" s="11">
        <f>IF(E2993&gt;=D2993, 1, "")</f>
        <v>1</v>
      </c>
      <c r="W2993" s="11" t="str">
        <f>IF(E2993&lt;D2993, 1, "")</f>
        <v/>
      </c>
      <c r="X2993" s="15">
        <f>S2993</f>
        <v>42279.669768518521</v>
      </c>
    </row>
    <row r="2994" spans="1:24" ht="48" x14ac:dyDescent="0.2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5">
        <f>E2994/D2994</f>
        <v>1.5309999999999999</v>
      </c>
      <c r="P2994" s="6">
        <f>E2994/L2994</f>
        <v>57.773584905660378</v>
      </c>
      <c r="Q2994" t="str">
        <f>LEFT(N2994, SEARCH("/", N2994, 1)-1)</f>
        <v>games</v>
      </c>
      <c r="R2994" t="str">
        <f>RIGHT(N2994, LEN(N2994) - SEARCH("/", N2994,1))</f>
        <v>tabletop games</v>
      </c>
      <c r="S2994" s="10">
        <f>(((J2994/60)/60)/24)+DATE(1970,1,1)</f>
        <v>42773.005243055552</v>
      </c>
      <c r="T2994" s="10">
        <f>(((I2994/60)/60)/24)+DATE(1970,1,1)</f>
        <v>42787.005243055552</v>
      </c>
      <c r="U2994" s="12">
        <f>ROUND((T2994-S2994), 0)</f>
        <v>14</v>
      </c>
      <c r="V2994" s="11">
        <f>IF(E2994&gt;=D2994, 1, "")</f>
        <v>1</v>
      </c>
      <c r="W2994" s="11" t="str">
        <f>IF(E2994&lt;D2994, 1, "")</f>
        <v/>
      </c>
      <c r="X2994" s="15">
        <f>S2994</f>
        <v>42773.005243055552</v>
      </c>
    </row>
    <row r="2995" spans="1:24" ht="32" x14ac:dyDescent="0.2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5">
        <f>E2995/D2995</f>
        <v>5.2416666666666663</v>
      </c>
      <c r="P2995" s="6">
        <f>E2995/L2995</f>
        <v>44.171348314606739</v>
      </c>
      <c r="Q2995" t="str">
        <f>LEFT(N2995, SEARCH("/", N2995, 1)-1)</f>
        <v>games</v>
      </c>
      <c r="R2995" t="str">
        <f>RIGHT(N2995, LEN(N2995) - SEARCH("/", N2995,1))</f>
        <v>tabletop games</v>
      </c>
      <c r="S2995" s="10">
        <f>(((J2995/60)/60)/24)+DATE(1970,1,1)</f>
        <v>41879.900752314818</v>
      </c>
      <c r="T2995" s="10">
        <f>(((I2995/60)/60)/24)+DATE(1970,1,1)</f>
        <v>41914.900752314818</v>
      </c>
      <c r="U2995" s="12">
        <f>ROUND((T2995-S2995), 0)</f>
        <v>35</v>
      </c>
      <c r="V2995" s="11">
        <f>IF(E2995&gt;=D2995, 1, "")</f>
        <v>1</v>
      </c>
      <c r="W2995" s="11" t="str">
        <f>IF(E2995&lt;D2995, 1, "")</f>
        <v/>
      </c>
      <c r="X2995" s="15">
        <f>S2995</f>
        <v>41879.900752314818</v>
      </c>
    </row>
    <row r="2996" spans="1:24" ht="48" x14ac:dyDescent="0.2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5">
        <f>E2996/D2996</f>
        <v>4.8927777777777779</v>
      </c>
      <c r="P2996" s="6">
        <f>E2996/L2996</f>
        <v>31.566308243727597</v>
      </c>
      <c r="Q2996" t="str">
        <f>LEFT(N2996, SEARCH("/", N2996, 1)-1)</f>
        <v>games</v>
      </c>
      <c r="R2996" t="str">
        <f>RIGHT(N2996, LEN(N2996) - SEARCH("/", N2996,1))</f>
        <v>tabletop games</v>
      </c>
      <c r="S2996" s="10">
        <f>(((J2996/60)/60)/24)+DATE(1970,1,1)</f>
        <v>42745.365474537044</v>
      </c>
      <c r="T2996" s="10">
        <f>(((I2996/60)/60)/24)+DATE(1970,1,1)</f>
        <v>42775.208333333328</v>
      </c>
      <c r="U2996" s="12">
        <f>ROUND((T2996-S2996), 0)</f>
        <v>30</v>
      </c>
      <c r="V2996" s="11">
        <f>IF(E2996&gt;=D2996, 1, "")</f>
        <v>1</v>
      </c>
      <c r="W2996" s="11" t="str">
        <f>IF(E2996&lt;D2996, 1, "")</f>
        <v/>
      </c>
      <c r="X2996" s="15">
        <f>S2996</f>
        <v>42745.365474537044</v>
      </c>
    </row>
    <row r="2997" spans="1:24" ht="48" x14ac:dyDescent="0.2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5">
        <f>E2997/D2997</f>
        <v>2.8473999999999999</v>
      </c>
      <c r="P2997" s="6">
        <f>E2997/L2997</f>
        <v>107.04511278195488</v>
      </c>
      <c r="Q2997" t="str">
        <f>LEFT(N2997, SEARCH("/", N2997, 1)-1)</f>
        <v>games</v>
      </c>
      <c r="R2997" t="str">
        <f>RIGHT(N2997, LEN(N2997) - SEARCH("/", N2997,1))</f>
        <v>tabletop games</v>
      </c>
      <c r="S2997" s="10">
        <f>(((J2997/60)/60)/24)+DATE(1970,1,1)</f>
        <v>42380.690289351856</v>
      </c>
      <c r="T2997" s="10">
        <f>(((I2997/60)/60)/24)+DATE(1970,1,1)</f>
        <v>42394.666666666672</v>
      </c>
      <c r="U2997" s="12">
        <f>ROUND((T2997-S2997), 0)</f>
        <v>14</v>
      </c>
      <c r="V2997" s="11">
        <f>IF(E2997&gt;=D2997, 1, "")</f>
        <v>1</v>
      </c>
      <c r="W2997" s="11" t="str">
        <f>IF(E2997&lt;D2997, 1, "")</f>
        <v/>
      </c>
      <c r="X2997" s="15">
        <f>S2997</f>
        <v>42380.690289351856</v>
      </c>
    </row>
    <row r="2998" spans="1:24" ht="48" x14ac:dyDescent="0.2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5">
        <f>E2998/D2998</f>
        <v>18.569700000000001</v>
      </c>
      <c r="P2998" s="6">
        <f>E2998/L2998</f>
        <v>149.03451043338683</v>
      </c>
      <c r="Q2998" t="str">
        <f>LEFT(N2998, SEARCH("/", N2998, 1)-1)</f>
        <v>games</v>
      </c>
      <c r="R2998" t="str">
        <f>RIGHT(N2998, LEN(N2998) - SEARCH("/", N2998,1))</f>
        <v>tabletop games</v>
      </c>
      <c r="S2998" s="10">
        <f>(((J2998/60)/60)/24)+DATE(1970,1,1)</f>
        <v>41319.349988425929</v>
      </c>
      <c r="T2998" s="10">
        <f>(((I2998/60)/60)/24)+DATE(1970,1,1)</f>
        <v>41359.349988425929</v>
      </c>
      <c r="U2998" s="12">
        <f>ROUND((T2998-S2998), 0)</f>
        <v>40</v>
      </c>
      <c r="V2998" s="11">
        <f>IF(E2998&gt;=D2998, 1, "")</f>
        <v>1</v>
      </c>
      <c r="W2998" s="11" t="str">
        <f>IF(E2998&lt;D2998, 1, "")</f>
        <v/>
      </c>
      <c r="X2998" s="15">
        <f>S2998</f>
        <v>41319.349988425929</v>
      </c>
    </row>
    <row r="2999" spans="1:24" ht="32" x14ac:dyDescent="0.2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5">
        <f>E2999/D2999</f>
        <v>1.0967499999999999</v>
      </c>
      <c r="P2999" s="6">
        <f>E2999/L2999</f>
        <v>55.956632653061227</v>
      </c>
      <c r="Q2999" t="str">
        <f>LEFT(N2999, SEARCH("/", N2999, 1)-1)</f>
        <v>games</v>
      </c>
      <c r="R2999" t="str">
        <f>RIGHT(N2999, LEN(N2999) - SEARCH("/", N2999,1))</f>
        <v>tabletop games</v>
      </c>
      <c r="S2999" s="10">
        <f>(((J2999/60)/60)/24)+DATE(1970,1,1)</f>
        <v>42583.615081018521</v>
      </c>
      <c r="T2999" s="10">
        <f>(((I2999/60)/60)/24)+DATE(1970,1,1)</f>
        <v>42620.083333333328</v>
      </c>
      <c r="U2999" s="12">
        <f>ROUND((T2999-S2999), 0)</f>
        <v>36</v>
      </c>
      <c r="V2999" s="11">
        <f>IF(E2999&gt;=D2999, 1, "")</f>
        <v>1</v>
      </c>
      <c r="W2999" s="11" t="str">
        <f>IF(E2999&lt;D2999, 1, "")</f>
        <v/>
      </c>
      <c r="X2999" s="15">
        <f>S2999</f>
        <v>42583.615081018521</v>
      </c>
    </row>
    <row r="3000" spans="1:24" ht="48" x14ac:dyDescent="0.2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5">
        <f>E3000/D3000</f>
        <v>10.146425000000001</v>
      </c>
      <c r="P3000" s="6">
        <f>E3000/L3000</f>
        <v>56.970381807973048</v>
      </c>
      <c r="Q3000" t="str">
        <f>LEFT(N3000, SEARCH("/", N3000, 1)-1)</f>
        <v>games</v>
      </c>
      <c r="R3000" t="str">
        <f>RIGHT(N3000, LEN(N3000) - SEARCH("/", N3000,1))</f>
        <v>tabletop games</v>
      </c>
      <c r="S3000" s="10">
        <f>(((J3000/60)/60)/24)+DATE(1970,1,1)</f>
        <v>42068.209097222221</v>
      </c>
      <c r="T3000" s="10">
        <f>(((I3000/60)/60)/24)+DATE(1970,1,1)</f>
        <v>42097.165972222225</v>
      </c>
      <c r="U3000" s="12">
        <f>ROUND((T3000-S3000), 0)</f>
        <v>29</v>
      </c>
      <c r="V3000" s="11">
        <f>IF(E3000&gt;=D3000, 1, "")</f>
        <v>1</v>
      </c>
      <c r="W3000" s="11" t="str">
        <f>IF(E3000&lt;D3000, 1, "")</f>
        <v/>
      </c>
      <c r="X3000" s="15">
        <f>S3000</f>
        <v>42068.209097222221</v>
      </c>
    </row>
    <row r="3001" spans="1:24" ht="48" x14ac:dyDescent="0.2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5">
        <f>E3001/D3001</f>
        <v>4.1217692027666546</v>
      </c>
      <c r="P3001" s="6">
        <f>E3001/L3001</f>
        <v>44.056420233463037</v>
      </c>
      <c r="Q3001" t="str">
        <f>LEFT(N3001, SEARCH("/", N3001, 1)-1)</f>
        <v>games</v>
      </c>
      <c r="R3001" t="str">
        <f>RIGHT(N3001, LEN(N3001) - SEARCH("/", N3001,1))</f>
        <v>tabletop games</v>
      </c>
      <c r="S3001" s="10">
        <f>(((J3001/60)/60)/24)+DATE(1970,1,1)</f>
        <v>42633.586122685185</v>
      </c>
      <c r="T3001" s="10">
        <f>(((I3001/60)/60)/24)+DATE(1970,1,1)</f>
        <v>42668.708333333328</v>
      </c>
      <c r="U3001" s="12">
        <f>ROUND((T3001-S3001), 0)</f>
        <v>35</v>
      </c>
      <c r="V3001" s="11">
        <f>IF(E3001&gt;=D3001, 1, "")</f>
        <v>1</v>
      </c>
      <c r="W3001" s="11" t="str">
        <f>IF(E3001&lt;D3001, 1, "")</f>
        <v/>
      </c>
      <c r="X3001" s="15">
        <f>S3001</f>
        <v>42633.586122685185</v>
      </c>
    </row>
    <row r="3002" spans="1:24" ht="48" x14ac:dyDescent="0.2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5">
        <f>E3002/D3002</f>
        <v>5.0324999999999998</v>
      </c>
      <c r="P3002" s="6">
        <f>E3002/L3002</f>
        <v>68.625</v>
      </c>
      <c r="Q3002" t="str">
        <f>LEFT(N3002, SEARCH("/", N3002, 1)-1)</f>
        <v>games</v>
      </c>
      <c r="R3002" t="str">
        <f>RIGHT(N3002, LEN(N3002) - SEARCH("/", N3002,1))</f>
        <v>tabletop games</v>
      </c>
      <c r="S3002" s="10">
        <f>(((J3002/60)/60)/24)+DATE(1970,1,1)</f>
        <v>42467.788194444445</v>
      </c>
      <c r="T3002" s="10">
        <f>(((I3002/60)/60)/24)+DATE(1970,1,1)</f>
        <v>42481.916666666672</v>
      </c>
      <c r="U3002" s="12">
        <f>ROUND((T3002-S3002), 0)</f>
        <v>14</v>
      </c>
      <c r="V3002" s="11">
        <f>IF(E3002&gt;=D3002, 1, "")</f>
        <v>1</v>
      </c>
      <c r="W3002" s="11" t="str">
        <f>IF(E3002&lt;D3002, 1, "")</f>
        <v/>
      </c>
      <c r="X3002" s="15">
        <f>S3002</f>
        <v>42467.788194444445</v>
      </c>
    </row>
    <row r="3003" spans="1:24" ht="48" x14ac:dyDescent="0.2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5">
        <f>E3003/D3003</f>
        <v>1.8461052631578947</v>
      </c>
      <c r="P3003" s="6">
        <f>E3003/L3003</f>
        <v>65.318435754189949</v>
      </c>
      <c r="Q3003" t="str">
        <f>LEFT(N3003, SEARCH("/", N3003, 1)-1)</f>
        <v>games</v>
      </c>
      <c r="R3003" t="str">
        <f>RIGHT(N3003, LEN(N3003) - SEARCH("/", N3003,1))</f>
        <v>tabletop games</v>
      </c>
      <c r="S3003" s="10">
        <f>(((J3003/60)/60)/24)+DATE(1970,1,1)</f>
        <v>42417.625046296293</v>
      </c>
      <c r="T3003" s="10">
        <f>(((I3003/60)/60)/24)+DATE(1970,1,1)</f>
        <v>42452.290972222225</v>
      </c>
      <c r="U3003" s="12">
        <f>ROUND((T3003-S3003), 0)</f>
        <v>35</v>
      </c>
      <c r="V3003" s="11">
        <f>IF(E3003&gt;=D3003, 1, "")</f>
        <v>1</v>
      </c>
      <c r="W3003" s="11" t="str">
        <f>IF(E3003&lt;D3003, 1, "")</f>
        <v/>
      </c>
      <c r="X3003" s="15">
        <f>S3003</f>
        <v>42417.625046296293</v>
      </c>
    </row>
    <row r="3004" spans="1:24" ht="48" x14ac:dyDescent="0.2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5">
        <f>E3004/D3004</f>
        <v>1.1973333333333334</v>
      </c>
      <c r="P3004" s="6">
        <f>E3004/L3004</f>
        <v>35.92</v>
      </c>
      <c r="Q3004" t="str">
        <f>LEFT(N3004, SEARCH("/", N3004, 1)-1)</f>
        <v>games</v>
      </c>
      <c r="R3004" t="str">
        <f>RIGHT(N3004, LEN(N3004) - SEARCH("/", N3004,1))</f>
        <v>tabletop games</v>
      </c>
      <c r="S3004" s="10">
        <f>(((J3004/60)/60)/24)+DATE(1970,1,1)</f>
        <v>42768.833645833336</v>
      </c>
      <c r="T3004" s="10">
        <f>(((I3004/60)/60)/24)+DATE(1970,1,1)</f>
        <v>42780.833645833336</v>
      </c>
      <c r="U3004" s="12">
        <f>ROUND((T3004-S3004), 0)</f>
        <v>12</v>
      </c>
      <c r="V3004" s="11">
        <f>IF(E3004&gt;=D3004, 1, "")</f>
        <v>1</v>
      </c>
      <c r="W3004" s="11" t="str">
        <f>IF(E3004&lt;D3004, 1, "")</f>
        <v/>
      </c>
      <c r="X3004" s="15">
        <f>S3004</f>
        <v>42768.833645833336</v>
      </c>
    </row>
    <row r="3005" spans="1:24" ht="48" x14ac:dyDescent="0.2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5">
        <f>E3005/D3005</f>
        <v>10.812401666666668</v>
      </c>
      <c r="P3005" s="6">
        <f>E3005/L3005</f>
        <v>40.070667078443485</v>
      </c>
      <c r="Q3005" t="str">
        <f>LEFT(N3005, SEARCH("/", N3005, 1)-1)</f>
        <v>games</v>
      </c>
      <c r="R3005" t="str">
        <f>RIGHT(N3005, LEN(N3005) - SEARCH("/", N3005,1))</f>
        <v>tabletop games</v>
      </c>
      <c r="S3005" s="10">
        <f>(((J3005/60)/60)/24)+DATE(1970,1,1)</f>
        <v>42691.8512037037</v>
      </c>
      <c r="T3005" s="10">
        <f>(((I3005/60)/60)/24)+DATE(1970,1,1)</f>
        <v>42719.958333333328</v>
      </c>
      <c r="U3005" s="12">
        <f>ROUND((T3005-S3005), 0)</f>
        <v>28</v>
      </c>
      <c r="V3005" s="11">
        <f>IF(E3005&gt;=D3005, 1, "")</f>
        <v>1</v>
      </c>
      <c r="W3005" s="11" t="str">
        <f>IF(E3005&lt;D3005, 1, "")</f>
        <v/>
      </c>
      <c r="X3005" s="15">
        <f>S3005</f>
        <v>42691.8512037037</v>
      </c>
    </row>
    <row r="3006" spans="1:24" ht="48" x14ac:dyDescent="0.2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5">
        <f>E3006/D3006</f>
        <v>4.5237333333333334</v>
      </c>
      <c r="P3006" s="6">
        <f>E3006/L3006</f>
        <v>75.647714604236342</v>
      </c>
      <c r="Q3006" t="str">
        <f>LEFT(N3006, SEARCH("/", N3006, 1)-1)</f>
        <v>games</v>
      </c>
      <c r="R3006" t="str">
        <f>RIGHT(N3006, LEN(N3006) - SEARCH("/", N3006,1))</f>
        <v>tabletop games</v>
      </c>
      <c r="S3006" s="10">
        <f>(((J3006/60)/60)/24)+DATE(1970,1,1)</f>
        <v>42664.405925925923</v>
      </c>
      <c r="T3006" s="10">
        <f>(((I3006/60)/60)/24)+DATE(1970,1,1)</f>
        <v>42695.207638888889</v>
      </c>
      <c r="U3006" s="12">
        <f>ROUND((T3006-S3006), 0)</f>
        <v>31</v>
      </c>
      <c r="V3006" s="11">
        <f>IF(E3006&gt;=D3006, 1, "")</f>
        <v>1</v>
      </c>
      <c r="W3006" s="11" t="str">
        <f>IF(E3006&lt;D3006, 1, "")</f>
        <v/>
      </c>
      <c r="X3006" s="15">
        <f>S3006</f>
        <v>42664.405925925923</v>
      </c>
    </row>
    <row r="3007" spans="1:24" ht="48" x14ac:dyDescent="0.2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5">
        <f>E3007/D3007</f>
        <v>5.3737000000000004</v>
      </c>
      <c r="P3007" s="6">
        <f>E3007/L3007</f>
        <v>61.203872437357631</v>
      </c>
      <c r="Q3007" t="str">
        <f>LEFT(N3007, SEARCH("/", N3007, 1)-1)</f>
        <v>games</v>
      </c>
      <c r="R3007" t="str">
        <f>RIGHT(N3007, LEN(N3007) - SEARCH("/", N3007,1))</f>
        <v>tabletop games</v>
      </c>
      <c r="S3007" s="10">
        <f>(((J3007/60)/60)/24)+DATE(1970,1,1)</f>
        <v>42425.757986111115</v>
      </c>
      <c r="T3007" s="10">
        <f>(((I3007/60)/60)/24)+DATE(1970,1,1)</f>
        <v>42455.716319444444</v>
      </c>
      <c r="U3007" s="12">
        <f>ROUND((T3007-S3007), 0)</f>
        <v>30</v>
      </c>
      <c r="V3007" s="11">
        <f>IF(E3007&gt;=D3007, 1, "")</f>
        <v>1</v>
      </c>
      <c r="W3007" s="11" t="str">
        <f>IF(E3007&lt;D3007, 1, "")</f>
        <v/>
      </c>
      <c r="X3007" s="15">
        <f>S3007</f>
        <v>42425.757986111115</v>
      </c>
    </row>
    <row r="3008" spans="1:24" ht="32" x14ac:dyDescent="0.2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5">
        <f>E3008/D3008</f>
        <v>1.2032608695652174</v>
      </c>
      <c r="P3008" s="6">
        <f>E3008/L3008</f>
        <v>48.130434782608695</v>
      </c>
      <c r="Q3008" t="str">
        <f>LEFT(N3008, SEARCH("/", N3008, 1)-1)</f>
        <v>games</v>
      </c>
      <c r="R3008" t="str">
        <f>RIGHT(N3008, LEN(N3008) - SEARCH("/", N3008,1))</f>
        <v>tabletop games</v>
      </c>
      <c r="S3008" s="10">
        <f>(((J3008/60)/60)/24)+DATE(1970,1,1)</f>
        <v>42197.771990740745</v>
      </c>
      <c r="T3008" s="10">
        <f>(((I3008/60)/60)/24)+DATE(1970,1,1)</f>
        <v>42227.771990740745</v>
      </c>
      <c r="U3008" s="12">
        <f>ROUND((T3008-S3008), 0)</f>
        <v>30</v>
      </c>
      <c r="V3008" s="11">
        <f>IF(E3008&gt;=D3008, 1, "")</f>
        <v>1</v>
      </c>
      <c r="W3008" s="11" t="str">
        <f>IF(E3008&lt;D3008, 1, "")</f>
        <v/>
      </c>
      <c r="X3008" s="15">
        <f>S3008</f>
        <v>42197.771990740745</v>
      </c>
    </row>
    <row r="3009" spans="1:24" ht="32" x14ac:dyDescent="0.2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5">
        <f>E3009/D3009</f>
        <v>1.1383571428571428</v>
      </c>
      <c r="P3009" s="6">
        <f>E3009/L3009</f>
        <v>68.106837606837601</v>
      </c>
      <c r="Q3009" t="str">
        <f>LEFT(N3009, SEARCH("/", N3009, 1)-1)</f>
        <v>games</v>
      </c>
      <c r="R3009" t="str">
        <f>RIGHT(N3009, LEN(N3009) - SEARCH("/", N3009,1))</f>
        <v>tabletop games</v>
      </c>
      <c r="S3009" s="10">
        <f>(((J3009/60)/60)/24)+DATE(1970,1,1)</f>
        <v>42675.487291666665</v>
      </c>
      <c r="T3009" s="10">
        <f>(((I3009/60)/60)/24)+DATE(1970,1,1)</f>
        <v>42706.291666666672</v>
      </c>
      <c r="U3009" s="12">
        <f>ROUND((T3009-S3009), 0)</f>
        <v>31</v>
      </c>
      <c r="V3009" s="11">
        <f>IF(E3009&gt;=D3009, 1, "")</f>
        <v>1</v>
      </c>
      <c r="W3009" s="11" t="str">
        <f>IF(E3009&lt;D3009, 1, "")</f>
        <v/>
      </c>
      <c r="X3009" s="15">
        <f>S3009</f>
        <v>42675.487291666665</v>
      </c>
    </row>
    <row r="3010" spans="1:24" ht="48" x14ac:dyDescent="0.2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5">
        <f>E3010/D3010</f>
        <v>9.5103109999999997</v>
      </c>
      <c r="P3010" s="6">
        <f>E3010/L3010</f>
        <v>65.891300230946882</v>
      </c>
      <c r="Q3010" t="str">
        <f>LEFT(N3010, SEARCH("/", N3010, 1)-1)</f>
        <v>games</v>
      </c>
      <c r="R3010" t="str">
        <f>RIGHT(N3010, LEN(N3010) - SEARCH("/", N3010,1))</f>
        <v>tabletop games</v>
      </c>
      <c r="S3010" s="10">
        <f>(((J3010/60)/60)/24)+DATE(1970,1,1)</f>
        <v>42033.584016203706</v>
      </c>
      <c r="T3010" s="10">
        <f>(((I3010/60)/60)/24)+DATE(1970,1,1)</f>
        <v>42063.584016203706</v>
      </c>
      <c r="U3010" s="12">
        <f>ROUND((T3010-S3010), 0)</f>
        <v>30</v>
      </c>
      <c r="V3010" s="11">
        <f>IF(E3010&gt;=D3010, 1, "")</f>
        <v>1</v>
      </c>
      <c r="W3010" s="11" t="str">
        <f>IF(E3010&lt;D3010, 1, "")</f>
        <v/>
      </c>
      <c r="X3010" s="15">
        <f>S3010</f>
        <v>42033.584016203706</v>
      </c>
    </row>
    <row r="3011" spans="1:24" ht="48" x14ac:dyDescent="0.2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5">
        <f>E3011/D3011</f>
        <v>1.3289249999999999</v>
      </c>
      <c r="P3011" s="6">
        <f>E3011/L3011</f>
        <v>81.654377880184327</v>
      </c>
      <c r="Q3011" t="str">
        <f>LEFT(N3011, SEARCH("/", N3011, 1)-1)</f>
        <v>games</v>
      </c>
      <c r="R3011" t="str">
        <f>RIGHT(N3011, LEN(N3011) - SEARCH("/", N3011,1))</f>
        <v>tabletop games</v>
      </c>
      <c r="S3011" s="10">
        <f>(((J3011/60)/60)/24)+DATE(1970,1,1)</f>
        <v>42292.513888888891</v>
      </c>
      <c r="T3011" s="10">
        <f>(((I3011/60)/60)/24)+DATE(1970,1,1)</f>
        <v>42322.555555555555</v>
      </c>
      <c r="U3011" s="12">
        <f>ROUND((T3011-S3011), 0)</f>
        <v>30</v>
      </c>
      <c r="V3011" s="11">
        <f>IF(E3011&gt;=D3011, 1, "")</f>
        <v>1</v>
      </c>
      <c r="W3011" s="11" t="str">
        <f>IF(E3011&lt;D3011, 1, "")</f>
        <v/>
      </c>
      <c r="X3011" s="15">
        <f>S3011</f>
        <v>42292.513888888891</v>
      </c>
    </row>
    <row r="3012" spans="1:24" ht="32" x14ac:dyDescent="0.2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5">
        <f>E3012/D3012</f>
        <v>1.4697777777777778</v>
      </c>
      <c r="P3012" s="6">
        <f>E3012/L3012</f>
        <v>52.701195219123505</v>
      </c>
      <c r="Q3012" t="str">
        <f>LEFT(N3012, SEARCH("/", N3012, 1)-1)</f>
        <v>games</v>
      </c>
      <c r="R3012" t="str">
        <f>RIGHT(N3012, LEN(N3012) - SEARCH("/", N3012,1))</f>
        <v>tabletop games</v>
      </c>
      <c r="S3012" s="10">
        <f>(((J3012/60)/60)/24)+DATE(1970,1,1)</f>
        <v>42262.416643518518</v>
      </c>
      <c r="T3012" s="10">
        <f>(((I3012/60)/60)/24)+DATE(1970,1,1)</f>
        <v>42292.416643518518</v>
      </c>
      <c r="U3012" s="12">
        <f>ROUND((T3012-S3012), 0)</f>
        <v>30</v>
      </c>
      <c r="V3012" s="11">
        <f>IF(E3012&gt;=D3012, 1, "")</f>
        <v>1</v>
      </c>
      <c r="W3012" s="11" t="str">
        <f>IF(E3012&lt;D3012, 1, "")</f>
        <v/>
      </c>
      <c r="X3012" s="15">
        <f>S3012</f>
        <v>42262.416643518518</v>
      </c>
    </row>
    <row r="3013" spans="1:24" ht="48" x14ac:dyDescent="0.2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5">
        <f>E3013/D3013</f>
        <v>5.4215</v>
      </c>
      <c r="P3013" s="6">
        <f>E3013/L3013</f>
        <v>41.228136882129277</v>
      </c>
      <c r="Q3013" t="str">
        <f>LEFT(N3013, SEARCH("/", N3013, 1)-1)</f>
        <v>games</v>
      </c>
      <c r="R3013" t="str">
        <f>RIGHT(N3013, LEN(N3013) - SEARCH("/", N3013,1))</f>
        <v>tabletop games</v>
      </c>
      <c r="S3013" s="10">
        <f>(((J3013/60)/60)/24)+DATE(1970,1,1)</f>
        <v>42163.625787037032</v>
      </c>
      <c r="T3013" s="10">
        <f>(((I3013/60)/60)/24)+DATE(1970,1,1)</f>
        <v>42191.125</v>
      </c>
      <c r="U3013" s="12">
        <f>ROUND((T3013-S3013), 0)</f>
        <v>27</v>
      </c>
      <c r="V3013" s="11">
        <f>IF(E3013&gt;=D3013, 1, "")</f>
        <v>1</v>
      </c>
      <c r="W3013" s="11" t="str">
        <f>IF(E3013&lt;D3013, 1, "")</f>
        <v/>
      </c>
      <c r="X3013" s="15">
        <f>S3013</f>
        <v>42163.625787037032</v>
      </c>
    </row>
    <row r="3014" spans="1:24" ht="48" x14ac:dyDescent="0.2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5">
        <f>E3014/D3014</f>
        <v>3.8271818181818182</v>
      </c>
      <c r="P3014" s="6">
        <f>E3014/L3014</f>
        <v>15.035357142857142</v>
      </c>
      <c r="Q3014" t="str">
        <f>LEFT(N3014, SEARCH("/", N3014, 1)-1)</f>
        <v>music</v>
      </c>
      <c r="R3014" t="str">
        <f>RIGHT(N3014, LEN(N3014) - SEARCH("/", N3014,1))</f>
        <v>electronic music</v>
      </c>
      <c r="S3014" s="10">
        <f>(((J3014/60)/60)/24)+DATE(1970,1,1)</f>
        <v>41276.846817129634</v>
      </c>
      <c r="T3014" s="10">
        <f>(((I3014/60)/60)/24)+DATE(1970,1,1)</f>
        <v>41290.846817129634</v>
      </c>
      <c r="U3014" s="12">
        <f>ROUND((T3014-S3014), 0)</f>
        <v>14</v>
      </c>
      <c r="V3014" s="11">
        <f>IF(E3014&gt;=D3014, 1, "")</f>
        <v>1</v>
      </c>
      <c r="W3014" s="11" t="str">
        <f>IF(E3014&lt;D3014, 1, "")</f>
        <v/>
      </c>
      <c r="X3014" s="15">
        <f>S3014</f>
        <v>41276.846817129634</v>
      </c>
    </row>
    <row r="3015" spans="1:24" ht="32" x14ac:dyDescent="0.2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5">
        <f>E3015/D3015</f>
        <v>7.0418124999999998</v>
      </c>
      <c r="P3015" s="6">
        <f>E3015/L3015</f>
        <v>39.066920943134534</v>
      </c>
      <c r="Q3015" t="str">
        <f>LEFT(N3015, SEARCH("/", N3015, 1)-1)</f>
        <v>music</v>
      </c>
      <c r="R3015" t="str">
        <f>RIGHT(N3015, LEN(N3015) - SEARCH("/", N3015,1))</f>
        <v>electronic music</v>
      </c>
      <c r="S3015" s="10">
        <f>(((J3015/60)/60)/24)+DATE(1970,1,1)</f>
        <v>41184.849166666667</v>
      </c>
      <c r="T3015" s="10">
        <f>(((I3015/60)/60)/24)+DATE(1970,1,1)</f>
        <v>41214.849166666667</v>
      </c>
      <c r="U3015" s="12">
        <f>ROUND((T3015-S3015), 0)</f>
        <v>30</v>
      </c>
      <c r="V3015" s="11">
        <f>IF(E3015&gt;=D3015, 1, "")</f>
        <v>1</v>
      </c>
      <c r="W3015" s="11" t="str">
        <f>IF(E3015&lt;D3015, 1, "")</f>
        <v/>
      </c>
      <c r="X3015" s="15">
        <f>S3015</f>
        <v>41184.849166666667</v>
      </c>
    </row>
    <row r="3016" spans="1:24" ht="48" x14ac:dyDescent="0.2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5">
        <f>E3016/D3016</f>
        <v>1.0954999999999999</v>
      </c>
      <c r="P3016" s="6">
        <f>E3016/L3016</f>
        <v>43.82</v>
      </c>
      <c r="Q3016" t="str">
        <f>LEFT(N3016, SEARCH("/", N3016, 1)-1)</f>
        <v>music</v>
      </c>
      <c r="R3016" t="str">
        <f>RIGHT(N3016, LEN(N3016) - SEARCH("/", N3016,1))</f>
        <v>electronic music</v>
      </c>
      <c r="S3016" s="10">
        <f>(((J3016/60)/60)/24)+DATE(1970,1,1)</f>
        <v>42241.85974537037</v>
      </c>
      <c r="T3016" s="10">
        <f>(((I3016/60)/60)/24)+DATE(1970,1,1)</f>
        <v>42271.85974537037</v>
      </c>
      <c r="U3016" s="12">
        <f>ROUND((T3016-S3016), 0)</f>
        <v>30</v>
      </c>
      <c r="V3016" s="11">
        <f>IF(E3016&gt;=D3016, 1, "")</f>
        <v>1</v>
      </c>
      <c r="W3016" s="11" t="str">
        <f>IF(E3016&lt;D3016, 1, "")</f>
        <v/>
      </c>
      <c r="X3016" s="15">
        <f>S3016</f>
        <v>42241.85974537037</v>
      </c>
    </row>
    <row r="3017" spans="1:24" ht="48" x14ac:dyDescent="0.2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5">
        <f>E3017/D3017</f>
        <v>1.3286666666666667</v>
      </c>
      <c r="P3017" s="6">
        <f>E3017/L3017</f>
        <v>27.301369863013697</v>
      </c>
      <c r="Q3017" t="str">
        <f>LEFT(N3017, SEARCH("/", N3017, 1)-1)</f>
        <v>music</v>
      </c>
      <c r="R3017" t="str">
        <f>RIGHT(N3017, LEN(N3017) - SEARCH("/", N3017,1))</f>
        <v>electronic music</v>
      </c>
      <c r="S3017" s="10">
        <f>(((J3017/60)/60)/24)+DATE(1970,1,1)</f>
        <v>41312.311562499999</v>
      </c>
      <c r="T3017" s="10">
        <f>(((I3017/60)/60)/24)+DATE(1970,1,1)</f>
        <v>41342.311562499999</v>
      </c>
      <c r="U3017" s="12">
        <f>ROUND((T3017-S3017), 0)</f>
        <v>30</v>
      </c>
      <c r="V3017" s="11">
        <f>IF(E3017&gt;=D3017, 1, "")</f>
        <v>1</v>
      </c>
      <c r="W3017" s="11" t="str">
        <f>IF(E3017&lt;D3017, 1, "")</f>
        <v/>
      </c>
      <c r="X3017" s="15">
        <f>S3017</f>
        <v>41312.311562499999</v>
      </c>
    </row>
    <row r="3018" spans="1:24" ht="48" x14ac:dyDescent="0.2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5">
        <f>E3018/D3018</f>
        <v>1.52</v>
      </c>
      <c r="P3018" s="6">
        <f>E3018/L3018</f>
        <v>42.222222222222221</v>
      </c>
      <c r="Q3018" t="str">
        <f>LEFT(N3018, SEARCH("/", N3018, 1)-1)</f>
        <v>music</v>
      </c>
      <c r="R3018" t="str">
        <f>RIGHT(N3018, LEN(N3018) - SEARCH("/", N3018,1))</f>
        <v>electronic music</v>
      </c>
      <c r="S3018" s="10">
        <f>(((J3018/60)/60)/24)+DATE(1970,1,1)</f>
        <v>41031.82163194444</v>
      </c>
      <c r="T3018" s="10">
        <f>(((I3018/60)/60)/24)+DATE(1970,1,1)</f>
        <v>41061.82163194444</v>
      </c>
      <c r="U3018" s="12">
        <f>ROUND((T3018-S3018), 0)</f>
        <v>30</v>
      </c>
      <c r="V3018" s="11">
        <f>IF(E3018&gt;=D3018, 1, "")</f>
        <v>1</v>
      </c>
      <c r="W3018" s="11" t="str">
        <f>IF(E3018&lt;D3018, 1, "")</f>
        <v/>
      </c>
      <c r="X3018" s="15">
        <f>S3018</f>
        <v>41031.82163194444</v>
      </c>
    </row>
    <row r="3019" spans="1:24" ht="48" x14ac:dyDescent="0.2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5">
        <f>E3019/D3019</f>
        <v>1.0272727272727273</v>
      </c>
      <c r="P3019" s="6">
        <f>E3019/L3019</f>
        <v>33.235294117647058</v>
      </c>
      <c r="Q3019" t="str">
        <f>LEFT(N3019, SEARCH("/", N3019, 1)-1)</f>
        <v>music</v>
      </c>
      <c r="R3019" t="str">
        <f>RIGHT(N3019, LEN(N3019) - SEARCH("/", N3019,1))</f>
        <v>electronic music</v>
      </c>
      <c r="S3019" s="10">
        <f>(((J3019/60)/60)/24)+DATE(1970,1,1)</f>
        <v>40997.257222222222</v>
      </c>
      <c r="T3019" s="10">
        <f>(((I3019/60)/60)/24)+DATE(1970,1,1)</f>
        <v>41015.257222222222</v>
      </c>
      <c r="U3019" s="12">
        <f>ROUND((T3019-S3019), 0)</f>
        <v>18</v>
      </c>
      <c r="V3019" s="11">
        <f>IF(E3019&gt;=D3019, 1, "")</f>
        <v>1</v>
      </c>
      <c r="W3019" s="11" t="str">
        <f>IF(E3019&lt;D3019, 1, "")</f>
        <v/>
      </c>
      <c r="X3019" s="15">
        <f>S3019</f>
        <v>40997.257222222222</v>
      </c>
    </row>
    <row r="3020" spans="1:24" ht="48" x14ac:dyDescent="0.2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5">
        <f>E3020/D3020</f>
        <v>1</v>
      </c>
      <c r="P3020" s="6">
        <f>E3020/L3020</f>
        <v>285.71428571428572</v>
      </c>
      <c r="Q3020" t="str">
        <f>LEFT(N3020, SEARCH("/", N3020, 1)-1)</f>
        <v>music</v>
      </c>
      <c r="R3020" t="str">
        <f>RIGHT(N3020, LEN(N3020) - SEARCH("/", N3020,1))</f>
        <v>electronic music</v>
      </c>
      <c r="S3020" s="10">
        <f>(((J3020/60)/60)/24)+DATE(1970,1,1)</f>
        <v>41564.194131944445</v>
      </c>
      <c r="T3020" s="10">
        <f>(((I3020/60)/60)/24)+DATE(1970,1,1)</f>
        <v>41594.235798611109</v>
      </c>
      <c r="U3020" s="12">
        <f>ROUND((T3020-S3020), 0)</f>
        <v>30</v>
      </c>
      <c r="V3020" s="11">
        <f>IF(E3020&gt;=D3020, 1, "")</f>
        <v>1</v>
      </c>
      <c r="W3020" s="11" t="str">
        <f>IF(E3020&lt;D3020, 1, "")</f>
        <v/>
      </c>
      <c r="X3020" s="15">
        <f>S3020</f>
        <v>41564.194131944445</v>
      </c>
    </row>
    <row r="3021" spans="1:24" ht="48" x14ac:dyDescent="0.2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5">
        <f>E3021/D3021</f>
        <v>1.016</v>
      </c>
      <c r="P3021" s="6">
        <f>E3021/L3021</f>
        <v>42.333333333333336</v>
      </c>
      <c r="Q3021" t="str">
        <f>LEFT(N3021, SEARCH("/", N3021, 1)-1)</f>
        <v>music</v>
      </c>
      <c r="R3021" t="str">
        <f>RIGHT(N3021, LEN(N3021) - SEARCH("/", N3021,1))</f>
        <v>electronic music</v>
      </c>
      <c r="S3021" s="10">
        <f>(((J3021/60)/60)/24)+DATE(1970,1,1)</f>
        <v>40946.882245370369</v>
      </c>
      <c r="T3021" s="10">
        <f>(((I3021/60)/60)/24)+DATE(1970,1,1)</f>
        <v>41006.166666666664</v>
      </c>
      <c r="U3021" s="12">
        <f>ROUND((T3021-S3021), 0)</f>
        <v>59</v>
      </c>
      <c r="V3021" s="11">
        <f>IF(E3021&gt;=D3021, 1, "")</f>
        <v>1</v>
      </c>
      <c r="W3021" s="11" t="str">
        <f>IF(E3021&lt;D3021, 1, "")</f>
        <v/>
      </c>
      <c r="X3021" s="15">
        <f>S3021</f>
        <v>40946.882245370369</v>
      </c>
    </row>
    <row r="3022" spans="1:24" ht="32" x14ac:dyDescent="0.2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5">
        <f>E3022/D3022</f>
        <v>1.508</v>
      </c>
      <c r="P3022" s="6">
        <f>E3022/L3022</f>
        <v>50.266666666666666</v>
      </c>
      <c r="Q3022" t="str">
        <f>LEFT(N3022, SEARCH("/", N3022, 1)-1)</f>
        <v>music</v>
      </c>
      <c r="R3022" t="str">
        <f>RIGHT(N3022, LEN(N3022) - SEARCH("/", N3022,1))</f>
        <v>electronic music</v>
      </c>
      <c r="S3022" s="10">
        <f>(((J3022/60)/60)/24)+DATE(1970,1,1)</f>
        <v>41732.479675925926</v>
      </c>
      <c r="T3022" s="10">
        <f>(((I3022/60)/60)/24)+DATE(1970,1,1)</f>
        <v>41743.958333333336</v>
      </c>
      <c r="U3022" s="12">
        <f>ROUND((T3022-S3022), 0)</f>
        <v>11</v>
      </c>
      <c r="V3022" s="11">
        <f>IF(E3022&gt;=D3022, 1, "")</f>
        <v>1</v>
      </c>
      <c r="W3022" s="11" t="str">
        <f>IF(E3022&lt;D3022, 1, "")</f>
        <v/>
      </c>
      <c r="X3022" s="15">
        <f>S3022</f>
        <v>41732.479675925926</v>
      </c>
    </row>
    <row r="3023" spans="1:24" ht="48" x14ac:dyDescent="0.2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5">
        <f>E3023/D3023</f>
        <v>1.11425</v>
      </c>
      <c r="P3023" s="6">
        <f>E3023/L3023</f>
        <v>61.902777777777779</v>
      </c>
      <c r="Q3023" t="str">
        <f>LEFT(N3023, SEARCH("/", N3023, 1)-1)</f>
        <v>music</v>
      </c>
      <c r="R3023" t="str">
        <f>RIGHT(N3023, LEN(N3023) - SEARCH("/", N3023,1))</f>
        <v>electronic music</v>
      </c>
      <c r="S3023" s="10">
        <f>(((J3023/60)/60)/24)+DATE(1970,1,1)</f>
        <v>40956.066087962965</v>
      </c>
      <c r="T3023" s="10">
        <f>(((I3023/60)/60)/24)+DATE(1970,1,1)</f>
        <v>41013.73333333333</v>
      </c>
      <c r="U3023" s="12">
        <f>ROUND((T3023-S3023), 0)</f>
        <v>58</v>
      </c>
      <c r="V3023" s="11">
        <f>IF(E3023&gt;=D3023, 1, "")</f>
        <v>1</v>
      </c>
      <c r="W3023" s="11" t="str">
        <f>IF(E3023&lt;D3023, 1, "")</f>
        <v/>
      </c>
      <c r="X3023" s="15">
        <f>S3023</f>
        <v>40956.066087962965</v>
      </c>
    </row>
    <row r="3024" spans="1:24" ht="48" x14ac:dyDescent="0.2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5">
        <f>E3024/D3024</f>
        <v>1.956</v>
      </c>
      <c r="P3024" s="6">
        <f>E3024/L3024</f>
        <v>40.75</v>
      </c>
      <c r="Q3024" t="str">
        <f>LEFT(N3024, SEARCH("/", N3024, 1)-1)</f>
        <v>music</v>
      </c>
      <c r="R3024" t="str">
        <f>RIGHT(N3024, LEN(N3024) - SEARCH("/", N3024,1))</f>
        <v>electronic music</v>
      </c>
      <c r="S3024" s="10">
        <f>(((J3024/60)/60)/24)+DATE(1970,1,1)</f>
        <v>41716.785011574073</v>
      </c>
      <c r="T3024" s="10">
        <f>(((I3024/60)/60)/24)+DATE(1970,1,1)</f>
        <v>41739.290972222225</v>
      </c>
      <c r="U3024" s="12">
        <f>ROUND((T3024-S3024), 0)</f>
        <v>23</v>
      </c>
      <c r="V3024" s="11">
        <f>IF(E3024&gt;=D3024, 1, "")</f>
        <v>1</v>
      </c>
      <c r="W3024" s="11" t="str">
        <f>IF(E3024&lt;D3024, 1, "")</f>
        <v/>
      </c>
      <c r="X3024" s="15">
        <f>S3024</f>
        <v>41716.785011574073</v>
      </c>
    </row>
    <row r="3025" spans="1:24" ht="48" x14ac:dyDescent="0.2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5">
        <f>E3025/D3025</f>
        <v>1.1438333333333333</v>
      </c>
      <c r="P3025" s="6">
        <f>E3025/L3025</f>
        <v>55.796747967479675</v>
      </c>
      <c r="Q3025" t="str">
        <f>LEFT(N3025, SEARCH("/", N3025, 1)-1)</f>
        <v>music</v>
      </c>
      <c r="R3025" t="str">
        <f>RIGHT(N3025, LEN(N3025) - SEARCH("/", N3025,1))</f>
        <v>electronic music</v>
      </c>
      <c r="S3025" s="10">
        <f>(((J3025/60)/60)/24)+DATE(1970,1,1)</f>
        <v>41548.747418981482</v>
      </c>
      <c r="T3025" s="10">
        <f>(((I3025/60)/60)/24)+DATE(1970,1,1)</f>
        <v>41582.041666666664</v>
      </c>
      <c r="U3025" s="12">
        <f>ROUND((T3025-S3025), 0)</f>
        <v>33</v>
      </c>
      <c r="V3025" s="11">
        <f>IF(E3025&gt;=D3025, 1, "")</f>
        <v>1</v>
      </c>
      <c r="W3025" s="11" t="str">
        <f>IF(E3025&lt;D3025, 1, "")</f>
        <v/>
      </c>
      <c r="X3025" s="15">
        <f>S3025</f>
        <v>41548.747418981482</v>
      </c>
    </row>
    <row r="3026" spans="1:24" ht="48" x14ac:dyDescent="0.2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5">
        <f>E3026/D3026</f>
        <v>2</v>
      </c>
      <c r="P3026" s="6">
        <f>E3026/L3026</f>
        <v>10</v>
      </c>
      <c r="Q3026" t="str">
        <f>LEFT(N3026, SEARCH("/", N3026, 1)-1)</f>
        <v>music</v>
      </c>
      <c r="R3026" t="str">
        <f>RIGHT(N3026, LEN(N3026) - SEARCH("/", N3026,1))</f>
        <v>electronic music</v>
      </c>
      <c r="S3026" s="10">
        <f>(((J3026/60)/60)/24)+DATE(1970,1,1)</f>
        <v>42109.826145833329</v>
      </c>
      <c r="T3026" s="10">
        <f>(((I3026/60)/60)/24)+DATE(1970,1,1)</f>
        <v>42139.826145833329</v>
      </c>
      <c r="U3026" s="12">
        <f>ROUND((T3026-S3026), 0)</f>
        <v>30</v>
      </c>
      <c r="V3026" s="11">
        <f>IF(E3026&gt;=D3026, 1, "")</f>
        <v>1</v>
      </c>
      <c r="W3026" s="11" t="str">
        <f>IF(E3026&lt;D3026, 1, "")</f>
        <v/>
      </c>
      <c r="X3026" s="15">
        <f>S3026</f>
        <v>42109.826145833329</v>
      </c>
    </row>
    <row r="3027" spans="1:24" ht="48" x14ac:dyDescent="0.2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5">
        <f>E3027/D3027</f>
        <v>2.9250166666666666</v>
      </c>
      <c r="P3027" s="6">
        <f>E3027/L3027</f>
        <v>73.125416666666666</v>
      </c>
      <c r="Q3027" t="str">
        <f>LEFT(N3027, SEARCH("/", N3027, 1)-1)</f>
        <v>music</v>
      </c>
      <c r="R3027" t="str">
        <f>RIGHT(N3027, LEN(N3027) - SEARCH("/", N3027,1))</f>
        <v>electronic music</v>
      </c>
      <c r="S3027" s="10">
        <f>(((J3027/60)/60)/24)+DATE(1970,1,1)</f>
        <v>41646.792222222226</v>
      </c>
      <c r="T3027" s="10">
        <f>(((I3027/60)/60)/24)+DATE(1970,1,1)</f>
        <v>41676.792222222226</v>
      </c>
      <c r="U3027" s="12">
        <f>ROUND((T3027-S3027), 0)</f>
        <v>30</v>
      </c>
      <c r="V3027" s="11">
        <f>IF(E3027&gt;=D3027, 1, "")</f>
        <v>1</v>
      </c>
      <c r="W3027" s="11" t="str">
        <f>IF(E3027&lt;D3027, 1, "")</f>
        <v/>
      </c>
      <c r="X3027" s="15">
        <f>S3027</f>
        <v>41646.792222222226</v>
      </c>
    </row>
    <row r="3028" spans="1:24" ht="32" x14ac:dyDescent="0.2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5">
        <f>E3028/D3028</f>
        <v>1.5636363636363637</v>
      </c>
      <c r="P3028" s="6">
        <f>E3028/L3028</f>
        <v>26.060606060606062</v>
      </c>
      <c r="Q3028" t="str">
        <f>LEFT(N3028, SEARCH("/", N3028, 1)-1)</f>
        <v>music</v>
      </c>
      <c r="R3028" t="str">
        <f>RIGHT(N3028, LEN(N3028) - SEARCH("/", N3028,1))</f>
        <v>electronic music</v>
      </c>
      <c r="S3028" s="10">
        <f>(((J3028/60)/60)/24)+DATE(1970,1,1)</f>
        <v>40958.717268518521</v>
      </c>
      <c r="T3028" s="10">
        <f>(((I3028/60)/60)/24)+DATE(1970,1,1)</f>
        <v>40981.290972222225</v>
      </c>
      <c r="U3028" s="12">
        <f>ROUND((T3028-S3028), 0)</f>
        <v>23</v>
      </c>
      <c r="V3028" s="11">
        <f>IF(E3028&gt;=D3028, 1, "")</f>
        <v>1</v>
      </c>
      <c r="W3028" s="11" t="str">
        <f>IF(E3028&lt;D3028, 1, "")</f>
        <v/>
      </c>
      <c r="X3028" s="15">
        <f>S3028</f>
        <v>40958.717268518521</v>
      </c>
    </row>
    <row r="3029" spans="1:24" ht="48" x14ac:dyDescent="0.2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5">
        <f>E3029/D3029</f>
        <v>1.0566666666666666</v>
      </c>
      <c r="P3029" s="6">
        <f>E3029/L3029</f>
        <v>22.642857142857142</v>
      </c>
      <c r="Q3029" t="str">
        <f>LEFT(N3029, SEARCH("/", N3029, 1)-1)</f>
        <v>music</v>
      </c>
      <c r="R3029" t="str">
        <f>RIGHT(N3029, LEN(N3029) - SEARCH("/", N3029,1))</f>
        <v>electronic music</v>
      </c>
      <c r="S3029" s="10">
        <f>(((J3029/60)/60)/24)+DATE(1970,1,1)</f>
        <v>42194.751678240747</v>
      </c>
      <c r="T3029" s="10">
        <f>(((I3029/60)/60)/24)+DATE(1970,1,1)</f>
        <v>42208.751678240747</v>
      </c>
      <c r="U3029" s="12">
        <f>ROUND((T3029-S3029), 0)</f>
        <v>14</v>
      </c>
      <c r="V3029" s="11">
        <f>IF(E3029&gt;=D3029, 1, "")</f>
        <v>1</v>
      </c>
      <c r="W3029" s="11" t="str">
        <f>IF(E3029&lt;D3029, 1, "")</f>
        <v/>
      </c>
      <c r="X3029" s="15">
        <f>S3029</f>
        <v>42194.751678240747</v>
      </c>
    </row>
    <row r="3030" spans="1:24" ht="48" x14ac:dyDescent="0.2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5">
        <f>E3030/D3030</f>
        <v>1.0119047619047619</v>
      </c>
      <c r="P3030" s="6">
        <f>E3030/L3030</f>
        <v>47.222222222222221</v>
      </c>
      <c r="Q3030" t="str">
        <f>LEFT(N3030, SEARCH("/", N3030, 1)-1)</f>
        <v>music</v>
      </c>
      <c r="R3030" t="str">
        <f>RIGHT(N3030, LEN(N3030) - SEARCH("/", N3030,1))</f>
        <v>electronic music</v>
      </c>
      <c r="S3030" s="10">
        <f>(((J3030/60)/60)/24)+DATE(1970,1,1)</f>
        <v>42299.776770833334</v>
      </c>
      <c r="T3030" s="10">
        <f>(((I3030/60)/60)/24)+DATE(1970,1,1)</f>
        <v>42310.333333333328</v>
      </c>
      <c r="U3030" s="12">
        <f>ROUND((T3030-S3030), 0)</f>
        <v>11</v>
      </c>
      <c r="V3030" s="11">
        <f>IF(E3030&gt;=D3030, 1, "")</f>
        <v>1</v>
      </c>
      <c r="W3030" s="11" t="str">
        <f>IF(E3030&lt;D3030, 1, "")</f>
        <v/>
      </c>
      <c r="X3030" s="15">
        <f>S3030</f>
        <v>42299.776770833334</v>
      </c>
    </row>
    <row r="3031" spans="1:24" ht="48" x14ac:dyDescent="0.2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5">
        <f>E3031/D3031</f>
        <v>1.2283299999999999</v>
      </c>
      <c r="P3031" s="6">
        <f>E3031/L3031</f>
        <v>32.324473684210524</v>
      </c>
      <c r="Q3031" t="str">
        <f>LEFT(N3031, SEARCH("/", N3031, 1)-1)</f>
        <v>music</v>
      </c>
      <c r="R3031" t="str">
        <f>RIGHT(N3031, LEN(N3031) - SEARCH("/", N3031,1))</f>
        <v>electronic music</v>
      </c>
      <c r="S3031" s="10">
        <f>(((J3031/60)/60)/24)+DATE(1970,1,1)</f>
        <v>41127.812303240738</v>
      </c>
      <c r="T3031" s="10">
        <f>(((I3031/60)/60)/24)+DATE(1970,1,1)</f>
        <v>41150</v>
      </c>
      <c r="U3031" s="12">
        <f>ROUND((T3031-S3031), 0)</f>
        <v>22</v>
      </c>
      <c r="V3031" s="11">
        <f>IF(E3031&gt;=D3031, 1, "")</f>
        <v>1</v>
      </c>
      <c r="W3031" s="11" t="str">
        <f>IF(E3031&lt;D3031, 1, "")</f>
        <v/>
      </c>
      <c r="X3031" s="15">
        <f>S3031</f>
        <v>41127.812303240738</v>
      </c>
    </row>
    <row r="3032" spans="1:24" ht="48" x14ac:dyDescent="0.2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5">
        <f>E3032/D3032</f>
        <v>1.0149999999999999</v>
      </c>
      <c r="P3032" s="6">
        <f>E3032/L3032</f>
        <v>53.421052631578945</v>
      </c>
      <c r="Q3032" t="str">
        <f>LEFT(N3032, SEARCH("/", N3032, 1)-1)</f>
        <v>music</v>
      </c>
      <c r="R3032" t="str">
        <f>RIGHT(N3032, LEN(N3032) - SEARCH("/", N3032,1))</f>
        <v>electronic music</v>
      </c>
      <c r="S3032" s="10">
        <f>(((J3032/60)/60)/24)+DATE(1970,1,1)</f>
        <v>42205.718888888892</v>
      </c>
      <c r="T3032" s="10">
        <f>(((I3032/60)/60)/24)+DATE(1970,1,1)</f>
        <v>42235.718888888892</v>
      </c>
      <c r="U3032" s="12">
        <f>ROUND((T3032-S3032), 0)</f>
        <v>30</v>
      </c>
      <c r="V3032" s="11">
        <f>IF(E3032&gt;=D3032, 1, "")</f>
        <v>1</v>
      </c>
      <c r="W3032" s="11" t="str">
        <f>IF(E3032&lt;D3032, 1, "")</f>
        <v/>
      </c>
      <c r="X3032" s="15">
        <f>S3032</f>
        <v>42205.718888888892</v>
      </c>
    </row>
    <row r="3033" spans="1:24" ht="48" x14ac:dyDescent="0.2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5">
        <f>E3033/D3033</f>
        <v>1.0114285714285713</v>
      </c>
      <c r="P3033" s="6">
        <f>E3033/L3033</f>
        <v>51.304347826086953</v>
      </c>
      <c r="Q3033" t="str">
        <f>LEFT(N3033, SEARCH("/", N3033, 1)-1)</f>
        <v>music</v>
      </c>
      <c r="R3033" t="str">
        <f>RIGHT(N3033, LEN(N3033) - SEARCH("/", N3033,1))</f>
        <v>electronic music</v>
      </c>
      <c r="S3033" s="10">
        <f>(((J3033/60)/60)/24)+DATE(1970,1,1)</f>
        <v>41452.060601851852</v>
      </c>
      <c r="T3033" s="10">
        <f>(((I3033/60)/60)/24)+DATE(1970,1,1)</f>
        <v>41482.060601851852</v>
      </c>
      <c r="U3033" s="12">
        <f>ROUND((T3033-S3033), 0)</f>
        <v>30</v>
      </c>
      <c r="V3033" s="11">
        <f>IF(E3033&gt;=D3033, 1, "")</f>
        <v>1</v>
      </c>
      <c r="W3033" s="11" t="str">
        <f>IF(E3033&lt;D3033, 1, "")</f>
        <v/>
      </c>
      <c r="X3033" s="15">
        <f>S3033</f>
        <v>41452.060601851852</v>
      </c>
    </row>
    <row r="3034" spans="1:24" ht="48" x14ac:dyDescent="0.2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5">
        <f>E3034/D3034</f>
        <v>1.0811999999999999</v>
      </c>
      <c r="P3034" s="6">
        <f>E3034/L3034</f>
        <v>37.197247706422019</v>
      </c>
      <c r="Q3034" t="str">
        <f>LEFT(N3034, SEARCH("/", N3034, 1)-1)</f>
        <v>games</v>
      </c>
      <c r="R3034" t="str">
        <f>RIGHT(N3034, LEN(N3034) - SEARCH("/", N3034,1))</f>
        <v>tabletop games</v>
      </c>
      <c r="S3034" s="10">
        <f>(((J3034/60)/60)/24)+DATE(1970,1,1)</f>
        <v>42452.666770833333</v>
      </c>
      <c r="T3034" s="10">
        <f>(((I3034/60)/60)/24)+DATE(1970,1,1)</f>
        <v>42483</v>
      </c>
      <c r="U3034" s="12">
        <f>ROUND((T3034-S3034), 0)</f>
        <v>30</v>
      </c>
      <c r="V3034" s="11">
        <f>IF(E3034&gt;=D3034, 1, "")</f>
        <v>1</v>
      </c>
      <c r="W3034" s="11" t="str">
        <f>IF(E3034&lt;D3034, 1, "")</f>
        <v/>
      </c>
      <c r="X3034" s="15">
        <f>S3034</f>
        <v>42452.666770833333</v>
      </c>
    </row>
    <row r="3035" spans="1:24" ht="48" x14ac:dyDescent="0.2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5">
        <f>E3035/D3035</f>
        <v>1.6259999999999999</v>
      </c>
      <c r="P3035" s="6">
        <f>E3035/L3035</f>
        <v>27.1</v>
      </c>
      <c r="Q3035" t="str">
        <f>LEFT(N3035, SEARCH("/", N3035, 1)-1)</f>
        <v>games</v>
      </c>
      <c r="R3035" t="str">
        <f>RIGHT(N3035, LEN(N3035) - SEARCH("/", N3035,1))</f>
        <v>tabletop games</v>
      </c>
      <c r="S3035" s="10">
        <f>(((J3035/60)/60)/24)+DATE(1970,1,1)</f>
        <v>40906.787581018521</v>
      </c>
      <c r="T3035" s="10">
        <f>(((I3035/60)/60)/24)+DATE(1970,1,1)</f>
        <v>40936.787581018521</v>
      </c>
      <c r="U3035" s="12">
        <f>ROUND((T3035-S3035), 0)</f>
        <v>30</v>
      </c>
      <c r="V3035" s="11">
        <f>IF(E3035&gt;=D3035, 1, "")</f>
        <v>1</v>
      </c>
      <c r="W3035" s="11" t="str">
        <f>IF(E3035&lt;D3035, 1, "")</f>
        <v/>
      </c>
      <c r="X3035" s="15">
        <f>S3035</f>
        <v>40906.787581018521</v>
      </c>
    </row>
    <row r="3036" spans="1:24" ht="48" x14ac:dyDescent="0.2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5">
        <f>E3036/D3036</f>
        <v>1.0580000000000001</v>
      </c>
      <c r="P3036" s="6">
        <f>E3036/L3036</f>
        <v>206.31</v>
      </c>
      <c r="Q3036" t="str">
        <f>LEFT(N3036, SEARCH("/", N3036, 1)-1)</f>
        <v>games</v>
      </c>
      <c r="R3036" t="str">
        <f>RIGHT(N3036, LEN(N3036) - SEARCH("/", N3036,1))</f>
        <v>tabletop games</v>
      </c>
      <c r="S3036" s="10">
        <f>(((J3036/60)/60)/24)+DATE(1970,1,1)</f>
        <v>42152.640833333338</v>
      </c>
      <c r="T3036" s="10">
        <f>(((I3036/60)/60)/24)+DATE(1970,1,1)</f>
        <v>42182.640833333338</v>
      </c>
      <c r="U3036" s="12">
        <f>ROUND((T3036-S3036), 0)</f>
        <v>30</v>
      </c>
      <c r="V3036" s="11">
        <f>IF(E3036&gt;=D3036, 1, "")</f>
        <v>1</v>
      </c>
      <c r="W3036" s="11" t="str">
        <f>IF(E3036&lt;D3036, 1, "")</f>
        <v/>
      </c>
      <c r="X3036" s="15">
        <f>S3036</f>
        <v>42152.640833333338</v>
      </c>
    </row>
    <row r="3037" spans="1:24" ht="48" x14ac:dyDescent="0.2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5">
        <f>E3037/D3037</f>
        <v>2.4315000000000002</v>
      </c>
      <c r="P3037" s="6">
        <f>E3037/L3037</f>
        <v>82.145270270270274</v>
      </c>
      <c r="Q3037" t="str">
        <f>LEFT(N3037, SEARCH("/", N3037, 1)-1)</f>
        <v>games</v>
      </c>
      <c r="R3037" t="str">
        <f>RIGHT(N3037, LEN(N3037) - SEARCH("/", N3037,1))</f>
        <v>tabletop games</v>
      </c>
      <c r="S3037" s="10">
        <f>(((J3037/60)/60)/24)+DATE(1970,1,1)</f>
        <v>42644.667534722219</v>
      </c>
      <c r="T3037" s="10">
        <f>(((I3037/60)/60)/24)+DATE(1970,1,1)</f>
        <v>42672.791666666672</v>
      </c>
      <c r="U3037" s="12">
        <f>ROUND((T3037-S3037), 0)</f>
        <v>28</v>
      </c>
      <c r="V3037" s="11">
        <f>IF(E3037&gt;=D3037, 1, "")</f>
        <v>1</v>
      </c>
      <c r="W3037" s="11" t="str">
        <f>IF(E3037&lt;D3037, 1, "")</f>
        <v/>
      </c>
      <c r="X3037" s="15">
        <f>S3037</f>
        <v>42644.667534722219</v>
      </c>
    </row>
    <row r="3038" spans="1:24" ht="48" x14ac:dyDescent="0.2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5">
        <f>E3038/D3038</f>
        <v>9.4483338095238096</v>
      </c>
      <c r="P3038" s="6">
        <f>E3038/L3038</f>
        <v>164.79651993355483</v>
      </c>
      <c r="Q3038" t="str">
        <f>LEFT(N3038, SEARCH("/", N3038, 1)-1)</f>
        <v>games</v>
      </c>
      <c r="R3038" t="str">
        <f>RIGHT(N3038, LEN(N3038) - SEARCH("/", N3038,1))</f>
        <v>tabletop games</v>
      </c>
      <c r="S3038" s="10">
        <f>(((J3038/60)/60)/24)+DATE(1970,1,1)</f>
        <v>41873.79184027778</v>
      </c>
      <c r="T3038" s="10">
        <f>(((I3038/60)/60)/24)+DATE(1970,1,1)</f>
        <v>41903.79184027778</v>
      </c>
      <c r="U3038" s="12">
        <f>ROUND((T3038-S3038), 0)</f>
        <v>30</v>
      </c>
      <c r="V3038" s="11">
        <f>IF(E3038&gt;=D3038, 1, "")</f>
        <v>1</v>
      </c>
      <c r="W3038" s="11" t="str">
        <f>IF(E3038&lt;D3038, 1, "")</f>
        <v/>
      </c>
      <c r="X3038" s="15">
        <f>S3038</f>
        <v>41873.79184027778</v>
      </c>
    </row>
    <row r="3039" spans="1:24" ht="48" x14ac:dyDescent="0.2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5">
        <f>E3039/D3039</f>
        <v>1.0846283333333333</v>
      </c>
      <c r="P3039" s="6">
        <f>E3039/L3039</f>
        <v>60.820280373831778</v>
      </c>
      <c r="Q3039" t="str">
        <f>LEFT(N3039, SEARCH("/", N3039, 1)-1)</f>
        <v>games</v>
      </c>
      <c r="R3039" t="str">
        <f>RIGHT(N3039, LEN(N3039) - SEARCH("/", N3039,1))</f>
        <v>tabletop games</v>
      </c>
      <c r="S3039" s="10">
        <f>(((J3039/60)/60)/24)+DATE(1970,1,1)</f>
        <v>42381.79886574074</v>
      </c>
      <c r="T3039" s="10">
        <f>(((I3039/60)/60)/24)+DATE(1970,1,1)</f>
        <v>42412.207638888889</v>
      </c>
      <c r="U3039" s="12">
        <f>ROUND((T3039-S3039), 0)</f>
        <v>30</v>
      </c>
      <c r="V3039" s="11">
        <f>IF(E3039&gt;=D3039, 1, "")</f>
        <v>1</v>
      </c>
      <c r="W3039" s="11" t="str">
        <f>IF(E3039&lt;D3039, 1, "")</f>
        <v/>
      </c>
      <c r="X3039" s="15">
        <f>S3039</f>
        <v>42381.79886574074</v>
      </c>
    </row>
    <row r="3040" spans="1:24" ht="48" x14ac:dyDescent="0.2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5">
        <f>E3040/D3040</f>
        <v>1.5737692307692308</v>
      </c>
      <c r="P3040" s="6">
        <f>E3040/L3040</f>
        <v>67.970099667774093</v>
      </c>
      <c r="Q3040" t="str">
        <f>LEFT(N3040, SEARCH("/", N3040, 1)-1)</f>
        <v>games</v>
      </c>
      <c r="R3040" t="str">
        <f>RIGHT(N3040, LEN(N3040) - SEARCH("/", N3040,1))</f>
        <v>tabletop games</v>
      </c>
      <c r="S3040" s="10">
        <f>(((J3040/60)/60)/24)+DATE(1970,1,1)</f>
        <v>41561.807349537034</v>
      </c>
      <c r="T3040" s="10">
        <f>(((I3040/60)/60)/24)+DATE(1970,1,1)</f>
        <v>41591.849016203705</v>
      </c>
      <c r="U3040" s="12">
        <f>ROUND((T3040-S3040), 0)</f>
        <v>30</v>
      </c>
      <c r="V3040" s="11">
        <f>IF(E3040&gt;=D3040, 1, "")</f>
        <v>1</v>
      </c>
      <c r="W3040" s="11" t="str">
        <f>IF(E3040&lt;D3040, 1, "")</f>
        <v/>
      </c>
      <c r="X3040" s="15">
        <f>S3040</f>
        <v>41561.807349537034</v>
      </c>
    </row>
    <row r="3041" spans="1:24" ht="48" x14ac:dyDescent="0.2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5">
        <f>E3041/D3041</f>
        <v>11.744899999999999</v>
      </c>
      <c r="P3041" s="6">
        <f>E3041/L3041</f>
        <v>81.561805555555551</v>
      </c>
      <c r="Q3041" t="str">
        <f>LEFT(N3041, SEARCH("/", N3041, 1)-1)</f>
        <v>games</v>
      </c>
      <c r="R3041" t="str">
        <f>RIGHT(N3041, LEN(N3041) - SEARCH("/", N3041,1))</f>
        <v>tabletop games</v>
      </c>
      <c r="S3041" s="10">
        <f>(((J3041/60)/60)/24)+DATE(1970,1,1)</f>
        <v>42202.278194444443</v>
      </c>
      <c r="T3041" s="10">
        <f>(((I3041/60)/60)/24)+DATE(1970,1,1)</f>
        <v>42232.278194444443</v>
      </c>
      <c r="U3041" s="12">
        <f>ROUND((T3041-S3041), 0)</f>
        <v>30</v>
      </c>
      <c r="V3041" s="11">
        <f>IF(E3041&gt;=D3041, 1, "")</f>
        <v>1</v>
      </c>
      <c r="W3041" s="11" t="str">
        <f>IF(E3041&lt;D3041, 1, "")</f>
        <v/>
      </c>
      <c r="X3041" s="15">
        <f>S3041</f>
        <v>42202.278194444443</v>
      </c>
    </row>
    <row r="3042" spans="1:24" ht="48" x14ac:dyDescent="0.2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5">
        <f>E3042/D3042</f>
        <v>1.7104755366949576</v>
      </c>
      <c r="P3042" s="6">
        <f>E3042/L3042</f>
        <v>25.42547309833024</v>
      </c>
      <c r="Q3042" t="str">
        <f>LEFT(N3042, SEARCH("/", N3042, 1)-1)</f>
        <v>games</v>
      </c>
      <c r="R3042" t="str">
        <f>RIGHT(N3042, LEN(N3042) - SEARCH("/", N3042,1))</f>
        <v>tabletop games</v>
      </c>
      <c r="S3042" s="10">
        <f>(((J3042/60)/60)/24)+DATE(1970,1,1)</f>
        <v>41484.664247685185</v>
      </c>
      <c r="T3042" s="10">
        <f>(((I3042/60)/60)/24)+DATE(1970,1,1)</f>
        <v>41520.166666666664</v>
      </c>
      <c r="U3042" s="12">
        <f>ROUND((T3042-S3042), 0)</f>
        <v>36</v>
      </c>
      <c r="V3042" s="11">
        <f>IF(E3042&gt;=D3042, 1, "")</f>
        <v>1</v>
      </c>
      <c r="W3042" s="11" t="str">
        <f>IF(E3042&lt;D3042, 1, "")</f>
        <v/>
      </c>
      <c r="X3042" s="15">
        <f>S3042</f>
        <v>41484.664247685185</v>
      </c>
    </row>
    <row r="3043" spans="1:24" ht="48" x14ac:dyDescent="0.2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5">
        <f>E3043/D3043</f>
        <v>1.2595294117647058</v>
      </c>
      <c r="P3043" s="6">
        <f>E3043/L3043</f>
        <v>21.497991967871485</v>
      </c>
      <c r="Q3043" t="str">
        <f>LEFT(N3043, SEARCH("/", N3043, 1)-1)</f>
        <v>games</v>
      </c>
      <c r="R3043" t="str">
        <f>RIGHT(N3043, LEN(N3043) - SEARCH("/", N3043,1))</f>
        <v>tabletop games</v>
      </c>
      <c r="S3043" s="10">
        <f>(((J3043/60)/60)/24)+DATE(1970,1,1)</f>
        <v>41724.881099537037</v>
      </c>
      <c r="T3043" s="10">
        <f>(((I3043/60)/60)/24)+DATE(1970,1,1)</f>
        <v>41754.881099537037</v>
      </c>
      <c r="U3043" s="12">
        <f>ROUND((T3043-S3043), 0)</f>
        <v>30</v>
      </c>
      <c r="V3043" s="11">
        <f>IF(E3043&gt;=D3043, 1, "")</f>
        <v>1</v>
      </c>
      <c r="W3043" s="11" t="str">
        <f>IF(E3043&lt;D3043, 1, "")</f>
        <v/>
      </c>
      <c r="X3043" s="15">
        <f>S3043</f>
        <v>41724.881099537037</v>
      </c>
    </row>
    <row r="3044" spans="1:24" ht="48" x14ac:dyDescent="0.2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5">
        <f>E3044/D3044</f>
        <v>12.121296000000001</v>
      </c>
      <c r="P3044" s="6">
        <f>E3044/L3044</f>
        <v>27.226630727762803</v>
      </c>
      <c r="Q3044" t="str">
        <f>LEFT(N3044, SEARCH("/", N3044, 1)-1)</f>
        <v>games</v>
      </c>
      <c r="R3044" t="str">
        <f>RIGHT(N3044, LEN(N3044) - SEARCH("/", N3044,1))</f>
        <v>tabletop games</v>
      </c>
      <c r="S3044" s="10">
        <f>(((J3044/60)/60)/24)+DATE(1970,1,1)</f>
        <v>41423.910891203705</v>
      </c>
      <c r="T3044" s="10">
        <f>(((I3044/60)/60)/24)+DATE(1970,1,1)</f>
        <v>41450.208333333336</v>
      </c>
      <c r="U3044" s="12">
        <f>ROUND((T3044-S3044), 0)</f>
        <v>26</v>
      </c>
      <c r="V3044" s="11">
        <f>IF(E3044&gt;=D3044, 1, "")</f>
        <v>1</v>
      </c>
      <c r="W3044" s="11" t="str">
        <f>IF(E3044&lt;D3044, 1, "")</f>
        <v/>
      </c>
      <c r="X3044" s="15">
        <f>S3044</f>
        <v>41423.910891203705</v>
      </c>
    </row>
    <row r="3045" spans="1:24" ht="48" x14ac:dyDescent="0.2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5">
        <f>E3045/D3045</f>
        <v>4.9580000000000002</v>
      </c>
      <c r="P3045" s="6">
        <f>E3045/L3045</f>
        <v>25.091093117408906</v>
      </c>
      <c r="Q3045" t="str">
        <f>LEFT(N3045, SEARCH("/", N3045, 1)-1)</f>
        <v>games</v>
      </c>
      <c r="R3045" t="str">
        <f>RIGHT(N3045, LEN(N3045) - SEARCH("/", N3045,1))</f>
        <v>tabletop games</v>
      </c>
      <c r="S3045" s="10">
        <f>(((J3045/60)/60)/24)+DATE(1970,1,1)</f>
        <v>41806.794074074074</v>
      </c>
      <c r="T3045" s="10">
        <f>(((I3045/60)/60)/24)+DATE(1970,1,1)</f>
        <v>41839.125</v>
      </c>
      <c r="U3045" s="12">
        <f>ROUND((T3045-S3045), 0)</f>
        <v>32</v>
      </c>
      <c r="V3045" s="11">
        <f>IF(E3045&gt;=D3045, 1, "")</f>
        <v>1</v>
      </c>
      <c r="W3045" s="11" t="str">
        <f>IF(E3045&lt;D3045, 1, "")</f>
        <v/>
      </c>
      <c r="X3045" s="15">
        <f>S3045</f>
        <v>41806.794074074074</v>
      </c>
    </row>
    <row r="3046" spans="1:24" ht="48" x14ac:dyDescent="0.2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5">
        <f>E3046/D3046</f>
        <v>3.3203999999999998</v>
      </c>
      <c r="P3046" s="6">
        <f>E3046/L3046</f>
        <v>21.230179028132991</v>
      </c>
      <c r="Q3046" t="str">
        <f>LEFT(N3046, SEARCH("/", N3046, 1)-1)</f>
        <v>games</v>
      </c>
      <c r="R3046" t="str">
        <f>RIGHT(N3046, LEN(N3046) - SEARCH("/", N3046,1))</f>
        <v>tabletop games</v>
      </c>
      <c r="S3046" s="10">
        <f>(((J3046/60)/60)/24)+DATE(1970,1,1)</f>
        <v>42331.378923611104</v>
      </c>
      <c r="T3046" s="10">
        <f>(((I3046/60)/60)/24)+DATE(1970,1,1)</f>
        <v>42352</v>
      </c>
      <c r="U3046" s="12">
        <f>ROUND((T3046-S3046), 0)</f>
        <v>21</v>
      </c>
      <c r="V3046" s="11">
        <f>IF(E3046&gt;=D3046, 1, "")</f>
        <v>1</v>
      </c>
      <c r="W3046" s="11" t="str">
        <f>IF(E3046&lt;D3046, 1, "")</f>
        <v/>
      </c>
      <c r="X3046" s="15">
        <f>S3046</f>
        <v>42331.378923611104</v>
      </c>
    </row>
    <row r="3047" spans="1:24" ht="48" x14ac:dyDescent="0.2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5">
        <f>E3047/D3047</f>
        <v>11.65</v>
      </c>
      <c r="P3047" s="6">
        <f>E3047/L3047</f>
        <v>41.607142857142854</v>
      </c>
      <c r="Q3047" t="str">
        <f>LEFT(N3047, SEARCH("/", N3047, 1)-1)</f>
        <v>games</v>
      </c>
      <c r="R3047" t="str">
        <f>RIGHT(N3047, LEN(N3047) - SEARCH("/", N3047,1))</f>
        <v>tabletop games</v>
      </c>
      <c r="S3047" s="10">
        <f>(((J3047/60)/60)/24)+DATE(1970,1,1)</f>
        <v>42710.824618055558</v>
      </c>
      <c r="T3047" s="10">
        <f>(((I3047/60)/60)/24)+DATE(1970,1,1)</f>
        <v>42740.824618055558</v>
      </c>
      <c r="U3047" s="12">
        <f>ROUND((T3047-S3047), 0)</f>
        <v>30</v>
      </c>
      <c r="V3047" s="11">
        <f>IF(E3047&gt;=D3047, 1, "")</f>
        <v>1</v>
      </c>
      <c r="W3047" s="11" t="str">
        <f>IF(E3047&lt;D3047, 1, "")</f>
        <v/>
      </c>
      <c r="X3047" s="15">
        <f>S3047</f>
        <v>42710.824618055558</v>
      </c>
    </row>
    <row r="3048" spans="1:24" ht="32" x14ac:dyDescent="0.2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5">
        <f>E3048/D3048</f>
        <v>1.5331538461538461</v>
      </c>
      <c r="P3048" s="6">
        <f>E3048/L3048</f>
        <v>135.58503401360545</v>
      </c>
      <c r="Q3048" t="str">
        <f>LEFT(N3048, SEARCH("/", N3048, 1)-1)</f>
        <v>games</v>
      </c>
      <c r="R3048" t="str">
        <f>RIGHT(N3048, LEN(N3048) - SEARCH("/", N3048,1))</f>
        <v>tabletop games</v>
      </c>
      <c r="S3048" s="10">
        <f>(((J3048/60)/60)/24)+DATE(1970,1,1)</f>
        <v>42062.022118055553</v>
      </c>
      <c r="T3048" s="10">
        <f>(((I3048/60)/60)/24)+DATE(1970,1,1)</f>
        <v>42091.980451388896</v>
      </c>
      <c r="U3048" s="12">
        <f>ROUND((T3048-S3048), 0)</f>
        <v>30</v>
      </c>
      <c r="V3048" s="11">
        <f>IF(E3048&gt;=D3048, 1, "")</f>
        <v>1</v>
      </c>
      <c r="W3048" s="11" t="str">
        <f>IF(E3048&lt;D3048, 1, "")</f>
        <v/>
      </c>
      <c r="X3048" s="15">
        <f>S3048</f>
        <v>42062.022118055553</v>
      </c>
    </row>
    <row r="3049" spans="1:24" ht="32" x14ac:dyDescent="0.2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5">
        <f>E3049/D3049</f>
        <v>5.3710714285714287</v>
      </c>
      <c r="P3049" s="6">
        <f>E3049/L3049</f>
        <v>22.116176470588236</v>
      </c>
      <c r="Q3049" t="str">
        <f>LEFT(N3049, SEARCH("/", N3049, 1)-1)</f>
        <v>games</v>
      </c>
      <c r="R3049" t="str">
        <f>RIGHT(N3049, LEN(N3049) - SEARCH("/", N3049,1))</f>
        <v>tabletop games</v>
      </c>
      <c r="S3049" s="10">
        <f>(((J3049/60)/60)/24)+DATE(1970,1,1)</f>
        <v>42371.617164351846</v>
      </c>
      <c r="T3049" s="10">
        <f>(((I3049/60)/60)/24)+DATE(1970,1,1)</f>
        <v>42401.617164351846</v>
      </c>
      <c r="U3049" s="12">
        <f>ROUND((T3049-S3049), 0)</f>
        <v>30</v>
      </c>
      <c r="V3049" s="11">
        <f>IF(E3049&gt;=D3049, 1, "")</f>
        <v>1</v>
      </c>
      <c r="W3049" s="11" t="str">
        <f>IF(E3049&lt;D3049, 1, "")</f>
        <v/>
      </c>
      <c r="X3049" s="15">
        <f>S3049</f>
        <v>42371.617164351846</v>
      </c>
    </row>
    <row r="3050" spans="1:24" ht="48" x14ac:dyDescent="0.2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5">
        <f>E3050/D3050</f>
        <v>3.5292777777777777</v>
      </c>
      <c r="P3050" s="6">
        <f>E3050/L3050</f>
        <v>64.625635808748726</v>
      </c>
      <c r="Q3050" t="str">
        <f>LEFT(N3050, SEARCH("/", N3050, 1)-1)</f>
        <v>games</v>
      </c>
      <c r="R3050" t="str">
        <f>RIGHT(N3050, LEN(N3050) - SEARCH("/", N3050,1))</f>
        <v>tabletop games</v>
      </c>
      <c r="S3050" s="10">
        <f>(((J3050/60)/60)/24)+DATE(1970,1,1)</f>
        <v>41915.003275462965</v>
      </c>
      <c r="T3050" s="10">
        <f>(((I3050/60)/60)/24)+DATE(1970,1,1)</f>
        <v>41955.332638888889</v>
      </c>
      <c r="U3050" s="12">
        <f>ROUND((T3050-S3050), 0)</f>
        <v>40</v>
      </c>
      <c r="V3050" s="11">
        <f>IF(E3050&gt;=D3050, 1, "")</f>
        <v>1</v>
      </c>
      <c r="W3050" s="11" t="str">
        <f>IF(E3050&lt;D3050, 1, "")</f>
        <v/>
      </c>
      <c r="X3050" s="15">
        <f>S3050</f>
        <v>41915.003275462965</v>
      </c>
    </row>
    <row r="3051" spans="1:24" ht="32" x14ac:dyDescent="0.2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5">
        <f>E3051/D3051</f>
        <v>1.3740000000000001</v>
      </c>
      <c r="P3051" s="6">
        <f>E3051/L3051</f>
        <v>69.569620253164558</v>
      </c>
      <c r="Q3051" t="str">
        <f>LEFT(N3051, SEARCH("/", N3051, 1)-1)</f>
        <v>games</v>
      </c>
      <c r="R3051" t="str">
        <f>RIGHT(N3051, LEN(N3051) - SEARCH("/", N3051,1))</f>
        <v>tabletop games</v>
      </c>
      <c r="S3051" s="10">
        <f>(((J3051/60)/60)/24)+DATE(1970,1,1)</f>
        <v>42774.621712962966</v>
      </c>
      <c r="T3051" s="10">
        <f>(((I3051/60)/60)/24)+DATE(1970,1,1)</f>
        <v>42804.621712962966</v>
      </c>
      <c r="U3051" s="12">
        <f>ROUND((T3051-S3051), 0)</f>
        <v>30</v>
      </c>
      <c r="V3051" s="11">
        <f>IF(E3051&gt;=D3051, 1, "")</f>
        <v>1</v>
      </c>
      <c r="W3051" s="11" t="str">
        <f>IF(E3051&lt;D3051, 1, "")</f>
        <v/>
      </c>
      <c r="X3051" s="15">
        <f>S3051</f>
        <v>42774.621712962966</v>
      </c>
    </row>
    <row r="3052" spans="1:24" ht="32" x14ac:dyDescent="0.2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5">
        <f>E3052/D3052</f>
        <v>1.2802667999999999</v>
      </c>
      <c r="P3052" s="6">
        <f>E3052/L3052</f>
        <v>75.133028169014082</v>
      </c>
      <c r="Q3052" t="str">
        <f>LEFT(N3052, SEARCH("/", N3052, 1)-1)</f>
        <v>games</v>
      </c>
      <c r="R3052" t="str">
        <f>RIGHT(N3052, LEN(N3052) - SEARCH("/", N3052,1))</f>
        <v>tabletop games</v>
      </c>
      <c r="S3052" s="10">
        <f>(((J3052/60)/60)/24)+DATE(1970,1,1)</f>
        <v>41572.958495370374</v>
      </c>
      <c r="T3052" s="10">
        <f>(((I3052/60)/60)/24)+DATE(1970,1,1)</f>
        <v>41609.168055555558</v>
      </c>
      <c r="U3052" s="12">
        <f>ROUND((T3052-S3052), 0)</f>
        <v>36</v>
      </c>
      <c r="V3052" s="11">
        <f>IF(E3052&gt;=D3052, 1, "")</f>
        <v>1</v>
      </c>
      <c r="W3052" s="11" t="str">
        <f>IF(E3052&lt;D3052, 1, "")</f>
        <v/>
      </c>
      <c r="X3052" s="15">
        <f>S3052</f>
        <v>41572.958495370374</v>
      </c>
    </row>
    <row r="3053" spans="1:24" ht="48" x14ac:dyDescent="0.2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5">
        <f>E3053/D3053</f>
        <v>2.7067999999999999</v>
      </c>
      <c r="P3053" s="6">
        <f>E3053/L3053</f>
        <v>140.97916666666666</v>
      </c>
      <c r="Q3053" t="str">
        <f>LEFT(N3053, SEARCH("/", N3053, 1)-1)</f>
        <v>games</v>
      </c>
      <c r="R3053" t="str">
        <f>RIGHT(N3053, LEN(N3053) - SEARCH("/", N3053,1))</f>
        <v>tabletop games</v>
      </c>
      <c r="S3053" s="10">
        <f>(((J3053/60)/60)/24)+DATE(1970,1,1)</f>
        <v>42452.825740740736</v>
      </c>
      <c r="T3053" s="10">
        <f>(((I3053/60)/60)/24)+DATE(1970,1,1)</f>
        <v>42482.825740740736</v>
      </c>
      <c r="U3053" s="12">
        <f>ROUND((T3053-S3053), 0)</f>
        <v>30</v>
      </c>
      <c r="V3053" s="11">
        <f>IF(E3053&gt;=D3053, 1, "")</f>
        <v>1</v>
      </c>
      <c r="W3053" s="11" t="str">
        <f>IF(E3053&lt;D3053, 1, "")</f>
        <v/>
      </c>
      <c r="X3053" s="15">
        <f>S3053</f>
        <v>42452.825740740736</v>
      </c>
    </row>
    <row r="3054" spans="1:24" ht="48" x14ac:dyDescent="0.2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5">
        <f>E3054/D3054</f>
        <v>8.0640000000000001</v>
      </c>
      <c r="P3054" s="6">
        <f>E3054/L3054</f>
        <v>49.472392638036808</v>
      </c>
      <c r="Q3054" t="str">
        <f>LEFT(N3054, SEARCH("/", N3054, 1)-1)</f>
        <v>games</v>
      </c>
      <c r="R3054" t="str">
        <f>RIGHT(N3054, LEN(N3054) - SEARCH("/", N3054,1))</f>
        <v>tabletop games</v>
      </c>
      <c r="S3054" s="10">
        <f>(((J3054/60)/60)/24)+DATE(1970,1,1)</f>
        <v>42766.827546296292</v>
      </c>
      <c r="T3054" s="10">
        <f>(((I3054/60)/60)/24)+DATE(1970,1,1)</f>
        <v>42796.827546296292</v>
      </c>
      <c r="U3054" s="12">
        <f>ROUND((T3054-S3054), 0)</f>
        <v>30</v>
      </c>
      <c r="V3054" s="11">
        <f>IF(E3054&gt;=D3054, 1, "")</f>
        <v>1</v>
      </c>
      <c r="W3054" s="11" t="str">
        <f>IF(E3054&lt;D3054, 1, "")</f>
        <v/>
      </c>
      <c r="X3054" s="15">
        <f>S3054</f>
        <v>42766.827546296292</v>
      </c>
    </row>
    <row r="3055" spans="1:24" ht="32" x14ac:dyDescent="0.2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5">
        <f>E3055/D3055</f>
        <v>13.600976000000001</v>
      </c>
      <c r="P3055" s="6">
        <f>E3055/L3055</f>
        <v>53.865251485148519</v>
      </c>
      <c r="Q3055" t="str">
        <f>LEFT(N3055, SEARCH("/", N3055, 1)-1)</f>
        <v>games</v>
      </c>
      <c r="R3055" t="str">
        <f>RIGHT(N3055, LEN(N3055) - SEARCH("/", N3055,1))</f>
        <v>tabletop games</v>
      </c>
      <c r="S3055" s="10">
        <f>(((J3055/60)/60)/24)+DATE(1970,1,1)</f>
        <v>41569.575613425928</v>
      </c>
      <c r="T3055" s="10">
        <f>(((I3055/60)/60)/24)+DATE(1970,1,1)</f>
        <v>41605.126388888886</v>
      </c>
      <c r="U3055" s="12">
        <f>ROUND((T3055-S3055), 0)</f>
        <v>36</v>
      </c>
      <c r="V3055" s="11">
        <f>IF(E3055&gt;=D3055, 1, "")</f>
        <v>1</v>
      </c>
      <c r="W3055" s="11" t="str">
        <f>IF(E3055&lt;D3055, 1, "")</f>
        <v/>
      </c>
      <c r="X3055" s="15">
        <f>S3055</f>
        <v>41569.575613425928</v>
      </c>
    </row>
    <row r="3056" spans="1:24" ht="48" x14ac:dyDescent="0.2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5">
        <f>E3056/D3056</f>
        <v>9302.5</v>
      </c>
      <c r="P3056" s="6">
        <f>E3056/L3056</f>
        <v>4.5712530712530715</v>
      </c>
      <c r="Q3056" t="str">
        <f>LEFT(N3056, SEARCH("/", N3056, 1)-1)</f>
        <v>games</v>
      </c>
      <c r="R3056" t="str">
        <f>RIGHT(N3056, LEN(N3056) - SEARCH("/", N3056,1))</f>
        <v>tabletop games</v>
      </c>
      <c r="S3056" s="10">
        <f>(((J3056/60)/60)/24)+DATE(1970,1,1)</f>
        <v>42800.751041666663</v>
      </c>
      <c r="T3056" s="10">
        <f>(((I3056/60)/60)/24)+DATE(1970,1,1)</f>
        <v>42807.125</v>
      </c>
      <c r="U3056" s="12">
        <f>ROUND((T3056-S3056), 0)</f>
        <v>6</v>
      </c>
      <c r="V3056" s="11">
        <f>IF(E3056&gt;=D3056, 1, "")</f>
        <v>1</v>
      </c>
      <c r="W3056" s="11" t="str">
        <f>IF(E3056&lt;D3056, 1, "")</f>
        <v/>
      </c>
      <c r="X3056" s="15">
        <f>S3056</f>
        <v>42800.751041666663</v>
      </c>
    </row>
    <row r="3057" spans="1:24" ht="48" x14ac:dyDescent="0.2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5">
        <f>E3057/D3057</f>
        <v>3.7702</v>
      </c>
      <c r="P3057" s="6">
        <f>E3057/L3057</f>
        <v>65.00344827586207</v>
      </c>
      <c r="Q3057" t="str">
        <f>LEFT(N3057, SEARCH("/", N3057, 1)-1)</f>
        <v>games</v>
      </c>
      <c r="R3057" t="str">
        <f>RIGHT(N3057, LEN(N3057) - SEARCH("/", N3057,1))</f>
        <v>tabletop games</v>
      </c>
      <c r="S3057" s="10">
        <f>(((J3057/60)/60)/24)+DATE(1970,1,1)</f>
        <v>42647.818819444445</v>
      </c>
      <c r="T3057" s="10">
        <f>(((I3057/60)/60)/24)+DATE(1970,1,1)</f>
        <v>42659.854166666672</v>
      </c>
      <c r="U3057" s="12">
        <f>ROUND((T3057-S3057), 0)</f>
        <v>12</v>
      </c>
      <c r="V3057" s="11">
        <f>IF(E3057&gt;=D3057, 1, "")</f>
        <v>1</v>
      </c>
      <c r="W3057" s="11" t="str">
        <f>IF(E3057&lt;D3057, 1, "")</f>
        <v/>
      </c>
      <c r="X3057" s="15">
        <f>S3057</f>
        <v>42647.818819444445</v>
      </c>
    </row>
    <row r="3058" spans="1:24" ht="48" x14ac:dyDescent="0.2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5">
        <f>E3058/D3058</f>
        <v>26.47025</v>
      </c>
      <c r="P3058" s="6">
        <f>E3058/L3058</f>
        <v>53.475252525252522</v>
      </c>
      <c r="Q3058" t="str">
        <f>LEFT(N3058, SEARCH("/", N3058, 1)-1)</f>
        <v>games</v>
      </c>
      <c r="R3058" t="str">
        <f>RIGHT(N3058, LEN(N3058) - SEARCH("/", N3058,1))</f>
        <v>tabletop games</v>
      </c>
      <c r="S3058" s="10">
        <f>(((J3058/60)/60)/24)+DATE(1970,1,1)</f>
        <v>41660.708530092597</v>
      </c>
      <c r="T3058" s="10">
        <f>(((I3058/60)/60)/24)+DATE(1970,1,1)</f>
        <v>41691.75</v>
      </c>
      <c r="U3058" s="12">
        <f>ROUND((T3058-S3058), 0)</f>
        <v>31</v>
      </c>
      <c r="V3058" s="11">
        <f>IF(E3058&gt;=D3058, 1, "")</f>
        <v>1</v>
      </c>
      <c r="W3058" s="11" t="str">
        <f>IF(E3058&lt;D3058, 1, "")</f>
        <v/>
      </c>
      <c r="X3058" s="15">
        <f>S3058</f>
        <v>41660.708530092597</v>
      </c>
    </row>
    <row r="3059" spans="1:24" ht="48" x14ac:dyDescent="0.2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5">
        <f>E3059/D3059</f>
        <v>1.0012000000000001</v>
      </c>
      <c r="P3059" s="6">
        <f>E3059/L3059</f>
        <v>43.912280701754383</v>
      </c>
      <c r="Q3059" t="str">
        <f>LEFT(N3059, SEARCH("/", N3059, 1)-1)</f>
        <v>games</v>
      </c>
      <c r="R3059" t="str">
        <f>RIGHT(N3059, LEN(N3059) - SEARCH("/", N3059,1))</f>
        <v>tabletop games</v>
      </c>
      <c r="S3059" s="10">
        <f>(((J3059/60)/60)/24)+DATE(1970,1,1)</f>
        <v>42221.79178240741</v>
      </c>
      <c r="T3059" s="10">
        <f>(((I3059/60)/60)/24)+DATE(1970,1,1)</f>
        <v>42251.79178240741</v>
      </c>
      <c r="U3059" s="12">
        <f>ROUND((T3059-S3059), 0)</f>
        <v>30</v>
      </c>
      <c r="V3059" s="11">
        <f>IF(E3059&gt;=D3059, 1, "")</f>
        <v>1</v>
      </c>
      <c r="W3059" s="11" t="str">
        <f>IF(E3059&lt;D3059, 1, "")</f>
        <v/>
      </c>
      <c r="X3059" s="15">
        <f>S3059</f>
        <v>42221.79178240741</v>
      </c>
    </row>
    <row r="3060" spans="1:24" ht="32" x14ac:dyDescent="0.2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5">
        <f>E3060/D3060</f>
        <v>1.0445405405405406</v>
      </c>
      <c r="P3060" s="6">
        <f>E3060/L3060</f>
        <v>50.852631578947367</v>
      </c>
      <c r="Q3060" t="str">
        <f>LEFT(N3060, SEARCH("/", N3060, 1)-1)</f>
        <v>games</v>
      </c>
      <c r="R3060" t="str">
        <f>RIGHT(N3060, LEN(N3060) - SEARCH("/", N3060,1))</f>
        <v>tabletop games</v>
      </c>
      <c r="S3060" s="10">
        <f>(((J3060/60)/60)/24)+DATE(1970,1,1)</f>
        <v>42200.666261574079</v>
      </c>
      <c r="T3060" s="10">
        <f>(((I3060/60)/60)/24)+DATE(1970,1,1)</f>
        <v>42214.666261574079</v>
      </c>
      <c r="U3060" s="12">
        <f>ROUND((T3060-S3060), 0)</f>
        <v>14</v>
      </c>
      <c r="V3060" s="11">
        <f>IF(E3060&gt;=D3060, 1, "")</f>
        <v>1</v>
      </c>
      <c r="W3060" s="11" t="str">
        <f>IF(E3060&lt;D3060, 1, "")</f>
        <v/>
      </c>
      <c r="X3060" s="15">
        <f>S3060</f>
        <v>42200.666261574079</v>
      </c>
    </row>
    <row r="3061" spans="1:24" ht="48" x14ac:dyDescent="0.2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5">
        <f>E3061/D3061</f>
        <v>1.0721428571428571</v>
      </c>
      <c r="P3061" s="6">
        <f>E3061/L3061</f>
        <v>58.6328125</v>
      </c>
      <c r="Q3061" t="str">
        <f>LEFT(N3061, SEARCH("/", N3061, 1)-1)</f>
        <v>games</v>
      </c>
      <c r="R3061" t="str">
        <f>RIGHT(N3061, LEN(N3061) - SEARCH("/", N3061,1))</f>
        <v>tabletop games</v>
      </c>
      <c r="S3061" s="10">
        <f>(((J3061/60)/60)/24)+DATE(1970,1,1)</f>
        <v>42688.875902777778</v>
      </c>
      <c r="T3061" s="10">
        <f>(((I3061/60)/60)/24)+DATE(1970,1,1)</f>
        <v>42718.875902777778</v>
      </c>
      <c r="U3061" s="12">
        <f>ROUND((T3061-S3061), 0)</f>
        <v>30</v>
      </c>
      <c r="V3061" s="11">
        <f>IF(E3061&gt;=D3061, 1, "")</f>
        <v>1</v>
      </c>
      <c r="W3061" s="11" t="str">
        <f>IF(E3061&lt;D3061, 1, "")</f>
        <v/>
      </c>
      <c r="X3061" s="15">
        <f>S3061</f>
        <v>42688.875902777778</v>
      </c>
    </row>
    <row r="3062" spans="1:24" ht="48" x14ac:dyDescent="0.2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5">
        <f>E3062/D3062</f>
        <v>1.6877142857142857</v>
      </c>
      <c r="P3062" s="6">
        <f>E3062/L3062</f>
        <v>32.81666666666667</v>
      </c>
      <c r="Q3062" t="str">
        <f>LEFT(N3062, SEARCH("/", N3062, 1)-1)</f>
        <v>games</v>
      </c>
      <c r="R3062" t="str">
        <f>RIGHT(N3062, LEN(N3062) - SEARCH("/", N3062,1))</f>
        <v>tabletop games</v>
      </c>
      <c r="S3062" s="10">
        <f>(((J3062/60)/60)/24)+DATE(1970,1,1)</f>
        <v>41336.703298611108</v>
      </c>
      <c r="T3062" s="10">
        <f>(((I3062/60)/60)/24)+DATE(1970,1,1)</f>
        <v>41366.661631944444</v>
      </c>
      <c r="U3062" s="12">
        <f>ROUND((T3062-S3062), 0)</f>
        <v>30</v>
      </c>
      <c r="V3062" s="11">
        <f>IF(E3062&gt;=D3062, 1, "")</f>
        <v>1</v>
      </c>
      <c r="W3062" s="11" t="str">
        <f>IF(E3062&lt;D3062, 1, "")</f>
        <v/>
      </c>
      <c r="X3062" s="15">
        <f>S3062</f>
        <v>41336.703298611108</v>
      </c>
    </row>
    <row r="3063" spans="1:24" ht="48" x14ac:dyDescent="0.2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5">
        <f>E3063/D3063</f>
        <v>9.7511200000000002</v>
      </c>
      <c r="P3063" s="6">
        <f>E3063/L3063</f>
        <v>426.93169877408059</v>
      </c>
      <c r="Q3063" t="str">
        <f>LEFT(N3063, SEARCH("/", N3063, 1)-1)</f>
        <v>games</v>
      </c>
      <c r="R3063" t="str">
        <f>RIGHT(N3063, LEN(N3063) - SEARCH("/", N3063,1))</f>
        <v>tabletop games</v>
      </c>
      <c r="S3063" s="10">
        <f>(((J3063/60)/60)/24)+DATE(1970,1,1)</f>
        <v>42677.005474537036</v>
      </c>
      <c r="T3063" s="10">
        <f>(((I3063/60)/60)/24)+DATE(1970,1,1)</f>
        <v>42707.0471412037</v>
      </c>
      <c r="U3063" s="12">
        <f>ROUND((T3063-S3063), 0)</f>
        <v>30</v>
      </c>
      <c r="V3063" s="11">
        <f>IF(E3063&gt;=D3063, 1, "")</f>
        <v>1</v>
      </c>
      <c r="W3063" s="11" t="str">
        <f>IF(E3063&lt;D3063, 1, "")</f>
        <v/>
      </c>
      <c r="X3063" s="15">
        <f>S3063</f>
        <v>42677.005474537036</v>
      </c>
    </row>
    <row r="3064" spans="1:24" ht="48" x14ac:dyDescent="0.2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5">
        <f>E3064/D3064</f>
        <v>1.3444929411764706</v>
      </c>
      <c r="P3064" s="6">
        <f>E3064/L3064</f>
        <v>23.808729166666669</v>
      </c>
      <c r="Q3064" t="str">
        <f>LEFT(N3064, SEARCH("/", N3064, 1)-1)</f>
        <v>games</v>
      </c>
      <c r="R3064" t="str">
        <f>RIGHT(N3064, LEN(N3064) - SEARCH("/", N3064,1))</f>
        <v>tabletop games</v>
      </c>
      <c r="S3064" s="10">
        <f>(((J3064/60)/60)/24)+DATE(1970,1,1)</f>
        <v>41846.34579861111</v>
      </c>
      <c r="T3064" s="10">
        <f>(((I3064/60)/60)/24)+DATE(1970,1,1)</f>
        <v>41867.34579861111</v>
      </c>
      <c r="U3064" s="12">
        <f>ROUND((T3064-S3064), 0)</f>
        <v>21</v>
      </c>
      <c r="V3064" s="11">
        <f>IF(E3064&gt;=D3064, 1, "")</f>
        <v>1</v>
      </c>
      <c r="W3064" s="11" t="str">
        <f>IF(E3064&lt;D3064, 1, "")</f>
        <v/>
      </c>
      <c r="X3064" s="15">
        <f>S3064</f>
        <v>41846.34579861111</v>
      </c>
    </row>
    <row r="3065" spans="1:24" ht="48" x14ac:dyDescent="0.2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5">
        <f>E3065/D3065</f>
        <v>2.722777777777778</v>
      </c>
      <c r="P3065" s="6">
        <f>E3065/L3065</f>
        <v>98.413654618473899</v>
      </c>
      <c r="Q3065" t="str">
        <f>LEFT(N3065, SEARCH("/", N3065, 1)-1)</f>
        <v>games</v>
      </c>
      <c r="R3065" t="str">
        <f>RIGHT(N3065, LEN(N3065) - SEARCH("/", N3065,1))</f>
        <v>tabletop games</v>
      </c>
      <c r="S3065" s="10">
        <f>(((J3065/60)/60)/24)+DATE(1970,1,1)</f>
        <v>42573.327986111108</v>
      </c>
      <c r="T3065" s="10">
        <f>(((I3065/60)/60)/24)+DATE(1970,1,1)</f>
        <v>42588.327986111108</v>
      </c>
      <c r="U3065" s="12">
        <f>ROUND((T3065-S3065), 0)</f>
        <v>15</v>
      </c>
      <c r="V3065" s="11">
        <f>IF(E3065&gt;=D3065, 1, "")</f>
        <v>1</v>
      </c>
      <c r="W3065" s="11" t="str">
        <f>IF(E3065&lt;D3065, 1, "")</f>
        <v/>
      </c>
      <c r="X3065" s="15">
        <f>S3065</f>
        <v>42573.327986111108</v>
      </c>
    </row>
    <row r="3066" spans="1:24" ht="48" x14ac:dyDescent="0.2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5">
        <f>E3066/D3066</f>
        <v>1.1268750000000001</v>
      </c>
      <c r="P3066" s="6">
        <f>E3066/L3066</f>
        <v>107.32142857142857</v>
      </c>
      <c r="Q3066" t="str">
        <f>LEFT(N3066, SEARCH("/", N3066, 1)-1)</f>
        <v>games</v>
      </c>
      <c r="R3066" t="str">
        <f>RIGHT(N3066, LEN(N3066) - SEARCH("/", N3066,1))</f>
        <v>tabletop games</v>
      </c>
      <c r="S3066" s="10">
        <f>(((J3066/60)/60)/24)+DATE(1970,1,1)</f>
        <v>42296.631331018521</v>
      </c>
      <c r="T3066" s="10">
        <f>(((I3066/60)/60)/24)+DATE(1970,1,1)</f>
        <v>42326.672997685186</v>
      </c>
      <c r="U3066" s="12">
        <f>ROUND((T3066-S3066), 0)</f>
        <v>30</v>
      </c>
      <c r="V3066" s="11">
        <f>IF(E3066&gt;=D3066, 1, "")</f>
        <v>1</v>
      </c>
      <c r="W3066" s="11" t="str">
        <f>IF(E3066&lt;D3066, 1, "")</f>
        <v/>
      </c>
      <c r="X3066" s="15">
        <f>S3066</f>
        <v>42296.631331018521</v>
      </c>
    </row>
    <row r="3067" spans="1:24" ht="32" x14ac:dyDescent="0.2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5">
        <f>E3067/D3067</f>
        <v>4.5979999999999999</v>
      </c>
      <c r="P3067" s="6">
        <f>E3067/L3067</f>
        <v>11.67005076142132</v>
      </c>
      <c r="Q3067" t="str">
        <f>LEFT(N3067, SEARCH("/", N3067, 1)-1)</f>
        <v>games</v>
      </c>
      <c r="R3067" t="str">
        <f>RIGHT(N3067, LEN(N3067) - SEARCH("/", N3067,1))</f>
        <v>tabletop games</v>
      </c>
      <c r="S3067" s="10">
        <f>(((J3067/60)/60)/24)+DATE(1970,1,1)</f>
        <v>42752.647777777776</v>
      </c>
      <c r="T3067" s="10">
        <f>(((I3067/60)/60)/24)+DATE(1970,1,1)</f>
        <v>42759.647777777776</v>
      </c>
      <c r="U3067" s="12">
        <f>ROUND((T3067-S3067), 0)</f>
        <v>7</v>
      </c>
      <c r="V3067" s="11">
        <f>IF(E3067&gt;=D3067, 1, "")</f>
        <v>1</v>
      </c>
      <c r="W3067" s="11" t="str">
        <f>IF(E3067&lt;D3067, 1, "")</f>
        <v/>
      </c>
      <c r="X3067" s="15">
        <f>S3067</f>
        <v>42752.647777777776</v>
      </c>
    </row>
    <row r="3068" spans="1:24" ht="32" x14ac:dyDescent="0.2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5">
        <f>E3068/D3068</f>
        <v>2.8665822784810127</v>
      </c>
      <c r="P3068" s="6">
        <f>E3068/L3068</f>
        <v>41.782287822878232</v>
      </c>
      <c r="Q3068" t="str">
        <f>LEFT(N3068, SEARCH("/", N3068, 1)-1)</f>
        <v>games</v>
      </c>
      <c r="R3068" t="str">
        <f>RIGHT(N3068, LEN(N3068) - SEARCH("/", N3068,1))</f>
        <v>tabletop games</v>
      </c>
      <c r="S3068" s="10">
        <f>(((J3068/60)/60)/24)+DATE(1970,1,1)</f>
        <v>42467.951979166668</v>
      </c>
      <c r="T3068" s="10">
        <f>(((I3068/60)/60)/24)+DATE(1970,1,1)</f>
        <v>42497.951979166668</v>
      </c>
      <c r="U3068" s="12">
        <f>ROUND((T3068-S3068), 0)</f>
        <v>30</v>
      </c>
      <c r="V3068" s="11">
        <f>IF(E3068&gt;=D3068, 1, "")</f>
        <v>1</v>
      </c>
      <c r="W3068" s="11" t="str">
        <f>IF(E3068&lt;D3068, 1, "")</f>
        <v/>
      </c>
      <c r="X3068" s="15">
        <f>S3068</f>
        <v>42467.951979166668</v>
      </c>
    </row>
    <row r="3069" spans="1:24" ht="48" x14ac:dyDescent="0.2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5">
        <f>E3069/D3069</f>
        <v>2.2270833333333333</v>
      </c>
      <c r="P3069" s="6">
        <f>E3069/L3069</f>
        <v>21.38</v>
      </c>
      <c r="Q3069" t="str">
        <f>LEFT(N3069, SEARCH("/", N3069, 1)-1)</f>
        <v>games</v>
      </c>
      <c r="R3069" t="str">
        <f>RIGHT(N3069, LEN(N3069) - SEARCH("/", N3069,1))</f>
        <v>tabletop games</v>
      </c>
      <c r="S3069" s="10">
        <f>(((J3069/60)/60)/24)+DATE(1970,1,1)</f>
        <v>42682.451921296291</v>
      </c>
      <c r="T3069" s="10">
        <f>(((I3069/60)/60)/24)+DATE(1970,1,1)</f>
        <v>42696.451921296291</v>
      </c>
      <c r="U3069" s="12">
        <f>ROUND((T3069-S3069), 0)</f>
        <v>14</v>
      </c>
      <c r="V3069" s="11">
        <f>IF(E3069&gt;=D3069, 1, "")</f>
        <v>1</v>
      </c>
      <c r="W3069" s="11" t="str">
        <f>IF(E3069&lt;D3069, 1, "")</f>
        <v/>
      </c>
      <c r="X3069" s="15">
        <f>S3069</f>
        <v>42682.451921296291</v>
      </c>
    </row>
    <row r="3070" spans="1:24" ht="48" x14ac:dyDescent="0.2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5">
        <f>E3070/D3070</f>
        <v>6.3613999999999997</v>
      </c>
      <c r="P3070" s="6">
        <f>E3070/L3070</f>
        <v>94.103550295857985</v>
      </c>
      <c r="Q3070" t="str">
        <f>LEFT(N3070, SEARCH("/", N3070, 1)-1)</f>
        <v>games</v>
      </c>
      <c r="R3070" t="str">
        <f>RIGHT(N3070, LEN(N3070) - SEARCH("/", N3070,1))</f>
        <v>tabletop games</v>
      </c>
      <c r="S3070" s="10">
        <f>(((J3070/60)/60)/24)+DATE(1970,1,1)</f>
        <v>42505.936678240745</v>
      </c>
      <c r="T3070" s="10">
        <f>(((I3070/60)/60)/24)+DATE(1970,1,1)</f>
        <v>42540.958333333328</v>
      </c>
      <c r="U3070" s="12">
        <f>ROUND((T3070-S3070), 0)</f>
        <v>35</v>
      </c>
      <c r="V3070" s="11">
        <f>IF(E3070&gt;=D3070, 1, "")</f>
        <v>1</v>
      </c>
      <c r="W3070" s="11" t="str">
        <f>IF(E3070&lt;D3070, 1, "")</f>
        <v/>
      </c>
      <c r="X3070" s="15">
        <f>S3070</f>
        <v>42505.936678240745</v>
      </c>
    </row>
    <row r="3071" spans="1:24" ht="32" x14ac:dyDescent="0.2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5">
        <f>E3071/D3071</f>
        <v>1.4650000000000001</v>
      </c>
      <c r="P3071" s="6">
        <f>E3071/L3071</f>
        <v>15.721951219512196</v>
      </c>
      <c r="Q3071" t="str">
        <f>LEFT(N3071, SEARCH("/", N3071, 1)-1)</f>
        <v>games</v>
      </c>
      <c r="R3071" t="str">
        <f>RIGHT(N3071, LEN(N3071) - SEARCH("/", N3071,1))</f>
        <v>tabletop games</v>
      </c>
      <c r="S3071" s="10">
        <f>(((J3071/60)/60)/24)+DATE(1970,1,1)</f>
        <v>42136.75100694444</v>
      </c>
      <c r="T3071" s="10">
        <f>(((I3071/60)/60)/24)+DATE(1970,1,1)</f>
        <v>42166.75100694444</v>
      </c>
      <c r="U3071" s="12">
        <f>ROUND((T3071-S3071), 0)</f>
        <v>30</v>
      </c>
      <c r="V3071" s="11">
        <f>IF(E3071&gt;=D3071, 1, "")</f>
        <v>1</v>
      </c>
      <c r="W3071" s="11" t="str">
        <f>IF(E3071&lt;D3071, 1, "")</f>
        <v/>
      </c>
      <c r="X3071" s="15">
        <f>S3071</f>
        <v>42136.75100694444</v>
      </c>
    </row>
    <row r="3072" spans="1:24" ht="48" x14ac:dyDescent="0.2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5">
        <f>E3072/D3072</f>
        <v>18.670999999999999</v>
      </c>
      <c r="P3072" s="6">
        <f>E3072/L3072</f>
        <v>90.635922330097088</v>
      </c>
      <c r="Q3072" t="str">
        <f>LEFT(N3072, SEARCH("/", N3072, 1)-1)</f>
        <v>games</v>
      </c>
      <c r="R3072" t="str">
        <f>RIGHT(N3072, LEN(N3072) - SEARCH("/", N3072,1))</f>
        <v>tabletop games</v>
      </c>
      <c r="S3072" s="10">
        <f>(((J3072/60)/60)/24)+DATE(1970,1,1)</f>
        <v>42702.804814814815</v>
      </c>
      <c r="T3072" s="10">
        <f>(((I3072/60)/60)/24)+DATE(1970,1,1)</f>
        <v>42712.804814814815</v>
      </c>
      <c r="U3072" s="12">
        <f>ROUND((T3072-S3072), 0)</f>
        <v>10</v>
      </c>
      <c r="V3072" s="11">
        <f>IF(E3072&gt;=D3072, 1, "")</f>
        <v>1</v>
      </c>
      <c r="W3072" s="11" t="str">
        <f>IF(E3072&lt;D3072, 1, "")</f>
        <v/>
      </c>
      <c r="X3072" s="15">
        <f>S3072</f>
        <v>42702.804814814815</v>
      </c>
    </row>
    <row r="3073" spans="1:24" ht="48" x14ac:dyDescent="0.2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5">
        <f>E3073/D3073</f>
        <v>3.2692000000000001</v>
      </c>
      <c r="P3073" s="6">
        <f>E3073/L3073</f>
        <v>97.297619047619051</v>
      </c>
      <c r="Q3073" t="str">
        <f>LEFT(N3073, SEARCH("/", N3073, 1)-1)</f>
        <v>games</v>
      </c>
      <c r="R3073" t="str">
        <f>RIGHT(N3073, LEN(N3073) - SEARCH("/", N3073,1))</f>
        <v>tabletop games</v>
      </c>
      <c r="S3073" s="10">
        <f>(((J3073/60)/60)/24)+DATE(1970,1,1)</f>
        <v>41695.016782407409</v>
      </c>
      <c r="T3073" s="10">
        <f>(((I3073/60)/60)/24)+DATE(1970,1,1)</f>
        <v>41724.975115740745</v>
      </c>
      <c r="U3073" s="12">
        <f>ROUND((T3073-S3073), 0)</f>
        <v>30</v>
      </c>
      <c r="V3073" s="11">
        <f>IF(E3073&gt;=D3073, 1, "")</f>
        <v>1</v>
      </c>
      <c r="W3073" s="11" t="str">
        <f>IF(E3073&lt;D3073, 1, "")</f>
        <v/>
      </c>
      <c r="X3073" s="15">
        <f>S3073</f>
        <v>41695.016782407409</v>
      </c>
    </row>
    <row r="3074" spans="1:24" ht="48" x14ac:dyDescent="0.2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5">
        <f>E3074/D3074</f>
        <v>7.7949999999999999</v>
      </c>
      <c r="P3074" s="6">
        <f>E3074/L3074</f>
        <v>37.11904761904762</v>
      </c>
      <c r="Q3074" t="str">
        <f>LEFT(N3074, SEARCH("/", N3074, 1)-1)</f>
        <v>games</v>
      </c>
      <c r="R3074" t="str">
        <f>RIGHT(N3074, LEN(N3074) - SEARCH("/", N3074,1))</f>
        <v>tabletop games</v>
      </c>
      <c r="S3074" s="10">
        <f>(((J3074/60)/60)/24)+DATE(1970,1,1)</f>
        <v>42759.724768518514</v>
      </c>
      <c r="T3074" s="10">
        <f>(((I3074/60)/60)/24)+DATE(1970,1,1)</f>
        <v>42780.724768518514</v>
      </c>
      <c r="U3074" s="12">
        <f>ROUND((T3074-S3074), 0)</f>
        <v>21</v>
      </c>
      <c r="V3074" s="11">
        <f>IF(E3074&gt;=D3074, 1, "")</f>
        <v>1</v>
      </c>
      <c r="W3074" s="11" t="str">
        <f>IF(E3074&lt;D3074, 1, "")</f>
        <v/>
      </c>
      <c r="X3074" s="15">
        <f>S3074</f>
        <v>42759.724768518514</v>
      </c>
    </row>
    <row r="3075" spans="1:24" ht="32" x14ac:dyDescent="0.2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5">
        <f>E3075/D3075</f>
        <v>1.5415151515151515</v>
      </c>
      <c r="P3075" s="6">
        <f>E3075/L3075</f>
        <v>28.104972375690608</v>
      </c>
      <c r="Q3075" t="str">
        <f>LEFT(N3075, SEARCH("/", N3075, 1)-1)</f>
        <v>games</v>
      </c>
      <c r="R3075" t="str">
        <f>RIGHT(N3075, LEN(N3075) - SEARCH("/", N3075,1))</f>
        <v>tabletop games</v>
      </c>
      <c r="S3075" s="10">
        <f>(((J3075/60)/60)/24)+DATE(1970,1,1)</f>
        <v>41926.585162037038</v>
      </c>
      <c r="T3075" s="10">
        <f>(((I3075/60)/60)/24)+DATE(1970,1,1)</f>
        <v>41961</v>
      </c>
      <c r="U3075" s="12">
        <f>ROUND((T3075-S3075), 0)</f>
        <v>34</v>
      </c>
      <c r="V3075" s="11">
        <f>IF(E3075&gt;=D3075, 1, "")</f>
        <v>1</v>
      </c>
      <c r="W3075" s="11" t="str">
        <f>IF(E3075&lt;D3075, 1, "")</f>
        <v/>
      </c>
      <c r="X3075" s="15">
        <f>S3075</f>
        <v>41926.585162037038</v>
      </c>
    </row>
    <row r="3076" spans="1:24" ht="48" x14ac:dyDescent="0.2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5">
        <f>E3076/D3076</f>
        <v>1.1554666666666666</v>
      </c>
      <c r="P3076" s="6">
        <f>E3076/L3076</f>
        <v>144.43333333333334</v>
      </c>
      <c r="Q3076" t="str">
        <f>LEFT(N3076, SEARCH("/", N3076, 1)-1)</f>
        <v>games</v>
      </c>
      <c r="R3076" t="str">
        <f>RIGHT(N3076, LEN(N3076) - SEARCH("/", N3076,1))</f>
        <v>tabletop games</v>
      </c>
      <c r="S3076" s="10">
        <f>(((J3076/60)/60)/24)+DATE(1970,1,1)</f>
        <v>42014.832326388889</v>
      </c>
      <c r="T3076" s="10">
        <f>(((I3076/60)/60)/24)+DATE(1970,1,1)</f>
        <v>42035.832326388889</v>
      </c>
      <c r="U3076" s="12">
        <f>ROUND((T3076-S3076), 0)</f>
        <v>21</v>
      </c>
      <c r="V3076" s="11">
        <f>IF(E3076&gt;=D3076, 1, "")</f>
        <v>1</v>
      </c>
      <c r="W3076" s="11" t="str">
        <f>IF(E3076&lt;D3076, 1, "")</f>
        <v/>
      </c>
      <c r="X3076" s="15">
        <f>S3076</f>
        <v>42014.832326388889</v>
      </c>
    </row>
    <row r="3077" spans="1:24" ht="48" x14ac:dyDescent="0.2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5">
        <f>E3077/D3077</f>
        <v>1.8003333333333333</v>
      </c>
      <c r="P3077" s="6">
        <f>E3077/L3077</f>
        <v>24.274157303370785</v>
      </c>
      <c r="Q3077" t="str">
        <f>LEFT(N3077, SEARCH("/", N3077, 1)-1)</f>
        <v>games</v>
      </c>
      <c r="R3077" t="str">
        <f>RIGHT(N3077, LEN(N3077) - SEARCH("/", N3077,1))</f>
        <v>tabletop games</v>
      </c>
      <c r="S3077" s="10">
        <f>(((J3077/60)/60)/24)+DATE(1970,1,1)</f>
        <v>42496.582337962958</v>
      </c>
      <c r="T3077" s="10">
        <f>(((I3077/60)/60)/24)+DATE(1970,1,1)</f>
        <v>42513.125</v>
      </c>
      <c r="U3077" s="12">
        <f>ROUND((T3077-S3077), 0)</f>
        <v>17</v>
      </c>
      <c r="V3077" s="11">
        <f>IF(E3077&gt;=D3077, 1, "")</f>
        <v>1</v>
      </c>
      <c r="W3077" s="11" t="str">
        <f>IF(E3077&lt;D3077, 1, "")</f>
        <v/>
      </c>
      <c r="X3077" s="15">
        <f>S3077</f>
        <v>42496.582337962958</v>
      </c>
    </row>
    <row r="3078" spans="1:24" ht="48" x14ac:dyDescent="0.2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5">
        <f>E3078/D3078</f>
        <v>2.9849999999999999</v>
      </c>
      <c r="P3078" s="6">
        <f>E3078/L3078</f>
        <v>35.117647058823529</v>
      </c>
      <c r="Q3078" t="str">
        <f>LEFT(N3078, SEARCH("/", N3078, 1)-1)</f>
        <v>games</v>
      </c>
      <c r="R3078" t="str">
        <f>RIGHT(N3078, LEN(N3078) - SEARCH("/", N3078,1))</f>
        <v>tabletop games</v>
      </c>
      <c r="S3078" s="10">
        <f>(((J3078/60)/60)/24)+DATE(1970,1,1)</f>
        <v>42689.853090277778</v>
      </c>
      <c r="T3078" s="10">
        <f>(((I3078/60)/60)/24)+DATE(1970,1,1)</f>
        <v>42696.853090277778</v>
      </c>
      <c r="U3078" s="12">
        <f>ROUND((T3078-S3078), 0)</f>
        <v>7</v>
      </c>
      <c r="V3078" s="11">
        <f>IF(E3078&gt;=D3078, 1, "")</f>
        <v>1</v>
      </c>
      <c r="W3078" s="11" t="str">
        <f>IF(E3078&lt;D3078, 1, "")</f>
        <v/>
      </c>
      <c r="X3078" s="15">
        <f>S3078</f>
        <v>42689.853090277778</v>
      </c>
    </row>
    <row r="3079" spans="1:24" ht="48" x14ac:dyDescent="0.2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5">
        <f>E3079/D3079</f>
        <v>3.2026666666666666</v>
      </c>
      <c r="P3079" s="6">
        <f>E3079/L3079</f>
        <v>24.762886597938145</v>
      </c>
      <c r="Q3079" t="str">
        <f>LEFT(N3079, SEARCH("/", N3079, 1)-1)</f>
        <v>games</v>
      </c>
      <c r="R3079" t="str">
        <f>RIGHT(N3079, LEN(N3079) - SEARCH("/", N3079,1))</f>
        <v>tabletop games</v>
      </c>
      <c r="S3079" s="10">
        <f>(((J3079/60)/60)/24)+DATE(1970,1,1)</f>
        <v>42469.874907407408</v>
      </c>
      <c r="T3079" s="10">
        <f>(((I3079/60)/60)/24)+DATE(1970,1,1)</f>
        <v>42487.083333333328</v>
      </c>
      <c r="U3079" s="12">
        <f>ROUND((T3079-S3079), 0)</f>
        <v>17</v>
      </c>
      <c r="V3079" s="11">
        <f>IF(E3079&gt;=D3079, 1, "")</f>
        <v>1</v>
      </c>
      <c r="W3079" s="11" t="str">
        <f>IF(E3079&lt;D3079, 1, "")</f>
        <v/>
      </c>
      <c r="X3079" s="15">
        <f>S3079</f>
        <v>42469.874907407408</v>
      </c>
    </row>
    <row r="3080" spans="1:24" ht="48" x14ac:dyDescent="0.2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5">
        <f>E3080/D3080</f>
        <v>3.80525</v>
      </c>
      <c r="P3080" s="6">
        <f>E3080/L3080</f>
        <v>188.37871287128712</v>
      </c>
      <c r="Q3080" t="str">
        <f>LEFT(N3080, SEARCH("/", N3080, 1)-1)</f>
        <v>games</v>
      </c>
      <c r="R3080" t="str">
        <f>RIGHT(N3080, LEN(N3080) - SEARCH("/", N3080,1))</f>
        <v>tabletop games</v>
      </c>
      <c r="S3080" s="10">
        <f>(((J3080/60)/60)/24)+DATE(1970,1,1)</f>
        <v>41968.829826388886</v>
      </c>
      <c r="T3080" s="10">
        <f>(((I3080/60)/60)/24)+DATE(1970,1,1)</f>
        <v>41994.041666666672</v>
      </c>
      <c r="U3080" s="12">
        <f>ROUND((T3080-S3080), 0)</f>
        <v>25</v>
      </c>
      <c r="V3080" s="11">
        <f>IF(E3080&gt;=D3080, 1, "")</f>
        <v>1</v>
      </c>
      <c r="W3080" s="11" t="str">
        <f>IF(E3080&lt;D3080, 1, "")</f>
        <v/>
      </c>
      <c r="X3080" s="15">
        <f>S3080</f>
        <v>41968.829826388886</v>
      </c>
    </row>
    <row r="3081" spans="1:24" ht="48" x14ac:dyDescent="0.2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5">
        <f>E3081/D3081</f>
        <v>1.026</v>
      </c>
      <c r="P3081" s="6">
        <f>E3081/L3081</f>
        <v>148.08247422680412</v>
      </c>
      <c r="Q3081" t="str">
        <f>LEFT(N3081, SEARCH("/", N3081, 1)-1)</f>
        <v>games</v>
      </c>
      <c r="R3081" t="str">
        <f>RIGHT(N3081, LEN(N3081) - SEARCH("/", N3081,1))</f>
        <v>tabletop games</v>
      </c>
      <c r="S3081" s="10">
        <f>(((J3081/60)/60)/24)+DATE(1970,1,1)</f>
        <v>42776.082349537035</v>
      </c>
      <c r="T3081" s="10">
        <f>(((I3081/60)/60)/24)+DATE(1970,1,1)</f>
        <v>42806.082349537035</v>
      </c>
      <c r="U3081" s="12">
        <f>ROUND((T3081-S3081), 0)</f>
        <v>30</v>
      </c>
      <c r="V3081" s="11">
        <f>IF(E3081&gt;=D3081, 1, "")</f>
        <v>1</v>
      </c>
      <c r="W3081" s="11" t="str">
        <f>IF(E3081&lt;D3081, 1, "")</f>
        <v/>
      </c>
      <c r="X3081" s="15">
        <f>S3081</f>
        <v>42776.082349537035</v>
      </c>
    </row>
    <row r="3082" spans="1:24" ht="48" x14ac:dyDescent="0.2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5">
        <f>E3082/D3082</f>
        <v>18.016400000000001</v>
      </c>
      <c r="P3082" s="6">
        <f>E3082/L3082</f>
        <v>49.934589800443462</v>
      </c>
      <c r="Q3082" t="str">
        <f>LEFT(N3082, SEARCH("/", N3082, 1)-1)</f>
        <v>games</v>
      </c>
      <c r="R3082" t="str">
        <f>RIGHT(N3082, LEN(N3082) - SEARCH("/", N3082,1))</f>
        <v>tabletop games</v>
      </c>
      <c r="S3082" s="10">
        <f>(((J3082/60)/60)/24)+DATE(1970,1,1)</f>
        <v>42776.704432870371</v>
      </c>
      <c r="T3082" s="10">
        <f>(((I3082/60)/60)/24)+DATE(1970,1,1)</f>
        <v>42801.208333333328</v>
      </c>
      <c r="U3082" s="12">
        <f>ROUND((T3082-S3082), 0)</f>
        <v>25</v>
      </c>
      <c r="V3082" s="11">
        <f>IF(E3082&gt;=D3082, 1, "")</f>
        <v>1</v>
      </c>
      <c r="W3082" s="11" t="str">
        <f>IF(E3082&lt;D3082, 1, "")</f>
        <v/>
      </c>
      <c r="X3082" s="15">
        <f>S3082</f>
        <v>42776.704432870371</v>
      </c>
    </row>
    <row r="3083" spans="1:24" ht="48" x14ac:dyDescent="0.2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5">
        <f>E3083/D3083</f>
        <v>7.2024800000000004</v>
      </c>
      <c r="P3083" s="6">
        <f>E3083/L3083</f>
        <v>107.82155688622754</v>
      </c>
      <c r="Q3083" t="str">
        <f>LEFT(N3083, SEARCH("/", N3083, 1)-1)</f>
        <v>games</v>
      </c>
      <c r="R3083" t="str">
        <f>RIGHT(N3083, LEN(N3083) - SEARCH("/", N3083,1))</f>
        <v>tabletop games</v>
      </c>
      <c r="S3083" s="10">
        <f>(((J3083/60)/60)/24)+DATE(1970,1,1)</f>
        <v>42725.869363425925</v>
      </c>
      <c r="T3083" s="10">
        <f>(((I3083/60)/60)/24)+DATE(1970,1,1)</f>
        <v>42745.915972222225</v>
      </c>
      <c r="U3083" s="12">
        <f>ROUND((T3083-S3083), 0)</f>
        <v>20</v>
      </c>
      <c r="V3083" s="11">
        <f>IF(E3083&gt;=D3083, 1, "")</f>
        <v>1</v>
      </c>
      <c r="W3083" s="11" t="str">
        <f>IF(E3083&lt;D3083, 1, "")</f>
        <v/>
      </c>
      <c r="X3083" s="15">
        <f>S3083</f>
        <v>42725.869363425925</v>
      </c>
    </row>
    <row r="3084" spans="1:24" ht="48" x14ac:dyDescent="0.2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5">
        <f>E3084/D3084</f>
        <v>2.8309000000000002</v>
      </c>
      <c r="P3084" s="6">
        <f>E3084/L3084</f>
        <v>42.63403614457831</v>
      </c>
      <c r="Q3084" t="str">
        <f>LEFT(N3084, SEARCH("/", N3084, 1)-1)</f>
        <v>games</v>
      </c>
      <c r="R3084" t="str">
        <f>RIGHT(N3084, LEN(N3084) - SEARCH("/", N3084,1))</f>
        <v>tabletop games</v>
      </c>
      <c r="S3084" s="10">
        <f>(((J3084/60)/60)/24)+DATE(1970,1,1)</f>
        <v>42684.000046296293</v>
      </c>
      <c r="T3084" s="10">
        <f>(((I3084/60)/60)/24)+DATE(1970,1,1)</f>
        <v>42714.000046296293</v>
      </c>
      <c r="U3084" s="12">
        <f>ROUND((T3084-S3084), 0)</f>
        <v>30</v>
      </c>
      <c r="V3084" s="11">
        <f>IF(E3084&gt;=D3084, 1, "")</f>
        <v>1</v>
      </c>
      <c r="W3084" s="11" t="str">
        <f>IF(E3084&lt;D3084, 1, "")</f>
        <v/>
      </c>
      <c r="X3084" s="15">
        <f>S3084</f>
        <v>42684.000046296293</v>
      </c>
    </row>
    <row r="3085" spans="1:24" ht="48" x14ac:dyDescent="0.2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5">
        <f>E3085/D3085</f>
        <v>13.566000000000001</v>
      </c>
      <c r="P3085" s="6">
        <f>E3085/L3085</f>
        <v>14.370762711864407</v>
      </c>
      <c r="Q3085" t="str">
        <f>LEFT(N3085, SEARCH("/", N3085, 1)-1)</f>
        <v>games</v>
      </c>
      <c r="R3085" t="str">
        <f>RIGHT(N3085, LEN(N3085) - SEARCH("/", N3085,1))</f>
        <v>tabletop games</v>
      </c>
      <c r="S3085" s="10">
        <f>(((J3085/60)/60)/24)+DATE(1970,1,1)</f>
        <v>42315.699490740735</v>
      </c>
      <c r="T3085" s="10">
        <f>(((I3085/60)/60)/24)+DATE(1970,1,1)</f>
        <v>42345.699490740735</v>
      </c>
      <c r="U3085" s="12">
        <f>ROUND((T3085-S3085), 0)</f>
        <v>30</v>
      </c>
      <c r="V3085" s="11">
        <f>IF(E3085&gt;=D3085, 1, "")</f>
        <v>1</v>
      </c>
      <c r="W3085" s="11" t="str">
        <f>IF(E3085&lt;D3085, 1, "")</f>
        <v/>
      </c>
      <c r="X3085" s="15">
        <f>S3085</f>
        <v>42315.699490740735</v>
      </c>
    </row>
    <row r="3086" spans="1:24" ht="48" x14ac:dyDescent="0.2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5">
        <f>E3086/D3086</f>
        <v>2.2035999999999998</v>
      </c>
      <c r="P3086" s="6">
        <f>E3086/L3086</f>
        <v>37.476190476190474</v>
      </c>
      <c r="Q3086" t="str">
        <f>LEFT(N3086, SEARCH("/", N3086, 1)-1)</f>
        <v>games</v>
      </c>
      <c r="R3086" t="str">
        <f>RIGHT(N3086, LEN(N3086) - SEARCH("/", N3086,1))</f>
        <v>tabletop games</v>
      </c>
      <c r="S3086" s="10">
        <f>(((J3086/60)/60)/24)+DATE(1970,1,1)</f>
        <v>42781.549097222218</v>
      </c>
      <c r="T3086" s="10">
        <f>(((I3086/60)/60)/24)+DATE(1970,1,1)</f>
        <v>42806.507430555561</v>
      </c>
      <c r="U3086" s="12">
        <f>ROUND((T3086-S3086), 0)</f>
        <v>25</v>
      </c>
      <c r="V3086" s="11">
        <f>IF(E3086&gt;=D3086, 1, "")</f>
        <v>1</v>
      </c>
      <c r="W3086" s="11" t="str">
        <f>IF(E3086&lt;D3086, 1, "")</f>
        <v/>
      </c>
      <c r="X3086" s="15">
        <f>S3086</f>
        <v>42781.549097222218</v>
      </c>
    </row>
    <row r="3087" spans="1:24" ht="48" x14ac:dyDescent="0.2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5">
        <f>E3087/D3087</f>
        <v>1.196</v>
      </c>
      <c r="P3087" s="6">
        <f>E3087/L3087</f>
        <v>30.202020202020201</v>
      </c>
      <c r="Q3087" t="str">
        <f>LEFT(N3087, SEARCH("/", N3087, 1)-1)</f>
        <v>games</v>
      </c>
      <c r="R3087" t="str">
        <f>RIGHT(N3087, LEN(N3087) - SEARCH("/", N3087,1))</f>
        <v>tabletop games</v>
      </c>
      <c r="S3087" s="10">
        <f>(((J3087/60)/60)/24)+DATE(1970,1,1)</f>
        <v>41663.500659722224</v>
      </c>
      <c r="T3087" s="10">
        <f>(((I3087/60)/60)/24)+DATE(1970,1,1)</f>
        <v>41693.500659722224</v>
      </c>
      <c r="U3087" s="12">
        <f>ROUND((T3087-S3087), 0)</f>
        <v>30</v>
      </c>
      <c r="V3087" s="11">
        <f>IF(E3087&gt;=D3087, 1, "")</f>
        <v>1</v>
      </c>
      <c r="W3087" s="11" t="str">
        <f>IF(E3087&lt;D3087, 1, "")</f>
        <v/>
      </c>
      <c r="X3087" s="15">
        <f>S3087</f>
        <v>41663.500659722224</v>
      </c>
    </row>
    <row r="3088" spans="1:24" ht="48" x14ac:dyDescent="0.2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5">
        <f>E3088/D3088</f>
        <v>4.0776923076923079</v>
      </c>
      <c r="P3088" s="6">
        <f>E3088/L3088</f>
        <v>33.550632911392405</v>
      </c>
      <c r="Q3088" t="str">
        <f>LEFT(N3088, SEARCH("/", N3088, 1)-1)</f>
        <v>games</v>
      </c>
      <c r="R3088" t="str">
        <f>RIGHT(N3088, LEN(N3088) - SEARCH("/", N3088,1))</f>
        <v>tabletop games</v>
      </c>
      <c r="S3088" s="10">
        <f>(((J3088/60)/60)/24)+DATE(1970,1,1)</f>
        <v>41965.616655092599</v>
      </c>
      <c r="T3088" s="10">
        <f>(((I3088/60)/60)/24)+DATE(1970,1,1)</f>
        <v>41995.616655092599</v>
      </c>
      <c r="U3088" s="12">
        <f>ROUND((T3088-S3088), 0)</f>
        <v>30</v>
      </c>
      <c r="V3088" s="11">
        <f>IF(E3088&gt;=D3088, 1, "")</f>
        <v>1</v>
      </c>
      <c r="W3088" s="11" t="str">
        <f>IF(E3088&lt;D3088, 1, "")</f>
        <v/>
      </c>
      <c r="X3088" s="15">
        <f>S3088</f>
        <v>41965.616655092599</v>
      </c>
    </row>
    <row r="3089" spans="1:24" ht="48" x14ac:dyDescent="0.2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5">
        <f>E3089/D3089</f>
        <v>1.0581826105905425</v>
      </c>
      <c r="P3089" s="6">
        <f>E3089/L3089</f>
        <v>64.74666666666667</v>
      </c>
      <c r="Q3089" t="str">
        <f>LEFT(N3089, SEARCH("/", N3089, 1)-1)</f>
        <v>games</v>
      </c>
      <c r="R3089" t="str">
        <f>RIGHT(N3089, LEN(N3089) - SEARCH("/", N3089,1))</f>
        <v>tabletop games</v>
      </c>
      <c r="S3089" s="10">
        <f>(((J3089/60)/60)/24)+DATE(1970,1,1)</f>
        <v>41614.651493055557</v>
      </c>
      <c r="T3089" s="10">
        <f>(((I3089/60)/60)/24)+DATE(1970,1,1)</f>
        <v>41644.651493055557</v>
      </c>
      <c r="U3089" s="12">
        <f>ROUND((T3089-S3089), 0)</f>
        <v>30</v>
      </c>
      <c r="V3089" s="11">
        <f>IF(E3089&gt;=D3089, 1, "")</f>
        <v>1</v>
      </c>
      <c r="W3089" s="11" t="str">
        <f>IF(E3089&lt;D3089, 1, "")</f>
        <v/>
      </c>
      <c r="X3089" s="15">
        <f>S3089</f>
        <v>41614.651493055557</v>
      </c>
    </row>
    <row r="3090" spans="1:24" ht="48" x14ac:dyDescent="0.2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5">
        <f>E3090/D3090</f>
        <v>1.4108235294117648</v>
      </c>
      <c r="P3090" s="6">
        <f>E3090/L3090</f>
        <v>57.932367149758456</v>
      </c>
      <c r="Q3090" t="str">
        <f>LEFT(N3090, SEARCH("/", N3090, 1)-1)</f>
        <v>games</v>
      </c>
      <c r="R3090" t="str">
        <f>RIGHT(N3090, LEN(N3090) - SEARCH("/", N3090,1))</f>
        <v>tabletop games</v>
      </c>
      <c r="S3090" s="10">
        <f>(((J3090/60)/60)/24)+DATE(1970,1,1)</f>
        <v>40936.678506944445</v>
      </c>
      <c r="T3090" s="10">
        <f>(((I3090/60)/60)/24)+DATE(1970,1,1)</f>
        <v>40966.678506944445</v>
      </c>
      <c r="U3090" s="12">
        <f>ROUND((T3090-S3090), 0)</f>
        <v>30</v>
      </c>
      <c r="V3090" s="11">
        <f>IF(E3090&gt;=D3090, 1, "")</f>
        <v>1</v>
      </c>
      <c r="W3090" s="11" t="str">
        <f>IF(E3090&lt;D3090, 1, "")</f>
        <v/>
      </c>
      <c r="X3090" s="15">
        <f>S3090</f>
        <v>40936.678506944445</v>
      </c>
    </row>
    <row r="3091" spans="1:24" ht="32" x14ac:dyDescent="0.2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5">
        <f>E3091/D3091</f>
        <v>2.7069999999999999</v>
      </c>
      <c r="P3091" s="6">
        <f>E3091/L3091</f>
        <v>53.078431372549019</v>
      </c>
      <c r="Q3091" t="str">
        <f>LEFT(N3091, SEARCH("/", N3091, 1)-1)</f>
        <v>games</v>
      </c>
      <c r="R3091" t="str">
        <f>RIGHT(N3091, LEN(N3091) - SEARCH("/", N3091,1))</f>
        <v>tabletop games</v>
      </c>
      <c r="S3091" s="10">
        <f>(((J3091/60)/60)/24)+DATE(1970,1,1)</f>
        <v>42338.709108796291</v>
      </c>
      <c r="T3091" s="10">
        <f>(((I3091/60)/60)/24)+DATE(1970,1,1)</f>
        <v>42372.957638888889</v>
      </c>
      <c r="U3091" s="12">
        <f>ROUND((T3091-S3091), 0)</f>
        <v>34</v>
      </c>
      <c r="V3091" s="11">
        <f>IF(E3091&gt;=D3091, 1, "")</f>
        <v>1</v>
      </c>
      <c r="W3091" s="11" t="str">
        <f>IF(E3091&lt;D3091, 1, "")</f>
        <v/>
      </c>
      <c r="X3091" s="15">
        <f>S3091</f>
        <v>42338.709108796291</v>
      </c>
    </row>
    <row r="3092" spans="1:24" ht="48" x14ac:dyDescent="0.2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5">
        <f>E3092/D3092</f>
        <v>1.538</v>
      </c>
      <c r="P3092" s="6">
        <f>E3092/L3092</f>
        <v>48.0625</v>
      </c>
      <c r="Q3092" t="str">
        <f>LEFT(N3092, SEARCH("/", N3092, 1)-1)</f>
        <v>games</v>
      </c>
      <c r="R3092" t="str">
        <f>RIGHT(N3092, LEN(N3092) - SEARCH("/", N3092,1))</f>
        <v>tabletop games</v>
      </c>
      <c r="S3092" s="10">
        <f>(((J3092/60)/60)/24)+DATE(1970,1,1)</f>
        <v>42020.806701388887</v>
      </c>
      <c r="T3092" s="10">
        <f>(((I3092/60)/60)/24)+DATE(1970,1,1)</f>
        <v>42039.166666666672</v>
      </c>
      <c r="U3092" s="12">
        <f>ROUND((T3092-S3092), 0)</f>
        <v>18</v>
      </c>
      <c r="V3092" s="11">
        <f>IF(E3092&gt;=D3092, 1, "")</f>
        <v>1</v>
      </c>
      <c r="W3092" s="11" t="str">
        <f>IF(E3092&lt;D3092, 1, "")</f>
        <v/>
      </c>
      <c r="X3092" s="15">
        <f>S3092</f>
        <v>42020.806701388887</v>
      </c>
    </row>
    <row r="3093" spans="1:24" ht="48" x14ac:dyDescent="0.2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5">
        <f>E3093/D3093</f>
        <v>4.0357653061224488</v>
      </c>
      <c r="P3093" s="6">
        <f>E3093/L3093</f>
        <v>82.396874999999994</v>
      </c>
      <c r="Q3093" t="str">
        <f>LEFT(N3093, SEARCH("/", N3093, 1)-1)</f>
        <v>games</v>
      </c>
      <c r="R3093" t="str">
        <f>RIGHT(N3093, LEN(N3093) - SEARCH("/", N3093,1))</f>
        <v>tabletop games</v>
      </c>
      <c r="S3093" s="10">
        <f>(((J3093/60)/60)/24)+DATE(1970,1,1)</f>
        <v>42234.624895833331</v>
      </c>
      <c r="T3093" s="10">
        <f>(((I3093/60)/60)/24)+DATE(1970,1,1)</f>
        <v>42264.624895833331</v>
      </c>
      <c r="U3093" s="12">
        <f>ROUND((T3093-S3093), 0)</f>
        <v>30</v>
      </c>
      <c r="V3093" s="11">
        <f>IF(E3093&gt;=D3093, 1, "")</f>
        <v>1</v>
      </c>
      <c r="W3093" s="11" t="str">
        <f>IF(E3093&lt;D3093, 1, "")</f>
        <v/>
      </c>
      <c r="X3093" s="15">
        <f>S3093</f>
        <v>42234.624895833331</v>
      </c>
    </row>
    <row r="3094" spans="1:24" ht="48" x14ac:dyDescent="0.2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5">
        <f>E3094/D3094</f>
        <v>1.85</v>
      </c>
      <c r="P3094" s="6">
        <f>E3094/L3094</f>
        <v>50.454545454545453</v>
      </c>
      <c r="Q3094" t="str">
        <f>LEFT(N3094, SEARCH("/", N3094, 1)-1)</f>
        <v>music</v>
      </c>
      <c r="R3094" t="str">
        <f>RIGHT(N3094, LEN(N3094) - SEARCH("/", N3094,1))</f>
        <v>rock</v>
      </c>
      <c r="S3094" s="10">
        <f>(((J3094/60)/60)/24)+DATE(1970,1,1)</f>
        <v>40687.285844907405</v>
      </c>
      <c r="T3094" s="10">
        <f>(((I3094/60)/60)/24)+DATE(1970,1,1)</f>
        <v>40749.284722222219</v>
      </c>
      <c r="U3094" s="12">
        <f>ROUND((T3094-S3094), 0)</f>
        <v>62</v>
      </c>
      <c r="V3094" s="11">
        <f>IF(E3094&gt;=D3094, 1, "")</f>
        <v>1</v>
      </c>
      <c r="W3094" s="11" t="str">
        <f>IF(E3094&lt;D3094, 1, "")</f>
        <v/>
      </c>
      <c r="X3094" s="15">
        <f>S3094</f>
        <v>40687.285844907405</v>
      </c>
    </row>
    <row r="3095" spans="1:24" ht="32" x14ac:dyDescent="0.2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5">
        <f>E3095/D3095</f>
        <v>1.8533333333333333</v>
      </c>
      <c r="P3095" s="6">
        <f>E3095/L3095</f>
        <v>115.83333333333333</v>
      </c>
      <c r="Q3095" t="str">
        <f>LEFT(N3095, SEARCH("/", N3095, 1)-1)</f>
        <v>music</v>
      </c>
      <c r="R3095" t="str">
        <f>RIGHT(N3095, LEN(N3095) - SEARCH("/", N3095,1))</f>
        <v>rock</v>
      </c>
      <c r="S3095" s="10">
        <f>(((J3095/60)/60)/24)+DATE(1970,1,1)</f>
        <v>42323.17460648148</v>
      </c>
      <c r="T3095" s="10">
        <f>(((I3095/60)/60)/24)+DATE(1970,1,1)</f>
        <v>42383.17460648148</v>
      </c>
      <c r="U3095" s="12">
        <f>ROUND((T3095-S3095), 0)</f>
        <v>60</v>
      </c>
      <c r="V3095" s="11">
        <f>IF(E3095&gt;=D3095, 1, "")</f>
        <v>1</v>
      </c>
      <c r="W3095" s="11" t="str">
        <f>IF(E3095&lt;D3095, 1, "")</f>
        <v/>
      </c>
      <c r="X3095" s="15">
        <f>S3095</f>
        <v>42323.17460648148</v>
      </c>
    </row>
    <row r="3096" spans="1:24" ht="48" x14ac:dyDescent="0.2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5">
        <f>E3096/D3096</f>
        <v>1.0085533333333332</v>
      </c>
      <c r="P3096" s="6">
        <f>E3096/L3096</f>
        <v>63.03458333333333</v>
      </c>
      <c r="Q3096" t="str">
        <f>LEFT(N3096, SEARCH("/", N3096, 1)-1)</f>
        <v>music</v>
      </c>
      <c r="R3096" t="str">
        <f>RIGHT(N3096, LEN(N3096) - SEARCH("/", N3096,1))</f>
        <v>rock</v>
      </c>
      <c r="S3096" s="10">
        <f>(((J3096/60)/60)/24)+DATE(1970,1,1)</f>
        <v>40978.125046296293</v>
      </c>
      <c r="T3096" s="10">
        <f>(((I3096/60)/60)/24)+DATE(1970,1,1)</f>
        <v>41038.083379629628</v>
      </c>
      <c r="U3096" s="12">
        <f>ROUND((T3096-S3096), 0)</f>
        <v>60</v>
      </c>
      <c r="V3096" s="11">
        <f>IF(E3096&gt;=D3096, 1, "")</f>
        <v>1</v>
      </c>
      <c r="W3096" s="11" t="str">
        <f>IF(E3096&lt;D3096, 1, "")</f>
        <v/>
      </c>
      <c r="X3096" s="15">
        <f>S3096</f>
        <v>40978.125046296293</v>
      </c>
    </row>
    <row r="3097" spans="1:24" ht="32" x14ac:dyDescent="0.2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5">
        <f>E3097/D3097</f>
        <v>1.0622116666666668</v>
      </c>
      <c r="P3097" s="6">
        <f>E3097/L3097</f>
        <v>108.02152542372882</v>
      </c>
      <c r="Q3097" t="str">
        <f>LEFT(N3097, SEARCH("/", N3097, 1)-1)</f>
        <v>music</v>
      </c>
      <c r="R3097" t="str">
        <f>RIGHT(N3097, LEN(N3097) - SEARCH("/", N3097,1))</f>
        <v>rock</v>
      </c>
      <c r="S3097" s="10">
        <f>(((J3097/60)/60)/24)+DATE(1970,1,1)</f>
        <v>40585.796817129631</v>
      </c>
      <c r="T3097" s="10">
        <f>(((I3097/60)/60)/24)+DATE(1970,1,1)</f>
        <v>40614.166666666664</v>
      </c>
      <c r="U3097" s="12">
        <f>ROUND((T3097-S3097), 0)</f>
        <v>28</v>
      </c>
      <c r="V3097" s="11">
        <f>IF(E3097&gt;=D3097, 1, "")</f>
        <v>1</v>
      </c>
      <c r="W3097" s="11" t="str">
        <f>IF(E3097&lt;D3097, 1, "")</f>
        <v/>
      </c>
      <c r="X3097" s="15">
        <f>S3097</f>
        <v>40585.796817129631</v>
      </c>
    </row>
    <row r="3098" spans="1:24" ht="48" x14ac:dyDescent="0.2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5">
        <f>E3098/D3098</f>
        <v>1.2136666666666667</v>
      </c>
      <c r="P3098" s="6">
        <f>E3098/L3098</f>
        <v>46.088607594936711</v>
      </c>
      <c r="Q3098" t="str">
        <f>LEFT(N3098, SEARCH("/", N3098, 1)-1)</f>
        <v>music</v>
      </c>
      <c r="R3098" t="str">
        <f>RIGHT(N3098, LEN(N3098) - SEARCH("/", N3098,1))</f>
        <v>rock</v>
      </c>
      <c r="S3098" s="10">
        <f>(((J3098/60)/60)/24)+DATE(1970,1,1)</f>
        <v>41059.185682870368</v>
      </c>
      <c r="T3098" s="10">
        <f>(((I3098/60)/60)/24)+DATE(1970,1,1)</f>
        <v>41089.185682870368</v>
      </c>
      <c r="U3098" s="12">
        <f>ROUND((T3098-S3098), 0)</f>
        <v>30</v>
      </c>
      <c r="V3098" s="11">
        <f>IF(E3098&gt;=D3098, 1, "")</f>
        <v>1</v>
      </c>
      <c r="W3098" s="11" t="str">
        <f>IF(E3098&lt;D3098, 1, "")</f>
        <v/>
      </c>
      <c r="X3098" s="15">
        <f>S3098</f>
        <v>41059.185682870368</v>
      </c>
    </row>
    <row r="3099" spans="1:24" ht="48" x14ac:dyDescent="0.2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5">
        <f>E3099/D3099</f>
        <v>1.0006666666666666</v>
      </c>
      <c r="P3099" s="6">
        <f>E3099/L3099</f>
        <v>107.21428571428571</v>
      </c>
      <c r="Q3099" t="str">
        <f>LEFT(N3099, SEARCH("/", N3099, 1)-1)</f>
        <v>music</v>
      </c>
      <c r="R3099" t="str">
        <f>RIGHT(N3099, LEN(N3099) - SEARCH("/", N3099,1))</f>
        <v>rock</v>
      </c>
      <c r="S3099" s="10">
        <f>(((J3099/60)/60)/24)+DATE(1970,1,1)</f>
        <v>41494.963587962964</v>
      </c>
      <c r="T3099" s="10">
        <f>(((I3099/60)/60)/24)+DATE(1970,1,1)</f>
        <v>41523.165972222225</v>
      </c>
      <c r="U3099" s="12">
        <f>ROUND((T3099-S3099), 0)</f>
        <v>28</v>
      </c>
      <c r="V3099" s="11">
        <f>IF(E3099&gt;=D3099, 1, "")</f>
        <v>1</v>
      </c>
      <c r="W3099" s="11" t="str">
        <f>IF(E3099&lt;D3099, 1, "")</f>
        <v/>
      </c>
      <c r="X3099" s="15">
        <f>S3099</f>
        <v>41494.963587962964</v>
      </c>
    </row>
    <row r="3100" spans="1:24" ht="48" x14ac:dyDescent="0.2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5">
        <f>E3100/D3100</f>
        <v>1.1997755555555556</v>
      </c>
      <c r="P3100" s="6">
        <f>E3100/L3100</f>
        <v>50.9338679245283</v>
      </c>
      <c r="Q3100" t="str">
        <f>LEFT(N3100, SEARCH("/", N3100, 1)-1)</f>
        <v>music</v>
      </c>
      <c r="R3100" t="str">
        <f>RIGHT(N3100, LEN(N3100) - SEARCH("/", N3100,1))</f>
        <v>rock</v>
      </c>
      <c r="S3100" s="10">
        <f>(((J3100/60)/60)/24)+DATE(1970,1,1)</f>
        <v>41792.667361111111</v>
      </c>
      <c r="T3100" s="10">
        <f>(((I3100/60)/60)/24)+DATE(1970,1,1)</f>
        <v>41813.667361111111</v>
      </c>
      <c r="U3100" s="12">
        <f>ROUND((T3100-S3100), 0)</f>
        <v>21</v>
      </c>
      <c r="V3100" s="11">
        <f>IF(E3100&gt;=D3100, 1, "")</f>
        <v>1</v>
      </c>
      <c r="W3100" s="11" t="str">
        <f>IF(E3100&lt;D3100, 1, "")</f>
        <v/>
      </c>
      <c r="X3100" s="15">
        <f>S3100</f>
        <v>41792.667361111111</v>
      </c>
    </row>
    <row r="3101" spans="1:24" ht="48" x14ac:dyDescent="0.2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5">
        <f>E3101/D3101</f>
        <v>1.0009999999999999</v>
      </c>
      <c r="P3101" s="6">
        <f>E3101/L3101</f>
        <v>40.04</v>
      </c>
      <c r="Q3101" t="str">
        <f>LEFT(N3101, SEARCH("/", N3101, 1)-1)</f>
        <v>music</v>
      </c>
      <c r="R3101" t="str">
        <f>RIGHT(N3101, LEN(N3101) - SEARCH("/", N3101,1))</f>
        <v>rock</v>
      </c>
      <c r="S3101" s="10">
        <f>(((J3101/60)/60)/24)+DATE(1970,1,1)</f>
        <v>41067.827418981484</v>
      </c>
      <c r="T3101" s="10">
        <f>(((I3101/60)/60)/24)+DATE(1970,1,1)</f>
        <v>41086.75</v>
      </c>
      <c r="U3101" s="12">
        <f>ROUND((T3101-S3101), 0)</f>
        <v>19</v>
      </c>
      <c r="V3101" s="11">
        <f>IF(E3101&gt;=D3101, 1, "")</f>
        <v>1</v>
      </c>
      <c r="W3101" s="11" t="str">
        <f>IF(E3101&lt;D3101, 1, "")</f>
        <v/>
      </c>
      <c r="X3101" s="15">
        <f>S3101</f>
        <v>41067.827418981484</v>
      </c>
    </row>
    <row r="3102" spans="1:24" ht="48" x14ac:dyDescent="0.2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5">
        <f>E3102/D3102</f>
        <v>1.0740000000000001</v>
      </c>
      <c r="P3102" s="6">
        <f>E3102/L3102</f>
        <v>64.44</v>
      </c>
      <c r="Q3102" t="str">
        <f>LEFT(N3102, SEARCH("/", N3102, 1)-1)</f>
        <v>music</v>
      </c>
      <c r="R3102" t="str">
        <f>RIGHT(N3102, LEN(N3102) - SEARCH("/", N3102,1))</f>
        <v>rock</v>
      </c>
      <c r="S3102" s="10">
        <f>(((J3102/60)/60)/24)+DATE(1970,1,1)</f>
        <v>41571.998379629629</v>
      </c>
      <c r="T3102" s="10">
        <f>(((I3102/60)/60)/24)+DATE(1970,1,1)</f>
        <v>41614.973611111112</v>
      </c>
      <c r="U3102" s="12">
        <f>ROUND((T3102-S3102), 0)</f>
        <v>43</v>
      </c>
      <c r="V3102" s="11">
        <f>IF(E3102&gt;=D3102, 1, "")</f>
        <v>1</v>
      </c>
      <c r="W3102" s="11" t="str">
        <f>IF(E3102&lt;D3102, 1, "")</f>
        <v/>
      </c>
      <c r="X3102" s="15">
        <f>S3102</f>
        <v>41571.998379629629</v>
      </c>
    </row>
    <row r="3103" spans="1:24" ht="48" x14ac:dyDescent="0.2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5">
        <f>E3103/D3103</f>
        <v>1.0406666666666666</v>
      </c>
      <c r="P3103" s="6">
        <f>E3103/L3103</f>
        <v>53.827586206896555</v>
      </c>
      <c r="Q3103" t="str">
        <f>LEFT(N3103, SEARCH("/", N3103, 1)-1)</f>
        <v>music</v>
      </c>
      <c r="R3103" t="str">
        <f>RIGHT(N3103, LEN(N3103) - SEARCH("/", N3103,1))</f>
        <v>rock</v>
      </c>
      <c r="S3103" s="10">
        <f>(((J3103/60)/60)/24)+DATE(1970,1,1)</f>
        <v>40070.253819444442</v>
      </c>
      <c r="T3103" s="10">
        <f>(((I3103/60)/60)/24)+DATE(1970,1,1)</f>
        <v>40148.708333333336</v>
      </c>
      <c r="U3103" s="12">
        <f>ROUND((T3103-S3103), 0)</f>
        <v>78</v>
      </c>
      <c r="V3103" s="11">
        <f>IF(E3103&gt;=D3103, 1, "")</f>
        <v>1</v>
      </c>
      <c r="W3103" s="11" t="str">
        <f>IF(E3103&lt;D3103, 1, "")</f>
        <v/>
      </c>
      <c r="X3103" s="15">
        <f>S3103</f>
        <v>40070.253819444442</v>
      </c>
    </row>
    <row r="3104" spans="1:24" ht="48" x14ac:dyDescent="0.2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5">
        <f>E3104/D3104</f>
        <v>1.728</v>
      </c>
      <c r="P3104" s="6">
        <f>E3104/L3104</f>
        <v>100.46511627906976</v>
      </c>
      <c r="Q3104" t="str">
        <f>LEFT(N3104, SEARCH("/", N3104, 1)-1)</f>
        <v>music</v>
      </c>
      <c r="R3104" t="str">
        <f>RIGHT(N3104, LEN(N3104) - SEARCH("/", N3104,1))</f>
        <v>rock</v>
      </c>
      <c r="S3104" s="10">
        <f>(((J3104/60)/60)/24)+DATE(1970,1,1)</f>
        <v>40987.977060185185</v>
      </c>
      <c r="T3104" s="10">
        <f>(((I3104/60)/60)/24)+DATE(1970,1,1)</f>
        <v>41022.166666666664</v>
      </c>
      <c r="U3104" s="12">
        <f>ROUND((T3104-S3104), 0)</f>
        <v>34</v>
      </c>
      <c r="V3104" s="11">
        <f>IF(E3104&gt;=D3104, 1, "")</f>
        <v>1</v>
      </c>
      <c r="W3104" s="11" t="str">
        <f>IF(E3104&lt;D3104, 1, "")</f>
        <v/>
      </c>
      <c r="X3104" s="15">
        <f>S3104</f>
        <v>40987.977060185185</v>
      </c>
    </row>
    <row r="3105" spans="1:24" ht="48" x14ac:dyDescent="0.2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5">
        <f>E3105/D3105</f>
        <v>1.072505</v>
      </c>
      <c r="P3105" s="6">
        <f>E3105/L3105</f>
        <v>46.630652173913049</v>
      </c>
      <c r="Q3105" t="str">
        <f>LEFT(N3105, SEARCH("/", N3105, 1)-1)</f>
        <v>music</v>
      </c>
      <c r="R3105" t="str">
        <f>RIGHT(N3105, LEN(N3105) - SEARCH("/", N3105,1))</f>
        <v>rock</v>
      </c>
      <c r="S3105" s="10">
        <f>(((J3105/60)/60)/24)+DATE(1970,1,1)</f>
        <v>40987.697638888887</v>
      </c>
      <c r="T3105" s="10">
        <f>(((I3105/60)/60)/24)+DATE(1970,1,1)</f>
        <v>41017.697638888887</v>
      </c>
      <c r="U3105" s="12">
        <f>ROUND((T3105-S3105), 0)</f>
        <v>30</v>
      </c>
      <c r="V3105" s="11">
        <f>IF(E3105&gt;=D3105, 1, "")</f>
        <v>1</v>
      </c>
      <c r="W3105" s="11" t="str">
        <f>IF(E3105&lt;D3105, 1, "")</f>
        <v/>
      </c>
      <c r="X3105" s="15">
        <f>S3105</f>
        <v>40987.697638888887</v>
      </c>
    </row>
    <row r="3106" spans="1:24" ht="32" x14ac:dyDescent="0.2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5">
        <f>E3106/D3106</f>
        <v>1.0823529411764705</v>
      </c>
      <c r="P3106" s="6">
        <f>E3106/L3106</f>
        <v>34.074074074074076</v>
      </c>
      <c r="Q3106" t="str">
        <f>LEFT(N3106, SEARCH("/", N3106, 1)-1)</f>
        <v>music</v>
      </c>
      <c r="R3106" t="str">
        <f>RIGHT(N3106, LEN(N3106) - SEARCH("/", N3106,1))</f>
        <v>rock</v>
      </c>
      <c r="S3106" s="10">
        <f>(((J3106/60)/60)/24)+DATE(1970,1,1)</f>
        <v>41151.708321759259</v>
      </c>
      <c r="T3106" s="10">
        <f>(((I3106/60)/60)/24)+DATE(1970,1,1)</f>
        <v>41177.165972222225</v>
      </c>
      <c r="U3106" s="12">
        <f>ROUND((T3106-S3106), 0)</f>
        <v>25</v>
      </c>
      <c r="V3106" s="11">
        <f>IF(E3106&gt;=D3106, 1, "")</f>
        <v>1</v>
      </c>
      <c r="W3106" s="11" t="str">
        <f>IF(E3106&lt;D3106, 1, "")</f>
        <v/>
      </c>
      <c r="X3106" s="15">
        <f>S3106</f>
        <v>41151.708321759259</v>
      </c>
    </row>
    <row r="3107" spans="1:24" ht="48" x14ac:dyDescent="0.2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5">
        <f>E3107/D3107</f>
        <v>1.4608079999999999</v>
      </c>
      <c r="P3107" s="6">
        <f>E3107/L3107</f>
        <v>65.214642857142863</v>
      </c>
      <c r="Q3107" t="str">
        <f>LEFT(N3107, SEARCH("/", N3107, 1)-1)</f>
        <v>music</v>
      </c>
      <c r="R3107" t="str">
        <f>RIGHT(N3107, LEN(N3107) - SEARCH("/", N3107,1))</f>
        <v>rock</v>
      </c>
      <c r="S3107" s="10">
        <f>(((J3107/60)/60)/24)+DATE(1970,1,1)</f>
        <v>41264.72314814815</v>
      </c>
      <c r="T3107" s="10">
        <f>(((I3107/60)/60)/24)+DATE(1970,1,1)</f>
        <v>41294.72314814815</v>
      </c>
      <c r="U3107" s="12">
        <f>ROUND((T3107-S3107), 0)</f>
        <v>30</v>
      </c>
      <c r="V3107" s="11">
        <f>IF(E3107&gt;=D3107, 1, "")</f>
        <v>1</v>
      </c>
      <c r="W3107" s="11" t="str">
        <f>IF(E3107&lt;D3107, 1, "")</f>
        <v/>
      </c>
      <c r="X3107" s="15">
        <f>S3107</f>
        <v>41264.72314814815</v>
      </c>
    </row>
    <row r="3108" spans="1:24" ht="48" x14ac:dyDescent="0.2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5">
        <f>E3108/D3108</f>
        <v>1.2524999999999999</v>
      </c>
      <c r="P3108" s="6">
        <f>E3108/L3108</f>
        <v>44.205882352941174</v>
      </c>
      <c r="Q3108" t="str">
        <f>LEFT(N3108, SEARCH("/", N3108, 1)-1)</f>
        <v>music</v>
      </c>
      <c r="R3108" t="str">
        <f>RIGHT(N3108, LEN(N3108) - SEARCH("/", N3108,1))</f>
        <v>rock</v>
      </c>
      <c r="S3108" s="10">
        <f>(((J3108/60)/60)/24)+DATE(1970,1,1)</f>
        <v>41270.954351851848</v>
      </c>
      <c r="T3108" s="10">
        <f>(((I3108/60)/60)/24)+DATE(1970,1,1)</f>
        <v>41300.954351851848</v>
      </c>
      <c r="U3108" s="12">
        <f>ROUND((T3108-S3108), 0)</f>
        <v>30</v>
      </c>
      <c r="V3108" s="11">
        <f>IF(E3108&gt;=D3108, 1, "")</f>
        <v>1</v>
      </c>
      <c r="W3108" s="11" t="str">
        <f>IF(E3108&lt;D3108, 1, "")</f>
        <v/>
      </c>
      <c r="X3108" s="15">
        <f>S3108</f>
        <v>41270.954351851848</v>
      </c>
    </row>
    <row r="3109" spans="1:24" ht="48" x14ac:dyDescent="0.2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5">
        <f>E3109/D3109</f>
        <v>1.4907142857142857</v>
      </c>
      <c r="P3109" s="6">
        <f>E3109/L3109</f>
        <v>71.965517241379317</v>
      </c>
      <c r="Q3109" t="str">
        <f>LEFT(N3109, SEARCH("/", N3109, 1)-1)</f>
        <v>music</v>
      </c>
      <c r="R3109" t="str">
        <f>RIGHT(N3109, LEN(N3109) - SEARCH("/", N3109,1))</f>
        <v>rock</v>
      </c>
      <c r="S3109" s="10">
        <f>(((J3109/60)/60)/24)+DATE(1970,1,1)</f>
        <v>40927.731782407405</v>
      </c>
      <c r="T3109" s="10">
        <f>(((I3109/60)/60)/24)+DATE(1970,1,1)</f>
        <v>40962.731782407405</v>
      </c>
      <c r="U3109" s="12">
        <f>ROUND((T3109-S3109), 0)</f>
        <v>35</v>
      </c>
      <c r="V3109" s="11">
        <f>IF(E3109&gt;=D3109, 1, "")</f>
        <v>1</v>
      </c>
      <c r="W3109" s="11" t="str">
        <f>IF(E3109&lt;D3109, 1, "")</f>
        <v/>
      </c>
      <c r="X3109" s="15">
        <f>S3109</f>
        <v>40927.731782407405</v>
      </c>
    </row>
    <row r="3110" spans="1:24" ht="32" x14ac:dyDescent="0.2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5">
        <f>E3110/D3110</f>
        <v>1.006</v>
      </c>
      <c r="P3110" s="6">
        <f>E3110/L3110</f>
        <v>52.94736842105263</v>
      </c>
      <c r="Q3110" t="str">
        <f>LEFT(N3110, SEARCH("/", N3110, 1)-1)</f>
        <v>music</v>
      </c>
      <c r="R3110" t="str">
        <f>RIGHT(N3110, LEN(N3110) - SEARCH("/", N3110,1))</f>
        <v>rock</v>
      </c>
      <c r="S3110" s="10">
        <f>(((J3110/60)/60)/24)+DATE(1970,1,1)</f>
        <v>40948.042233796295</v>
      </c>
      <c r="T3110" s="10">
        <f>(((I3110/60)/60)/24)+DATE(1970,1,1)</f>
        <v>40982.165972222225</v>
      </c>
      <c r="U3110" s="12">
        <f>ROUND((T3110-S3110), 0)</f>
        <v>34</v>
      </c>
      <c r="V3110" s="11">
        <f>IF(E3110&gt;=D3110, 1, "")</f>
        <v>1</v>
      </c>
      <c r="W3110" s="11" t="str">
        <f>IF(E3110&lt;D3110, 1, "")</f>
        <v/>
      </c>
      <c r="X3110" s="15">
        <f>S3110</f>
        <v>40948.042233796295</v>
      </c>
    </row>
    <row r="3111" spans="1:24" ht="48" x14ac:dyDescent="0.2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5">
        <f>E3111/D3111</f>
        <v>1.0507333333333333</v>
      </c>
      <c r="P3111" s="6">
        <f>E3111/L3111</f>
        <v>109.45138888888889</v>
      </c>
      <c r="Q3111" t="str">
        <f>LEFT(N3111, SEARCH("/", N3111, 1)-1)</f>
        <v>music</v>
      </c>
      <c r="R3111" t="str">
        <f>RIGHT(N3111, LEN(N3111) - SEARCH("/", N3111,1))</f>
        <v>rock</v>
      </c>
      <c r="S3111" s="10">
        <f>(((J3111/60)/60)/24)+DATE(1970,1,1)</f>
        <v>41694.84065972222</v>
      </c>
      <c r="T3111" s="10">
        <f>(((I3111/60)/60)/24)+DATE(1970,1,1)</f>
        <v>41724.798993055556</v>
      </c>
      <c r="U3111" s="12">
        <f>ROUND((T3111-S3111), 0)</f>
        <v>30</v>
      </c>
      <c r="V3111" s="11">
        <f>IF(E3111&gt;=D3111, 1, "")</f>
        <v>1</v>
      </c>
      <c r="W3111" s="11" t="str">
        <f>IF(E3111&lt;D3111, 1, "")</f>
        <v/>
      </c>
      <c r="X3111" s="15">
        <f>S3111</f>
        <v>41694.84065972222</v>
      </c>
    </row>
    <row r="3112" spans="1:24" ht="48" x14ac:dyDescent="0.2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5">
        <f>E3112/D3112</f>
        <v>3.5016666666666665</v>
      </c>
      <c r="P3112" s="6">
        <f>E3112/L3112</f>
        <v>75.035714285714292</v>
      </c>
      <c r="Q3112" t="str">
        <f>LEFT(N3112, SEARCH("/", N3112, 1)-1)</f>
        <v>music</v>
      </c>
      <c r="R3112" t="str">
        <f>RIGHT(N3112, LEN(N3112) - SEARCH("/", N3112,1))</f>
        <v>rock</v>
      </c>
      <c r="S3112" s="10">
        <f>(((J3112/60)/60)/24)+DATE(1970,1,1)</f>
        <v>40565.032511574071</v>
      </c>
      <c r="T3112" s="10">
        <f>(((I3112/60)/60)/24)+DATE(1970,1,1)</f>
        <v>40580.032511574071</v>
      </c>
      <c r="U3112" s="12">
        <f>ROUND((T3112-S3112), 0)</f>
        <v>15</v>
      </c>
      <c r="V3112" s="11">
        <f>IF(E3112&gt;=D3112, 1, "")</f>
        <v>1</v>
      </c>
      <c r="W3112" s="11" t="str">
        <f>IF(E3112&lt;D3112, 1, "")</f>
        <v/>
      </c>
      <c r="X3112" s="15">
        <f>S3112</f>
        <v>40565.032511574071</v>
      </c>
    </row>
    <row r="3113" spans="1:24" ht="48" x14ac:dyDescent="0.2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5">
        <f>E3113/D3113</f>
        <v>1.0125</v>
      </c>
      <c r="P3113" s="6">
        <f>E3113/L3113</f>
        <v>115.71428571428571</v>
      </c>
      <c r="Q3113" t="str">
        <f>LEFT(N3113, SEARCH("/", N3113, 1)-1)</f>
        <v>music</v>
      </c>
      <c r="R3113" t="str">
        <f>RIGHT(N3113, LEN(N3113) - SEARCH("/", N3113,1))</f>
        <v>rock</v>
      </c>
      <c r="S3113" s="10">
        <f>(((J3113/60)/60)/24)+DATE(1970,1,1)</f>
        <v>41074.727037037039</v>
      </c>
      <c r="T3113" s="10">
        <f>(((I3113/60)/60)/24)+DATE(1970,1,1)</f>
        <v>41088.727037037039</v>
      </c>
      <c r="U3113" s="12">
        <f>ROUND((T3113-S3113), 0)</f>
        <v>14</v>
      </c>
      <c r="V3113" s="11">
        <f>IF(E3113&gt;=D3113, 1, "")</f>
        <v>1</v>
      </c>
      <c r="W3113" s="11" t="str">
        <f>IF(E3113&lt;D3113, 1, "")</f>
        <v/>
      </c>
      <c r="X3113" s="15">
        <f>S3113</f>
        <v>41074.727037037039</v>
      </c>
    </row>
    <row r="3114" spans="1:24" ht="32" x14ac:dyDescent="0.2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5">
        <f>E3114/D3114</f>
        <v>1.336044</v>
      </c>
      <c r="P3114" s="6">
        <f>E3114/L3114</f>
        <v>31.659810426540286</v>
      </c>
      <c r="Q3114" t="str">
        <f>LEFT(N3114, SEARCH("/", N3114, 1)-1)</f>
        <v>music</v>
      </c>
      <c r="R3114" t="str">
        <f>RIGHT(N3114, LEN(N3114) - SEARCH("/", N3114,1))</f>
        <v>indie rock</v>
      </c>
      <c r="S3114" s="10">
        <f>(((J3114/60)/60)/24)+DATE(1970,1,1)</f>
        <v>41416.146944444445</v>
      </c>
      <c r="T3114" s="10">
        <f>(((I3114/60)/60)/24)+DATE(1970,1,1)</f>
        <v>41446.146944444445</v>
      </c>
      <c r="U3114" s="12">
        <f>ROUND((T3114-S3114), 0)</f>
        <v>30</v>
      </c>
      <c r="V3114" s="11">
        <f>IF(E3114&gt;=D3114, 1, "")</f>
        <v>1</v>
      </c>
      <c r="W3114" s="11" t="str">
        <f>IF(E3114&lt;D3114, 1, "")</f>
        <v/>
      </c>
      <c r="X3114" s="15">
        <f>S3114</f>
        <v>41416.146944444445</v>
      </c>
    </row>
    <row r="3115" spans="1:24" ht="48" x14ac:dyDescent="0.2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5">
        <f>E3115/D3115</f>
        <v>1.7065217391304348</v>
      </c>
      <c r="P3115" s="6">
        <f>E3115/L3115</f>
        <v>46.176470588235297</v>
      </c>
      <c r="Q3115" t="str">
        <f>LEFT(N3115, SEARCH("/", N3115, 1)-1)</f>
        <v>music</v>
      </c>
      <c r="R3115" t="str">
        <f>RIGHT(N3115, LEN(N3115) - SEARCH("/", N3115,1))</f>
        <v>indie rock</v>
      </c>
      <c r="S3115" s="10">
        <f>(((J3115/60)/60)/24)+DATE(1970,1,1)</f>
        <v>41605.868449074071</v>
      </c>
      <c r="T3115" s="10">
        <f>(((I3115/60)/60)/24)+DATE(1970,1,1)</f>
        <v>41639.291666666664</v>
      </c>
      <c r="U3115" s="12">
        <f>ROUND((T3115-S3115), 0)</f>
        <v>33</v>
      </c>
      <c r="V3115" s="11">
        <f>IF(E3115&gt;=D3115, 1, "")</f>
        <v>1</v>
      </c>
      <c r="W3115" s="11" t="str">
        <f>IF(E3115&lt;D3115, 1, "")</f>
        <v/>
      </c>
      <c r="X3115" s="15">
        <f>S3115</f>
        <v>41605.868449074071</v>
      </c>
    </row>
    <row r="3116" spans="1:24" ht="48" x14ac:dyDescent="0.2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5">
        <f>E3116/D3116</f>
        <v>1.0935829457364341</v>
      </c>
      <c r="P3116" s="6">
        <f>E3116/L3116</f>
        <v>68.481650485436887</v>
      </c>
      <c r="Q3116" t="str">
        <f>LEFT(N3116, SEARCH("/", N3116, 1)-1)</f>
        <v>music</v>
      </c>
      <c r="R3116" t="str">
        <f>RIGHT(N3116, LEN(N3116) - SEARCH("/", N3116,1))</f>
        <v>indie rock</v>
      </c>
      <c r="S3116" s="10">
        <f>(((J3116/60)/60)/24)+DATE(1970,1,1)</f>
        <v>40850.111064814817</v>
      </c>
      <c r="T3116" s="10">
        <f>(((I3116/60)/60)/24)+DATE(1970,1,1)</f>
        <v>40890.152731481481</v>
      </c>
      <c r="U3116" s="12">
        <f>ROUND((T3116-S3116), 0)</f>
        <v>40</v>
      </c>
      <c r="V3116" s="11">
        <f>IF(E3116&gt;=D3116, 1, "")</f>
        <v>1</v>
      </c>
      <c r="W3116" s="11" t="str">
        <f>IF(E3116&lt;D3116, 1, "")</f>
        <v/>
      </c>
      <c r="X3116" s="15">
        <f>S3116</f>
        <v>40850.111064814817</v>
      </c>
    </row>
    <row r="3117" spans="1:24" ht="48" x14ac:dyDescent="0.2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5">
        <f>E3117/D3117</f>
        <v>1.0070033333333335</v>
      </c>
      <c r="P3117" s="6">
        <f>E3117/L3117</f>
        <v>53.469203539823013</v>
      </c>
      <c r="Q3117" t="str">
        <f>LEFT(N3117, SEARCH("/", N3117, 1)-1)</f>
        <v>music</v>
      </c>
      <c r="R3117" t="str">
        <f>RIGHT(N3117, LEN(N3117) - SEARCH("/", N3117,1))</f>
        <v>indie rock</v>
      </c>
      <c r="S3117" s="10">
        <f>(((J3117/60)/60)/24)+DATE(1970,1,1)</f>
        <v>40502.815868055557</v>
      </c>
      <c r="T3117" s="10">
        <f>(((I3117/60)/60)/24)+DATE(1970,1,1)</f>
        <v>40544.207638888889</v>
      </c>
      <c r="U3117" s="12">
        <f>ROUND((T3117-S3117), 0)</f>
        <v>41</v>
      </c>
      <c r="V3117" s="11">
        <f>IF(E3117&gt;=D3117, 1, "")</f>
        <v>1</v>
      </c>
      <c r="W3117" s="11" t="str">
        <f>IF(E3117&lt;D3117, 1, "")</f>
        <v/>
      </c>
      <c r="X3117" s="15">
        <f>S3117</f>
        <v>40502.815868055557</v>
      </c>
    </row>
    <row r="3118" spans="1:24" ht="48" x14ac:dyDescent="0.2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5">
        <f>E3118/D3118</f>
        <v>1.0122777777777778</v>
      </c>
      <c r="P3118" s="6">
        <f>E3118/L3118</f>
        <v>109.10778443113773</v>
      </c>
      <c r="Q3118" t="str">
        <f>LEFT(N3118, SEARCH("/", N3118, 1)-1)</f>
        <v>music</v>
      </c>
      <c r="R3118" t="str">
        <f>RIGHT(N3118, LEN(N3118) - SEARCH("/", N3118,1))</f>
        <v>indie rock</v>
      </c>
      <c r="S3118" s="10">
        <f>(((J3118/60)/60)/24)+DATE(1970,1,1)</f>
        <v>41834.695277777777</v>
      </c>
      <c r="T3118" s="10">
        <f>(((I3118/60)/60)/24)+DATE(1970,1,1)</f>
        <v>41859.75</v>
      </c>
      <c r="U3118" s="12">
        <f>ROUND((T3118-S3118), 0)</f>
        <v>25</v>
      </c>
      <c r="V3118" s="11">
        <f>IF(E3118&gt;=D3118, 1, "")</f>
        <v>1</v>
      </c>
      <c r="W3118" s="11" t="str">
        <f>IF(E3118&lt;D3118, 1, "")</f>
        <v/>
      </c>
      <c r="X3118" s="15">
        <f>S3118</f>
        <v>41834.695277777777</v>
      </c>
    </row>
    <row r="3119" spans="1:24" ht="48" x14ac:dyDescent="0.2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5">
        <f>E3119/D3119</f>
        <v>1.0675857142857144</v>
      </c>
      <c r="P3119" s="6">
        <f>E3119/L3119</f>
        <v>51.185616438356163</v>
      </c>
      <c r="Q3119" t="str">
        <f>LEFT(N3119, SEARCH("/", N3119, 1)-1)</f>
        <v>music</v>
      </c>
      <c r="R3119" t="str">
        <f>RIGHT(N3119, LEN(N3119) - SEARCH("/", N3119,1))</f>
        <v>indie rock</v>
      </c>
      <c r="S3119" s="10">
        <f>(((J3119/60)/60)/24)+DATE(1970,1,1)</f>
        <v>40948.16815972222</v>
      </c>
      <c r="T3119" s="10">
        <f>(((I3119/60)/60)/24)+DATE(1970,1,1)</f>
        <v>40978.16815972222</v>
      </c>
      <c r="U3119" s="12">
        <f>ROUND((T3119-S3119), 0)</f>
        <v>30</v>
      </c>
      <c r="V3119" s="11">
        <f>IF(E3119&gt;=D3119, 1, "")</f>
        <v>1</v>
      </c>
      <c r="W3119" s="11" t="str">
        <f>IF(E3119&lt;D3119, 1, "")</f>
        <v/>
      </c>
      <c r="X3119" s="15">
        <f>S3119</f>
        <v>40948.16815972222</v>
      </c>
    </row>
    <row r="3120" spans="1:24" ht="48" x14ac:dyDescent="0.2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5">
        <f>E3120/D3120</f>
        <v>1.0665777537961894</v>
      </c>
      <c r="P3120" s="6">
        <f>E3120/L3120</f>
        <v>27.936800000000002</v>
      </c>
      <c r="Q3120" t="str">
        <f>LEFT(N3120, SEARCH("/", N3120, 1)-1)</f>
        <v>music</v>
      </c>
      <c r="R3120" t="str">
        <f>RIGHT(N3120, LEN(N3120) - SEARCH("/", N3120,1))</f>
        <v>indie rock</v>
      </c>
      <c r="S3120" s="10">
        <f>(((J3120/60)/60)/24)+DATE(1970,1,1)</f>
        <v>41004.802465277775</v>
      </c>
      <c r="T3120" s="10">
        <f>(((I3120/60)/60)/24)+DATE(1970,1,1)</f>
        <v>41034.802407407406</v>
      </c>
      <c r="U3120" s="12">
        <f>ROUND((T3120-S3120), 0)</f>
        <v>30</v>
      </c>
      <c r="V3120" s="11">
        <f>IF(E3120&gt;=D3120, 1, "")</f>
        <v>1</v>
      </c>
      <c r="W3120" s="11" t="str">
        <f>IF(E3120&lt;D3120, 1, "")</f>
        <v/>
      </c>
      <c r="X3120" s="15">
        <f>S3120</f>
        <v>41004.802465277775</v>
      </c>
    </row>
    <row r="3121" spans="1:24" ht="48" x14ac:dyDescent="0.2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5">
        <f>E3121/D3121</f>
        <v>1.0130622</v>
      </c>
      <c r="P3121" s="6">
        <f>E3121/L3121</f>
        <v>82.496921824104234</v>
      </c>
      <c r="Q3121" t="str">
        <f>LEFT(N3121, SEARCH("/", N3121, 1)-1)</f>
        <v>music</v>
      </c>
      <c r="R3121" t="str">
        <f>RIGHT(N3121, LEN(N3121) - SEARCH("/", N3121,1))</f>
        <v>indie rock</v>
      </c>
      <c r="S3121" s="10">
        <f>(((J3121/60)/60)/24)+DATE(1970,1,1)</f>
        <v>41851.962916666671</v>
      </c>
      <c r="T3121" s="10">
        <f>(((I3121/60)/60)/24)+DATE(1970,1,1)</f>
        <v>41880.041666666664</v>
      </c>
      <c r="U3121" s="12">
        <f>ROUND((T3121-S3121), 0)</f>
        <v>28</v>
      </c>
      <c r="V3121" s="11">
        <f>IF(E3121&gt;=D3121, 1, "")</f>
        <v>1</v>
      </c>
      <c r="W3121" s="11" t="str">
        <f>IF(E3121&lt;D3121, 1, "")</f>
        <v/>
      </c>
      <c r="X3121" s="15">
        <f>S3121</f>
        <v>41851.962916666671</v>
      </c>
    </row>
    <row r="3122" spans="1:24" ht="48" x14ac:dyDescent="0.2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5">
        <f>E3122/D3122</f>
        <v>1.0667450000000001</v>
      </c>
      <c r="P3122" s="6">
        <f>E3122/L3122</f>
        <v>59.817476635514019</v>
      </c>
      <c r="Q3122" t="str">
        <f>LEFT(N3122, SEARCH("/", N3122, 1)-1)</f>
        <v>music</v>
      </c>
      <c r="R3122" t="str">
        <f>RIGHT(N3122, LEN(N3122) - SEARCH("/", N3122,1))</f>
        <v>indie rock</v>
      </c>
      <c r="S3122" s="10">
        <f>(((J3122/60)/60)/24)+DATE(1970,1,1)</f>
        <v>41307.987696759257</v>
      </c>
      <c r="T3122" s="10">
        <f>(((I3122/60)/60)/24)+DATE(1970,1,1)</f>
        <v>41342.987696759257</v>
      </c>
      <c r="U3122" s="12">
        <f>ROUND((T3122-S3122), 0)</f>
        <v>35</v>
      </c>
      <c r="V3122" s="11">
        <f>IF(E3122&gt;=D3122, 1, "")</f>
        <v>1</v>
      </c>
      <c r="W3122" s="11" t="str">
        <f>IF(E3122&lt;D3122, 1, "")</f>
        <v/>
      </c>
      <c r="X3122" s="15">
        <f>S3122</f>
        <v>41307.987696759257</v>
      </c>
    </row>
    <row r="3123" spans="1:24" ht="48" x14ac:dyDescent="0.2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5">
        <f>E3123/D3123</f>
        <v>4.288397837837838</v>
      </c>
      <c r="P3123" s="6">
        <f>E3123/L3123</f>
        <v>64.816470588235291</v>
      </c>
      <c r="Q3123" t="str">
        <f>LEFT(N3123, SEARCH("/", N3123, 1)-1)</f>
        <v>music</v>
      </c>
      <c r="R3123" t="str">
        <f>RIGHT(N3123, LEN(N3123) - SEARCH("/", N3123,1))</f>
        <v>indie rock</v>
      </c>
      <c r="S3123" s="10">
        <f>(((J3123/60)/60)/24)+DATE(1970,1,1)</f>
        <v>41324.79415509259</v>
      </c>
      <c r="T3123" s="10">
        <f>(((I3123/60)/60)/24)+DATE(1970,1,1)</f>
        <v>41354.752488425926</v>
      </c>
      <c r="U3123" s="12">
        <f>ROUND((T3123-S3123), 0)</f>
        <v>30</v>
      </c>
      <c r="V3123" s="11">
        <f>IF(E3123&gt;=D3123, 1, "")</f>
        <v>1</v>
      </c>
      <c r="W3123" s="11" t="str">
        <f>IF(E3123&lt;D3123, 1, "")</f>
        <v/>
      </c>
      <c r="X3123" s="15">
        <f>S3123</f>
        <v>41324.79415509259</v>
      </c>
    </row>
    <row r="3124" spans="1:24" ht="48" x14ac:dyDescent="0.2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5">
        <f>E3124/D3124</f>
        <v>1.0411111111111111</v>
      </c>
      <c r="P3124" s="6">
        <f>E3124/L3124</f>
        <v>90.09615384615384</v>
      </c>
      <c r="Q3124" t="str">
        <f>LEFT(N3124, SEARCH("/", N3124, 1)-1)</f>
        <v>music</v>
      </c>
      <c r="R3124" t="str">
        <f>RIGHT(N3124, LEN(N3124) - SEARCH("/", N3124,1))</f>
        <v>indie rock</v>
      </c>
      <c r="S3124" s="10">
        <f>(((J3124/60)/60)/24)+DATE(1970,1,1)</f>
        <v>41736.004502314812</v>
      </c>
      <c r="T3124" s="10">
        <f>(((I3124/60)/60)/24)+DATE(1970,1,1)</f>
        <v>41766.004502314812</v>
      </c>
      <c r="U3124" s="12">
        <f>ROUND((T3124-S3124), 0)</f>
        <v>30</v>
      </c>
      <c r="V3124" s="11">
        <f>IF(E3124&gt;=D3124, 1, "")</f>
        <v>1</v>
      </c>
      <c r="W3124" s="11" t="str">
        <f>IF(E3124&lt;D3124, 1, "")</f>
        <v/>
      </c>
      <c r="X3124" s="15">
        <f>S3124</f>
        <v>41736.004502314812</v>
      </c>
    </row>
    <row r="3125" spans="1:24" ht="48" x14ac:dyDescent="0.2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5">
        <f>E3125/D3125</f>
        <v>1.0786666666666667</v>
      </c>
      <c r="P3125" s="6">
        <f>E3125/L3125</f>
        <v>40.962025316455694</v>
      </c>
      <c r="Q3125" t="str">
        <f>LEFT(N3125, SEARCH("/", N3125, 1)-1)</f>
        <v>music</v>
      </c>
      <c r="R3125" t="str">
        <f>RIGHT(N3125, LEN(N3125) - SEARCH("/", N3125,1))</f>
        <v>indie rock</v>
      </c>
      <c r="S3125" s="10">
        <f>(((J3125/60)/60)/24)+DATE(1970,1,1)</f>
        <v>41716.632847222223</v>
      </c>
      <c r="T3125" s="10">
        <f>(((I3125/60)/60)/24)+DATE(1970,1,1)</f>
        <v>41747.958333333336</v>
      </c>
      <c r="U3125" s="12">
        <f>ROUND((T3125-S3125), 0)</f>
        <v>31</v>
      </c>
      <c r="V3125" s="11">
        <f>IF(E3125&gt;=D3125, 1, "")</f>
        <v>1</v>
      </c>
      <c r="W3125" s="11" t="str">
        <f>IF(E3125&lt;D3125, 1, "")</f>
        <v/>
      </c>
      <c r="X3125" s="15">
        <f>S3125</f>
        <v>41716.632847222223</v>
      </c>
    </row>
    <row r="3126" spans="1:24" ht="32" x14ac:dyDescent="0.2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5">
        <f>E3126/D3126</f>
        <v>1.7584040000000001</v>
      </c>
      <c r="P3126" s="6">
        <f>E3126/L3126</f>
        <v>56.000127388535034</v>
      </c>
      <c r="Q3126" t="str">
        <f>LEFT(N3126, SEARCH("/", N3126, 1)-1)</f>
        <v>music</v>
      </c>
      <c r="R3126" t="str">
        <f>RIGHT(N3126, LEN(N3126) - SEARCH("/", N3126,1))</f>
        <v>indie rock</v>
      </c>
      <c r="S3126" s="10">
        <f>(((J3126/60)/60)/24)+DATE(1970,1,1)</f>
        <v>41002.958634259259</v>
      </c>
      <c r="T3126" s="10">
        <f>(((I3126/60)/60)/24)+DATE(1970,1,1)</f>
        <v>41032.958634259259</v>
      </c>
      <c r="U3126" s="12">
        <f>ROUND((T3126-S3126), 0)</f>
        <v>30</v>
      </c>
      <c r="V3126" s="11">
        <f>IF(E3126&gt;=D3126, 1, "")</f>
        <v>1</v>
      </c>
      <c r="W3126" s="11" t="str">
        <f>IF(E3126&lt;D3126, 1, "")</f>
        <v/>
      </c>
      <c r="X3126" s="15">
        <f>S3126</f>
        <v>41002.958634259259</v>
      </c>
    </row>
    <row r="3127" spans="1:24" ht="48" x14ac:dyDescent="0.2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5">
        <f>E3127/D3127</f>
        <v>1.5697000000000001</v>
      </c>
      <c r="P3127" s="6">
        <f>E3127/L3127</f>
        <v>37.672800000000002</v>
      </c>
      <c r="Q3127" t="str">
        <f>LEFT(N3127, SEARCH("/", N3127, 1)-1)</f>
        <v>music</v>
      </c>
      <c r="R3127" t="str">
        <f>RIGHT(N3127, LEN(N3127) - SEARCH("/", N3127,1))</f>
        <v>indie rock</v>
      </c>
      <c r="S3127" s="10">
        <f>(((J3127/60)/60)/24)+DATE(1970,1,1)</f>
        <v>41037.551585648151</v>
      </c>
      <c r="T3127" s="10">
        <f>(((I3127/60)/60)/24)+DATE(1970,1,1)</f>
        <v>41067.551585648151</v>
      </c>
      <c r="U3127" s="12">
        <f>ROUND((T3127-S3127), 0)</f>
        <v>30</v>
      </c>
      <c r="V3127" s="11">
        <f>IF(E3127&gt;=D3127, 1, "")</f>
        <v>1</v>
      </c>
      <c r="W3127" s="11" t="str">
        <f>IF(E3127&lt;D3127, 1, "")</f>
        <v/>
      </c>
      <c r="X3127" s="15">
        <f>S3127</f>
        <v>41037.551585648151</v>
      </c>
    </row>
    <row r="3128" spans="1:24" ht="32" x14ac:dyDescent="0.2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5">
        <f>E3128/D3128</f>
        <v>1.026</v>
      </c>
      <c r="P3128" s="6">
        <f>E3128/L3128</f>
        <v>40.078125</v>
      </c>
      <c r="Q3128" t="str">
        <f>LEFT(N3128, SEARCH("/", N3128, 1)-1)</f>
        <v>music</v>
      </c>
      <c r="R3128" t="str">
        <f>RIGHT(N3128, LEN(N3128) - SEARCH("/", N3128,1))</f>
        <v>indie rock</v>
      </c>
      <c r="S3128" s="10">
        <f>(((J3128/60)/60)/24)+DATE(1970,1,1)</f>
        <v>41004.72619212963</v>
      </c>
      <c r="T3128" s="10">
        <f>(((I3128/60)/60)/24)+DATE(1970,1,1)</f>
        <v>41034.72619212963</v>
      </c>
      <c r="U3128" s="12">
        <f>ROUND((T3128-S3128), 0)</f>
        <v>30</v>
      </c>
      <c r="V3128" s="11">
        <f>IF(E3128&gt;=D3128, 1, "")</f>
        <v>1</v>
      </c>
      <c r="W3128" s="11" t="str">
        <f>IF(E3128&lt;D3128, 1, "")</f>
        <v/>
      </c>
      <c r="X3128" s="15">
        <f>S3128</f>
        <v>41004.72619212963</v>
      </c>
    </row>
    <row r="3129" spans="1:24" ht="48" x14ac:dyDescent="0.2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5">
        <f>E3129/D3129</f>
        <v>1.0404266666666666</v>
      </c>
      <c r="P3129" s="6">
        <f>E3129/L3129</f>
        <v>78.031999999999996</v>
      </c>
      <c r="Q3129" t="str">
        <f>LEFT(N3129, SEARCH("/", N3129, 1)-1)</f>
        <v>music</v>
      </c>
      <c r="R3129" t="str">
        <f>RIGHT(N3129, LEN(N3129) - SEARCH("/", N3129,1))</f>
        <v>indie rock</v>
      </c>
      <c r="S3129" s="10">
        <f>(((J3129/60)/60)/24)+DATE(1970,1,1)</f>
        <v>40079.725115740745</v>
      </c>
      <c r="T3129" s="10">
        <f>(((I3129/60)/60)/24)+DATE(1970,1,1)</f>
        <v>40156.76666666667</v>
      </c>
      <c r="U3129" s="12">
        <f>ROUND((T3129-S3129), 0)</f>
        <v>77</v>
      </c>
      <c r="V3129" s="11">
        <f>IF(E3129&gt;=D3129, 1, "")</f>
        <v>1</v>
      </c>
      <c r="W3129" s="11" t="str">
        <f>IF(E3129&lt;D3129, 1, "")</f>
        <v/>
      </c>
      <c r="X3129" s="15">
        <f>S3129</f>
        <v>40079.725115740745</v>
      </c>
    </row>
    <row r="3130" spans="1:24" ht="48" x14ac:dyDescent="0.2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5">
        <f>E3130/D3130</f>
        <v>1.04</v>
      </c>
      <c r="P3130" s="6">
        <f>E3130/L3130</f>
        <v>18.90909090909091</v>
      </c>
      <c r="Q3130" t="str">
        <f>LEFT(N3130, SEARCH("/", N3130, 1)-1)</f>
        <v>music</v>
      </c>
      <c r="R3130" t="str">
        <f>RIGHT(N3130, LEN(N3130) - SEARCH("/", N3130,1))</f>
        <v>indie rock</v>
      </c>
      <c r="S3130" s="10">
        <f>(((J3130/60)/60)/24)+DATE(1970,1,1)</f>
        <v>40192.542233796295</v>
      </c>
      <c r="T3130" s="10">
        <f>(((I3130/60)/60)/24)+DATE(1970,1,1)</f>
        <v>40224.208333333336</v>
      </c>
      <c r="U3130" s="12">
        <f>ROUND((T3130-S3130), 0)</f>
        <v>32</v>
      </c>
      <c r="V3130" s="11">
        <f>IF(E3130&gt;=D3130, 1, "")</f>
        <v>1</v>
      </c>
      <c r="W3130" s="11" t="str">
        <f>IF(E3130&lt;D3130, 1, "")</f>
        <v/>
      </c>
      <c r="X3130" s="15">
        <f>S3130</f>
        <v>40192.542233796295</v>
      </c>
    </row>
    <row r="3131" spans="1:24" ht="64" x14ac:dyDescent="0.2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5">
        <f>E3131/D3131</f>
        <v>1.2105999999999999</v>
      </c>
      <c r="P3131" s="6">
        <f>E3131/L3131</f>
        <v>37.134969325153371</v>
      </c>
      <c r="Q3131" t="str">
        <f>LEFT(N3131, SEARCH("/", N3131, 1)-1)</f>
        <v>music</v>
      </c>
      <c r="R3131" t="str">
        <f>RIGHT(N3131, LEN(N3131) - SEARCH("/", N3131,1))</f>
        <v>indie rock</v>
      </c>
      <c r="S3131" s="10">
        <f>(((J3131/60)/60)/24)+DATE(1970,1,1)</f>
        <v>40050.643680555557</v>
      </c>
      <c r="T3131" s="10">
        <f>(((I3131/60)/60)/24)+DATE(1970,1,1)</f>
        <v>40082.165972222225</v>
      </c>
      <c r="U3131" s="12">
        <f>ROUND((T3131-S3131), 0)</f>
        <v>32</v>
      </c>
      <c r="V3131" s="11">
        <f>IF(E3131&gt;=D3131, 1, "")</f>
        <v>1</v>
      </c>
      <c r="W3131" s="11" t="str">
        <f>IF(E3131&lt;D3131, 1, "")</f>
        <v/>
      </c>
      <c r="X3131" s="15">
        <f>S3131</f>
        <v>40050.643680555557</v>
      </c>
    </row>
    <row r="3132" spans="1:24" ht="48" x14ac:dyDescent="0.2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5">
        <f>E3132/D3132</f>
        <v>1.077</v>
      </c>
      <c r="P3132" s="6">
        <f>E3132/L3132</f>
        <v>41.961038961038959</v>
      </c>
      <c r="Q3132" t="str">
        <f>LEFT(N3132, SEARCH("/", N3132, 1)-1)</f>
        <v>music</v>
      </c>
      <c r="R3132" t="str">
        <f>RIGHT(N3132, LEN(N3132) - SEARCH("/", N3132,1))</f>
        <v>indie rock</v>
      </c>
      <c r="S3132" s="10">
        <f>(((J3132/60)/60)/24)+DATE(1970,1,1)</f>
        <v>41593.082002314812</v>
      </c>
      <c r="T3132" s="10">
        <f>(((I3132/60)/60)/24)+DATE(1970,1,1)</f>
        <v>41623.082002314812</v>
      </c>
      <c r="U3132" s="12">
        <f>ROUND((T3132-S3132), 0)</f>
        <v>30</v>
      </c>
      <c r="V3132" s="11">
        <f>IF(E3132&gt;=D3132, 1, "")</f>
        <v>1</v>
      </c>
      <c r="W3132" s="11" t="str">
        <f>IF(E3132&lt;D3132, 1, "")</f>
        <v/>
      </c>
      <c r="X3132" s="15">
        <f>S3132</f>
        <v>41593.082002314812</v>
      </c>
    </row>
    <row r="3133" spans="1:24" ht="48" x14ac:dyDescent="0.2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5">
        <f>E3133/D3133</f>
        <v>1.0866</v>
      </c>
      <c r="P3133" s="6">
        <f>E3133/L3133</f>
        <v>61.044943820224717</v>
      </c>
      <c r="Q3133" t="str">
        <f>LEFT(N3133, SEARCH("/", N3133, 1)-1)</f>
        <v>music</v>
      </c>
      <c r="R3133" t="str">
        <f>RIGHT(N3133, LEN(N3133) - SEARCH("/", N3133,1))</f>
        <v>indie rock</v>
      </c>
      <c r="S3133" s="10">
        <f>(((J3133/60)/60)/24)+DATE(1970,1,1)</f>
        <v>41696.817129629628</v>
      </c>
      <c r="T3133" s="10">
        <f>(((I3133/60)/60)/24)+DATE(1970,1,1)</f>
        <v>41731.775462962964</v>
      </c>
      <c r="U3133" s="12">
        <f>ROUND((T3133-S3133), 0)</f>
        <v>35</v>
      </c>
      <c r="V3133" s="11">
        <f>IF(E3133&gt;=D3133, 1, "")</f>
        <v>1</v>
      </c>
      <c r="W3133" s="11" t="str">
        <f>IF(E3133&lt;D3133, 1, "")</f>
        <v/>
      </c>
      <c r="X3133" s="15">
        <f>S3133</f>
        <v>41696.817129629628</v>
      </c>
    </row>
    <row r="3134" spans="1:24" ht="32" x14ac:dyDescent="0.2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5">
        <f>E3134/D3134</f>
        <v>5.2609431428571432</v>
      </c>
      <c r="P3134" s="6">
        <f>E3134/L3134</f>
        <v>54.883162444113267</v>
      </c>
      <c r="Q3134" t="str">
        <f>LEFT(N3134, SEARCH("/", N3134, 1)-1)</f>
        <v>food</v>
      </c>
      <c r="R3134" t="str">
        <f>RIGHT(N3134, LEN(N3134) - SEARCH("/", N3134,1))</f>
        <v>small batch</v>
      </c>
      <c r="S3134" s="10">
        <f>(((J3134/60)/60)/24)+DATE(1970,1,1)</f>
        <v>41842.917129629634</v>
      </c>
      <c r="T3134" s="10">
        <f>(((I3134/60)/60)/24)+DATE(1970,1,1)</f>
        <v>41877.917129629634</v>
      </c>
      <c r="U3134" s="12">
        <f>ROUND((T3134-S3134), 0)</f>
        <v>35</v>
      </c>
      <c r="V3134" s="11">
        <f>IF(E3134&gt;=D3134, 1, "")</f>
        <v>1</v>
      </c>
      <c r="W3134" s="11" t="str">
        <f>IF(E3134&lt;D3134, 1, "")</f>
        <v/>
      </c>
      <c r="X3134" s="15">
        <f>S3134</f>
        <v>41842.917129629634</v>
      </c>
    </row>
    <row r="3135" spans="1:24" ht="64" x14ac:dyDescent="0.2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5">
        <f>E3135/D3135</f>
        <v>2.5445000000000002</v>
      </c>
      <c r="P3135" s="6">
        <f>E3135/L3135</f>
        <v>47.383612662942269</v>
      </c>
      <c r="Q3135" t="str">
        <f>LEFT(N3135, SEARCH("/", N3135, 1)-1)</f>
        <v>food</v>
      </c>
      <c r="R3135" t="str">
        <f>RIGHT(N3135, LEN(N3135) - SEARCH("/", N3135,1))</f>
        <v>small batch</v>
      </c>
      <c r="S3135" s="10">
        <f>(((J3135/60)/60)/24)+DATE(1970,1,1)</f>
        <v>42139.781678240746</v>
      </c>
      <c r="T3135" s="10">
        <f>(((I3135/60)/60)/24)+DATE(1970,1,1)</f>
        <v>42169.781678240746</v>
      </c>
      <c r="U3135" s="12">
        <f>ROUND((T3135-S3135), 0)</f>
        <v>30</v>
      </c>
      <c r="V3135" s="11">
        <f>IF(E3135&gt;=D3135, 1, "")</f>
        <v>1</v>
      </c>
      <c r="W3135" s="11" t="str">
        <f>IF(E3135&lt;D3135, 1, "")</f>
        <v/>
      </c>
      <c r="X3135" s="15">
        <f>S3135</f>
        <v>42139.781678240746</v>
      </c>
    </row>
    <row r="3136" spans="1:24" ht="48" x14ac:dyDescent="0.2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5">
        <f>E3136/D3136</f>
        <v>1.0591999999999999</v>
      </c>
      <c r="P3136" s="6">
        <f>E3136/L3136</f>
        <v>211.84</v>
      </c>
      <c r="Q3136" t="str">
        <f>LEFT(N3136, SEARCH("/", N3136, 1)-1)</f>
        <v>food</v>
      </c>
      <c r="R3136" t="str">
        <f>RIGHT(N3136, LEN(N3136) - SEARCH("/", N3136,1))</f>
        <v>small batch</v>
      </c>
      <c r="S3136" s="10">
        <f>(((J3136/60)/60)/24)+DATE(1970,1,1)</f>
        <v>41807.624374999999</v>
      </c>
      <c r="T3136" s="10">
        <f>(((I3136/60)/60)/24)+DATE(1970,1,1)</f>
        <v>41837.624374999999</v>
      </c>
      <c r="U3136" s="12">
        <f>ROUND((T3136-S3136), 0)</f>
        <v>30</v>
      </c>
      <c r="V3136" s="11">
        <f>IF(E3136&gt;=D3136, 1, "")</f>
        <v>1</v>
      </c>
      <c r="W3136" s="11" t="str">
        <f>IF(E3136&lt;D3136, 1, "")</f>
        <v/>
      </c>
      <c r="X3136" s="15">
        <f>S3136</f>
        <v>41807.624374999999</v>
      </c>
    </row>
    <row r="3137" spans="1:24" ht="48" x14ac:dyDescent="0.2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5">
        <f>E3137/D3137</f>
        <v>1.0242285714285715</v>
      </c>
      <c r="P3137" s="6">
        <f>E3137/L3137</f>
        <v>219.92638036809817</v>
      </c>
      <c r="Q3137" t="str">
        <f>LEFT(N3137, SEARCH("/", N3137, 1)-1)</f>
        <v>food</v>
      </c>
      <c r="R3137" t="str">
        <f>RIGHT(N3137, LEN(N3137) - SEARCH("/", N3137,1))</f>
        <v>small batch</v>
      </c>
      <c r="S3137" s="10">
        <f>(((J3137/60)/60)/24)+DATE(1970,1,1)</f>
        <v>42332.89980324074</v>
      </c>
      <c r="T3137" s="10">
        <f>(((I3137/60)/60)/24)+DATE(1970,1,1)</f>
        <v>42363</v>
      </c>
      <c r="U3137" s="12">
        <f>ROUND((T3137-S3137), 0)</f>
        <v>30</v>
      </c>
      <c r="V3137" s="11">
        <f>IF(E3137&gt;=D3137, 1, "")</f>
        <v>1</v>
      </c>
      <c r="W3137" s="11" t="str">
        <f>IF(E3137&lt;D3137, 1, "")</f>
        <v/>
      </c>
      <c r="X3137" s="15">
        <f>S3137</f>
        <v>42332.89980324074</v>
      </c>
    </row>
    <row r="3138" spans="1:24" ht="48" x14ac:dyDescent="0.2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5">
        <f>E3138/D3138</f>
        <v>1.4431375</v>
      </c>
      <c r="P3138" s="6">
        <f>E3138/L3138</f>
        <v>40.795406360424032</v>
      </c>
      <c r="Q3138" t="str">
        <f>LEFT(N3138, SEARCH("/", N3138, 1)-1)</f>
        <v>food</v>
      </c>
      <c r="R3138" t="str">
        <f>RIGHT(N3138, LEN(N3138) - SEARCH("/", N3138,1))</f>
        <v>small batch</v>
      </c>
      <c r="S3138" s="10">
        <f>(((J3138/60)/60)/24)+DATE(1970,1,1)</f>
        <v>41839.005671296298</v>
      </c>
      <c r="T3138" s="10">
        <f>(((I3138/60)/60)/24)+DATE(1970,1,1)</f>
        <v>41869.005671296298</v>
      </c>
      <c r="U3138" s="12">
        <f>ROUND((T3138-S3138), 0)</f>
        <v>30</v>
      </c>
      <c r="V3138" s="11">
        <f>IF(E3138&gt;=D3138, 1, "")</f>
        <v>1</v>
      </c>
      <c r="W3138" s="11" t="str">
        <f>IF(E3138&lt;D3138, 1, "")</f>
        <v/>
      </c>
      <c r="X3138" s="15">
        <f>S3138</f>
        <v>41839.005671296298</v>
      </c>
    </row>
    <row r="3139" spans="1:24" ht="48" x14ac:dyDescent="0.2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5">
        <f>E3139/D3139</f>
        <v>1.06308</v>
      </c>
      <c r="P3139" s="6">
        <f>E3139/L3139</f>
        <v>75.502840909090907</v>
      </c>
      <c r="Q3139" t="str">
        <f>LEFT(N3139, SEARCH("/", N3139, 1)-1)</f>
        <v>food</v>
      </c>
      <c r="R3139" t="str">
        <f>RIGHT(N3139, LEN(N3139) - SEARCH("/", N3139,1))</f>
        <v>small batch</v>
      </c>
      <c r="S3139" s="10">
        <f>(((J3139/60)/60)/24)+DATE(1970,1,1)</f>
        <v>42011.628136574072</v>
      </c>
      <c r="T3139" s="10">
        <f>(((I3139/60)/60)/24)+DATE(1970,1,1)</f>
        <v>42041.628136574072</v>
      </c>
      <c r="U3139" s="12">
        <f>ROUND((T3139-S3139), 0)</f>
        <v>30</v>
      </c>
      <c r="V3139" s="11">
        <f>IF(E3139&gt;=D3139, 1, "")</f>
        <v>1</v>
      </c>
      <c r="W3139" s="11" t="str">
        <f>IF(E3139&lt;D3139, 1, "")</f>
        <v/>
      </c>
      <c r="X3139" s="15">
        <f>S3139</f>
        <v>42011.628136574072</v>
      </c>
    </row>
    <row r="3140" spans="1:24" ht="48" x14ac:dyDescent="0.2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5">
        <f>E3140/D3140</f>
        <v>2.1216666666666666</v>
      </c>
      <c r="P3140" s="6">
        <f>E3140/L3140</f>
        <v>13.542553191489361</v>
      </c>
      <c r="Q3140" t="str">
        <f>LEFT(N3140, SEARCH("/", N3140, 1)-1)</f>
        <v>food</v>
      </c>
      <c r="R3140" t="str">
        <f>RIGHT(N3140, LEN(N3140) - SEARCH("/", N3140,1))</f>
        <v>small batch</v>
      </c>
      <c r="S3140" s="10">
        <f>(((J3140/60)/60)/24)+DATE(1970,1,1)</f>
        <v>41767.650347222225</v>
      </c>
      <c r="T3140" s="10">
        <f>(((I3140/60)/60)/24)+DATE(1970,1,1)</f>
        <v>41788.743055555555</v>
      </c>
      <c r="U3140" s="12">
        <f>ROUND((T3140-S3140), 0)</f>
        <v>21</v>
      </c>
      <c r="V3140" s="11">
        <f>IF(E3140&gt;=D3140, 1, "")</f>
        <v>1</v>
      </c>
      <c r="W3140" s="11" t="str">
        <f>IF(E3140&lt;D3140, 1, "")</f>
        <v/>
      </c>
      <c r="X3140" s="15">
        <f>S3140</f>
        <v>41767.650347222225</v>
      </c>
    </row>
    <row r="3141" spans="1:24" ht="48" x14ac:dyDescent="0.2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5">
        <f>E3141/D3141</f>
        <v>1.0195000000000001</v>
      </c>
      <c r="P3141" s="6">
        <f>E3141/L3141</f>
        <v>60.865671641791046</v>
      </c>
      <c r="Q3141" t="str">
        <f>LEFT(N3141, SEARCH("/", N3141, 1)-1)</f>
        <v>food</v>
      </c>
      <c r="R3141" t="str">
        <f>RIGHT(N3141, LEN(N3141) - SEARCH("/", N3141,1))</f>
        <v>small batch</v>
      </c>
      <c r="S3141" s="10">
        <f>(((J3141/60)/60)/24)+DATE(1970,1,1)</f>
        <v>41918.670115740737</v>
      </c>
      <c r="T3141" s="10">
        <f>(((I3141/60)/60)/24)+DATE(1970,1,1)</f>
        <v>41948.731944444444</v>
      </c>
      <c r="U3141" s="12">
        <f>ROUND((T3141-S3141), 0)</f>
        <v>30</v>
      </c>
      <c r="V3141" s="11">
        <f>IF(E3141&gt;=D3141, 1, "")</f>
        <v>1</v>
      </c>
      <c r="W3141" s="11" t="str">
        <f>IF(E3141&lt;D3141, 1, "")</f>
        <v/>
      </c>
      <c r="X3141" s="15">
        <f>S3141</f>
        <v>41918.670115740737</v>
      </c>
    </row>
    <row r="3142" spans="1:24" ht="48" x14ac:dyDescent="0.2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5">
        <f>E3142/D3142</f>
        <v>1.0227200000000001</v>
      </c>
      <c r="P3142" s="6">
        <f>E3142/L3142</f>
        <v>115.69230769230769</v>
      </c>
      <c r="Q3142" t="str">
        <f>LEFT(N3142, SEARCH("/", N3142, 1)-1)</f>
        <v>food</v>
      </c>
      <c r="R3142" t="str">
        <f>RIGHT(N3142, LEN(N3142) - SEARCH("/", N3142,1))</f>
        <v>small batch</v>
      </c>
      <c r="S3142" s="10">
        <f>(((J3142/60)/60)/24)+DATE(1970,1,1)</f>
        <v>41771.572256944448</v>
      </c>
      <c r="T3142" s="10">
        <f>(((I3142/60)/60)/24)+DATE(1970,1,1)</f>
        <v>41801.572256944448</v>
      </c>
      <c r="U3142" s="12">
        <f>ROUND((T3142-S3142), 0)</f>
        <v>30</v>
      </c>
      <c r="V3142" s="11">
        <f>IF(E3142&gt;=D3142, 1, "")</f>
        <v>1</v>
      </c>
      <c r="W3142" s="11" t="str">
        <f>IF(E3142&lt;D3142, 1, "")</f>
        <v/>
      </c>
      <c r="X3142" s="15">
        <f>S3142</f>
        <v>41771.572256944448</v>
      </c>
    </row>
    <row r="3143" spans="1:24" ht="48" x14ac:dyDescent="0.2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5">
        <f>E3143/D3143</f>
        <v>5.2073254999999996</v>
      </c>
      <c r="P3143" s="6">
        <f>E3143/L3143</f>
        <v>48.104623556581984</v>
      </c>
      <c r="Q3143" t="str">
        <f>LEFT(N3143, SEARCH("/", N3143, 1)-1)</f>
        <v>food</v>
      </c>
      <c r="R3143" t="str">
        <f>RIGHT(N3143, LEN(N3143) - SEARCH("/", N3143,1))</f>
        <v>small batch</v>
      </c>
      <c r="S3143" s="10">
        <f>(((J3143/60)/60)/24)+DATE(1970,1,1)</f>
        <v>41666.924710648149</v>
      </c>
      <c r="T3143" s="10">
        <f>(((I3143/60)/60)/24)+DATE(1970,1,1)</f>
        <v>41706.924710648149</v>
      </c>
      <c r="U3143" s="12">
        <f>ROUND((T3143-S3143), 0)</f>
        <v>40</v>
      </c>
      <c r="V3143" s="11">
        <f>IF(E3143&gt;=D3143, 1, "")</f>
        <v>1</v>
      </c>
      <c r="W3143" s="11" t="str">
        <f>IF(E3143&lt;D3143, 1, "")</f>
        <v/>
      </c>
      <c r="X3143" s="15">
        <f>S3143</f>
        <v>41666.924710648149</v>
      </c>
    </row>
    <row r="3144" spans="1:24" ht="32" x14ac:dyDescent="0.2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5">
        <f>E3144/D3144</f>
        <v>1.1065833333333333</v>
      </c>
      <c r="P3144" s="6">
        <f>E3144/L3144</f>
        <v>74.184357541899445</v>
      </c>
      <c r="Q3144" t="str">
        <f>LEFT(N3144, SEARCH("/", N3144, 1)-1)</f>
        <v>food</v>
      </c>
      <c r="R3144" t="str">
        <f>RIGHT(N3144, LEN(N3144) - SEARCH("/", N3144,1))</f>
        <v>small batch</v>
      </c>
      <c r="S3144" s="10">
        <f>(((J3144/60)/60)/24)+DATE(1970,1,1)</f>
        <v>41786.640543981484</v>
      </c>
      <c r="T3144" s="10">
        <f>(((I3144/60)/60)/24)+DATE(1970,1,1)</f>
        <v>41816.640543981484</v>
      </c>
      <c r="U3144" s="12">
        <f>ROUND((T3144-S3144), 0)</f>
        <v>30</v>
      </c>
      <c r="V3144" s="11">
        <f>IF(E3144&gt;=D3144, 1, "")</f>
        <v>1</v>
      </c>
      <c r="W3144" s="11" t="str">
        <f>IF(E3144&lt;D3144, 1, "")</f>
        <v/>
      </c>
      <c r="X3144" s="15">
        <f>S3144</f>
        <v>41786.640543981484</v>
      </c>
    </row>
    <row r="3145" spans="1:24" ht="48" x14ac:dyDescent="0.2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5">
        <f>E3145/D3145</f>
        <v>1.0114333333333334</v>
      </c>
      <c r="P3145" s="6">
        <f>E3145/L3145</f>
        <v>123.34552845528455</v>
      </c>
      <c r="Q3145" t="str">
        <f>LEFT(N3145, SEARCH("/", N3145, 1)-1)</f>
        <v>food</v>
      </c>
      <c r="R3145" t="str">
        <f>RIGHT(N3145, LEN(N3145) - SEARCH("/", N3145,1))</f>
        <v>small batch</v>
      </c>
      <c r="S3145" s="10">
        <f>(((J3145/60)/60)/24)+DATE(1970,1,1)</f>
        <v>41789.896805555552</v>
      </c>
      <c r="T3145" s="10">
        <f>(((I3145/60)/60)/24)+DATE(1970,1,1)</f>
        <v>41819.896805555552</v>
      </c>
      <c r="U3145" s="12">
        <f>ROUND((T3145-S3145), 0)</f>
        <v>30</v>
      </c>
      <c r="V3145" s="11">
        <f>IF(E3145&gt;=D3145, 1, "")</f>
        <v>1</v>
      </c>
      <c r="W3145" s="11" t="str">
        <f>IF(E3145&lt;D3145, 1, "")</f>
        <v/>
      </c>
      <c r="X3145" s="15">
        <f>S3145</f>
        <v>41789.896805555552</v>
      </c>
    </row>
    <row r="3146" spans="1:24" ht="48" x14ac:dyDescent="0.2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5">
        <f>E3146/D3146</f>
        <v>2.9420799999999998</v>
      </c>
      <c r="P3146" s="6">
        <f>E3146/L3146</f>
        <v>66.623188405797094</v>
      </c>
      <c r="Q3146" t="str">
        <f>LEFT(N3146, SEARCH("/", N3146, 1)-1)</f>
        <v>food</v>
      </c>
      <c r="R3146" t="str">
        <f>RIGHT(N3146, LEN(N3146) - SEARCH("/", N3146,1))</f>
        <v>small batch</v>
      </c>
      <c r="S3146" s="10">
        <f>(((J3146/60)/60)/24)+DATE(1970,1,1)</f>
        <v>42692.79987268518</v>
      </c>
      <c r="T3146" s="10">
        <f>(((I3146/60)/60)/24)+DATE(1970,1,1)</f>
        <v>42723.332638888889</v>
      </c>
      <c r="U3146" s="12">
        <f>ROUND((T3146-S3146), 0)</f>
        <v>31</v>
      </c>
      <c r="V3146" s="11">
        <f>IF(E3146&gt;=D3146, 1, "")</f>
        <v>1</v>
      </c>
      <c r="W3146" s="11" t="str">
        <f>IF(E3146&lt;D3146, 1, "")</f>
        <v/>
      </c>
      <c r="X3146" s="15">
        <f>S3146</f>
        <v>42692.79987268518</v>
      </c>
    </row>
    <row r="3147" spans="1:24" ht="48" x14ac:dyDescent="0.2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5">
        <f>E3147/D3147</f>
        <v>1.0577749999999999</v>
      </c>
      <c r="P3147" s="6">
        <f>E3147/L3147</f>
        <v>104.99007444168734</v>
      </c>
      <c r="Q3147" t="str">
        <f>LEFT(N3147, SEARCH("/", N3147, 1)-1)</f>
        <v>food</v>
      </c>
      <c r="R3147" t="str">
        <f>RIGHT(N3147, LEN(N3147) - SEARCH("/", N3147,1))</f>
        <v>small batch</v>
      </c>
      <c r="S3147" s="10">
        <f>(((J3147/60)/60)/24)+DATE(1970,1,1)</f>
        <v>42643.642800925925</v>
      </c>
      <c r="T3147" s="10">
        <f>(((I3147/60)/60)/24)+DATE(1970,1,1)</f>
        <v>42673.642800925925</v>
      </c>
      <c r="U3147" s="12">
        <f>ROUND((T3147-S3147), 0)</f>
        <v>30</v>
      </c>
      <c r="V3147" s="11">
        <f>IF(E3147&gt;=D3147, 1, "")</f>
        <v>1</v>
      </c>
      <c r="W3147" s="11" t="str">
        <f>IF(E3147&lt;D3147, 1, "")</f>
        <v/>
      </c>
      <c r="X3147" s="15">
        <f>S3147</f>
        <v>42643.642800925925</v>
      </c>
    </row>
    <row r="3148" spans="1:24" ht="32" x14ac:dyDescent="0.2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5">
        <f>E3148/D3148</f>
        <v>1.0788</v>
      </c>
      <c r="P3148" s="6">
        <f>E3148/L3148</f>
        <v>74.22935779816514</v>
      </c>
      <c r="Q3148" t="str">
        <f>LEFT(N3148, SEARCH("/", N3148, 1)-1)</f>
        <v>food</v>
      </c>
      <c r="R3148" t="str">
        <f>RIGHT(N3148, LEN(N3148) - SEARCH("/", N3148,1))</f>
        <v>small batch</v>
      </c>
      <c r="S3148" s="10">
        <f>(((J3148/60)/60)/24)+DATE(1970,1,1)</f>
        <v>42187.125625000001</v>
      </c>
      <c r="T3148" s="10">
        <f>(((I3148/60)/60)/24)+DATE(1970,1,1)</f>
        <v>42208.207638888889</v>
      </c>
      <c r="U3148" s="12">
        <f>ROUND((T3148-S3148), 0)</f>
        <v>21</v>
      </c>
      <c r="V3148" s="11">
        <f>IF(E3148&gt;=D3148, 1, "")</f>
        <v>1</v>
      </c>
      <c r="W3148" s="11" t="str">
        <f>IF(E3148&lt;D3148, 1, "")</f>
        <v/>
      </c>
      <c r="X3148" s="15">
        <f>S3148</f>
        <v>42187.125625000001</v>
      </c>
    </row>
    <row r="3149" spans="1:24" ht="32" x14ac:dyDescent="0.2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5">
        <f>E3149/D3149</f>
        <v>1.2594166666666666</v>
      </c>
      <c r="P3149" s="6">
        <f>E3149/L3149</f>
        <v>81.252688172043008</v>
      </c>
      <c r="Q3149" t="str">
        <f>LEFT(N3149, SEARCH("/", N3149, 1)-1)</f>
        <v>food</v>
      </c>
      <c r="R3149" t="str">
        <f>RIGHT(N3149, LEN(N3149) - SEARCH("/", N3149,1))</f>
        <v>small batch</v>
      </c>
      <c r="S3149" s="10">
        <f>(((J3149/60)/60)/24)+DATE(1970,1,1)</f>
        <v>42052.666990740734</v>
      </c>
      <c r="T3149" s="10">
        <f>(((I3149/60)/60)/24)+DATE(1970,1,1)</f>
        <v>42082.625324074077</v>
      </c>
      <c r="U3149" s="12">
        <f>ROUND((T3149-S3149), 0)</f>
        <v>30</v>
      </c>
      <c r="V3149" s="11">
        <f>IF(E3149&gt;=D3149, 1, "")</f>
        <v>1</v>
      </c>
      <c r="W3149" s="11" t="str">
        <f>IF(E3149&lt;D3149, 1, "")</f>
        <v/>
      </c>
      <c r="X3149" s="15">
        <f>S3149</f>
        <v>42052.666990740734</v>
      </c>
    </row>
    <row r="3150" spans="1:24" ht="48" x14ac:dyDescent="0.2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5">
        <f>E3150/D3150</f>
        <v>2.0251494999999999</v>
      </c>
      <c r="P3150" s="6">
        <f>E3150/L3150</f>
        <v>130.23469453376205</v>
      </c>
      <c r="Q3150" t="str">
        <f>LEFT(N3150, SEARCH("/", N3150, 1)-1)</f>
        <v>food</v>
      </c>
      <c r="R3150" t="str">
        <f>RIGHT(N3150, LEN(N3150) - SEARCH("/", N3150,1))</f>
        <v>small batch</v>
      </c>
      <c r="S3150" s="10">
        <f>(((J3150/60)/60)/24)+DATE(1970,1,1)</f>
        <v>41836.625254629631</v>
      </c>
      <c r="T3150" s="10">
        <f>(((I3150/60)/60)/24)+DATE(1970,1,1)</f>
        <v>41866.625254629631</v>
      </c>
      <c r="U3150" s="12">
        <f>ROUND((T3150-S3150), 0)</f>
        <v>30</v>
      </c>
      <c r="V3150" s="11">
        <f>IF(E3150&gt;=D3150, 1, "")</f>
        <v>1</v>
      </c>
      <c r="W3150" s="11" t="str">
        <f>IF(E3150&lt;D3150, 1, "")</f>
        <v/>
      </c>
      <c r="X3150" s="15">
        <f>S3150</f>
        <v>41836.625254629631</v>
      </c>
    </row>
    <row r="3151" spans="1:24" ht="48" x14ac:dyDescent="0.2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5">
        <f>E3151/D3151</f>
        <v>1.0860000000000001</v>
      </c>
      <c r="P3151" s="6">
        <f>E3151/L3151</f>
        <v>53.409836065573771</v>
      </c>
      <c r="Q3151" t="str">
        <f>LEFT(N3151, SEARCH("/", N3151, 1)-1)</f>
        <v>food</v>
      </c>
      <c r="R3151" t="str">
        <f>RIGHT(N3151, LEN(N3151) - SEARCH("/", N3151,1))</f>
        <v>small batch</v>
      </c>
      <c r="S3151" s="10">
        <f>(((J3151/60)/60)/24)+DATE(1970,1,1)</f>
        <v>42485.754525462966</v>
      </c>
      <c r="T3151" s="10">
        <f>(((I3151/60)/60)/24)+DATE(1970,1,1)</f>
        <v>42515.754525462966</v>
      </c>
      <c r="U3151" s="12">
        <f>ROUND((T3151-S3151), 0)</f>
        <v>30</v>
      </c>
      <c r="V3151" s="11">
        <f>IF(E3151&gt;=D3151, 1, "")</f>
        <v>1</v>
      </c>
      <c r="W3151" s="11" t="str">
        <f>IF(E3151&lt;D3151, 1, "")</f>
        <v/>
      </c>
      <c r="X3151" s="15">
        <f>S3151</f>
        <v>42485.754525462966</v>
      </c>
    </row>
    <row r="3152" spans="1:24" ht="64" x14ac:dyDescent="0.2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5">
        <f>E3152/D3152</f>
        <v>1.728</v>
      </c>
      <c r="P3152" s="6">
        <f>E3152/L3152</f>
        <v>75.130434782608702</v>
      </c>
      <c r="Q3152" t="str">
        <f>LEFT(N3152, SEARCH("/", N3152, 1)-1)</f>
        <v>food</v>
      </c>
      <c r="R3152" t="str">
        <f>RIGHT(N3152, LEN(N3152) - SEARCH("/", N3152,1))</f>
        <v>small batch</v>
      </c>
      <c r="S3152" s="10">
        <f>(((J3152/60)/60)/24)+DATE(1970,1,1)</f>
        <v>42243.190057870372</v>
      </c>
      <c r="T3152" s="10">
        <f>(((I3152/60)/60)/24)+DATE(1970,1,1)</f>
        <v>42273.190057870372</v>
      </c>
      <c r="U3152" s="12">
        <f>ROUND((T3152-S3152), 0)</f>
        <v>30</v>
      </c>
      <c r="V3152" s="11">
        <f>IF(E3152&gt;=D3152, 1, "")</f>
        <v>1</v>
      </c>
      <c r="W3152" s="11" t="str">
        <f>IF(E3152&lt;D3152, 1, "")</f>
        <v/>
      </c>
      <c r="X3152" s="15">
        <f>S3152</f>
        <v>42243.190057870372</v>
      </c>
    </row>
    <row r="3153" spans="1:24" ht="48" x14ac:dyDescent="0.2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5">
        <f>E3153/D3153</f>
        <v>1.6798</v>
      </c>
      <c r="P3153" s="6">
        <f>E3153/L3153</f>
        <v>75.666666666666671</v>
      </c>
      <c r="Q3153" t="str">
        <f>LEFT(N3153, SEARCH("/", N3153, 1)-1)</f>
        <v>food</v>
      </c>
      <c r="R3153" t="str">
        <f>RIGHT(N3153, LEN(N3153) - SEARCH("/", N3153,1))</f>
        <v>small batch</v>
      </c>
      <c r="S3153" s="10">
        <f>(((J3153/60)/60)/24)+DATE(1970,1,1)</f>
        <v>42670.602673611109</v>
      </c>
      <c r="T3153" s="10">
        <f>(((I3153/60)/60)/24)+DATE(1970,1,1)</f>
        <v>42700.64434027778</v>
      </c>
      <c r="U3153" s="12">
        <f>ROUND((T3153-S3153), 0)</f>
        <v>30</v>
      </c>
      <c r="V3153" s="11">
        <f>IF(E3153&gt;=D3153, 1, "")</f>
        <v>1</v>
      </c>
      <c r="W3153" s="11" t="str">
        <f>IF(E3153&lt;D3153, 1, "")</f>
        <v/>
      </c>
      <c r="X3153" s="15">
        <f>S3153</f>
        <v>42670.602673611109</v>
      </c>
    </row>
    <row r="3154" spans="1:24" ht="48" x14ac:dyDescent="0.2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5">
        <f>E3154/D3154</f>
        <v>4.2720000000000002</v>
      </c>
      <c r="P3154" s="6">
        <f>E3154/L3154</f>
        <v>31.691394658753708</v>
      </c>
      <c r="Q3154" t="str">
        <f>LEFT(N3154, SEARCH("/", N3154, 1)-1)</f>
        <v>food</v>
      </c>
      <c r="R3154" t="str">
        <f>RIGHT(N3154, LEN(N3154) - SEARCH("/", N3154,1))</f>
        <v>small batch</v>
      </c>
      <c r="S3154" s="10">
        <f>(((J3154/60)/60)/24)+DATE(1970,1,1)</f>
        <v>42654.469826388886</v>
      </c>
      <c r="T3154" s="10">
        <f>(((I3154/60)/60)/24)+DATE(1970,1,1)</f>
        <v>42686.166666666672</v>
      </c>
      <c r="U3154" s="12">
        <f>ROUND((T3154-S3154), 0)</f>
        <v>32</v>
      </c>
      <c r="V3154" s="11">
        <f>IF(E3154&gt;=D3154, 1, "")</f>
        <v>1</v>
      </c>
      <c r="W3154" s="11" t="str">
        <f>IF(E3154&lt;D3154, 1, "")</f>
        <v/>
      </c>
      <c r="X3154" s="15">
        <f>S3154</f>
        <v>42654.469826388886</v>
      </c>
    </row>
    <row r="3155" spans="1:24" ht="48" x14ac:dyDescent="0.2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5">
        <f>E3155/D3155</f>
        <v>1.075</v>
      </c>
      <c r="P3155" s="6">
        <f>E3155/L3155</f>
        <v>47.777777777777779</v>
      </c>
      <c r="Q3155" t="str">
        <f>LEFT(N3155, SEARCH("/", N3155, 1)-1)</f>
        <v>food</v>
      </c>
      <c r="R3155" t="str">
        <f>RIGHT(N3155, LEN(N3155) - SEARCH("/", N3155,1))</f>
        <v>small batch</v>
      </c>
      <c r="S3155" s="10">
        <f>(((J3155/60)/60)/24)+DATE(1970,1,1)</f>
        <v>42607.316122685181</v>
      </c>
      <c r="T3155" s="10">
        <f>(((I3155/60)/60)/24)+DATE(1970,1,1)</f>
        <v>42613.233333333337</v>
      </c>
      <c r="U3155" s="12">
        <f>ROUND((T3155-S3155), 0)</f>
        <v>6</v>
      </c>
      <c r="V3155" s="11">
        <f>IF(E3155&gt;=D3155, 1, "")</f>
        <v>1</v>
      </c>
      <c r="W3155" s="11" t="str">
        <f>IF(E3155&lt;D3155, 1, "")</f>
        <v/>
      </c>
      <c r="X3155" s="15">
        <f>S3155</f>
        <v>42607.316122685181</v>
      </c>
    </row>
    <row r="3156" spans="1:24" ht="48" x14ac:dyDescent="0.2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5">
        <f>E3156/D3156</f>
        <v>1.08</v>
      </c>
      <c r="P3156" s="6">
        <f>E3156/L3156</f>
        <v>90</v>
      </c>
      <c r="Q3156" t="str">
        <f>LEFT(N3156, SEARCH("/", N3156, 1)-1)</f>
        <v>food</v>
      </c>
      <c r="R3156" t="str">
        <f>RIGHT(N3156, LEN(N3156) - SEARCH("/", N3156,1))</f>
        <v>small batch</v>
      </c>
      <c r="S3156" s="10">
        <f>(((J3156/60)/60)/24)+DATE(1970,1,1)</f>
        <v>41943.142534722225</v>
      </c>
      <c r="T3156" s="10">
        <f>(((I3156/60)/60)/24)+DATE(1970,1,1)</f>
        <v>41973.184201388889</v>
      </c>
      <c r="U3156" s="12">
        <f>ROUND((T3156-S3156), 0)</f>
        <v>30</v>
      </c>
      <c r="V3156" s="11">
        <f>IF(E3156&gt;=D3156, 1, "")</f>
        <v>1</v>
      </c>
      <c r="W3156" s="11" t="str">
        <f>IF(E3156&lt;D3156, 1, "")</f>
        <v/>
      </c>
      <c r="X3156" s="15">
        <f>S3156</f>
        <v>41943.142534722225</v>
      </c>
    </row>
    <row r="3157" spans="1:24" ht="48" x14ac:dyDescent="0.2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5">
        <f>E3157/D3157</f>
        <v>1.0153353333333335</v>
      </c>
      <c r="P3157" s="6">
        <f>E3157/L3157</f>
        <v>149.31401960784314</v>
      </c>
      <c r="Q3157" t="str">
        <f>LEFT(N3157, SEARCH("/", N3157, 1)-1)</f>
        <v>food</v>
      </c>
      <c r="R3157" t="str">
        <f>RIGHT(N3157, LEN(N3157) - SEARCH("/", N3157,1))</f>
        <v>small batch</v>
      </c>
      <c r="S3157" s="10">
        <f>(((J3157/60)/60)/24)+DATE(1970,1,1)</f>
        <v>41902.07240740741</v>
      </c>
      <c r="T3157" s="10">
        <f>(((I3157/60)/60)/24)+DATE(1970,1,1)</f>
        <v>41940.132638888892</v>
      </c>
      <c r="U3157" s="12">
        <f>ROUND((T3157-S3157), 0)</f>
        <v>38</v>
      </c>
      <c r="V3157" s="11">
        <f>IF(E3157&gt;=D3157, 1, "")</f>
        <v>1</v>
      </c>
      <c r="W3157" s="11" t="str">
        <f>IF(E3157&lt;D3157, 1, "")</f>
        <v/>
      </c>
      <c r="X3157" s="15">
        <f>S3157</f>
        <v>41902.07240740741</v>
      </c>
    </row>
    <row r="3158" spans="1:24" ht="48" x14ac:dyDescent="0.2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5">
        <f>E3158/D3158</f>
        <v>1.1545000000000001</v>
      </c>
      <c r="P3158" s="6">
        <f>E3158/L3158</f>
        <v>62.06989247311828</v>
      </c>
      <c r="Q3158" t="str">
        <f>LEFT(N3158, SEARCH("/", N3158, 1)-1)</f>
        <v>food</v>
      </c>
      <c r="R3158" t="str">
        <f>RIGHT(N3158, LEN(N3158) - SEARCH("/", N3158,1))</f>
        <v>small batch</v>
      </c>
      <c r="S3158" s="10">
        <f>(((J3158/60)/60)/24)+DATE(1970,1,1)</f>
        <v>42779.908449074079</v>
      </c>
      <c r="T3158" s="10">
        <f>(((I3158/60)/60)/24)+DATE(1970,1,1)</f>
        <v>42799.908449074079</v>
      </c>
      <c r="U3158" s="12">
        <f>ROUND((T3158-S3158), 0)</f>
        <v>20</v>
      </c>
      <c r="V3158" s="11">
        <f>IF(E3158&gt;=D3158, 1, "")</f>
        <v>1</v>
      </c>
      <c r="W3158" s="11" t="str">
        <f>IF(E3158&lt;D3158, 1, "")</f>
        <v/>
      </c>
      <c r="X3158" s="15">
        <f>S3158</f>
        <v>42779.908449074079</v>
      </c>
    </row>
    <row r="3159" spans="1:24" ht="48" x14ac:dyDescent="0.2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5">
        <f>E3159/D3159</f>
        <v>1.335</v>
      </c>
      <c r="P3159" s="6">
        <f>E3159/L3159</f>
        <v>53.4</v>
      </c>
      <c r="Q3159" t="str">
        <f>LEFT(N3159, SEARCH("/", N3159, 1)-1)</f>
        <v>food</v>
      </c>
      <c r="R3159" t="str">
        <f>RIGHT(N3159, LEN(N3159) - SEARCH("/", N3159,1))</f>
        <v>small batch</v>
      </c>
      <c r="S3159" s="10">
        <f>(((J3159/60)/60)/24)+DATE(1970,1,1)</f>
        <v>42338.84375</v>
      </c>
      <c r="T3159" s="10">
        <f>(((I3159/60)/60)/24)+DATE(1970,1,1)</f>
        <v>42367.958333333328</v>
      </c>
      <c r="U3159" s="12">
        <f>ROUND((T3159-S3159), 0)</f>
        <v>29</v>
      </c>
      <c r="V3159" s="11">
        <f>IF(E3159&gt;=D3159, 1, "")</f>
        <v>1</v>
      </c>
      <c r="W3159" s="11" t="str">
        <f>IF(E3159&lt;D3159, 1, "")</f>
        <v/>
      </c>
      <c r="X3159" s="15">
        <f>S3159</f>
        <v>42338.84375</v>
      </c>
    </row>
    <row r="3160" spans="1:24" ht="48" x14ac:dyDescent="0.2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5">
        <f>E3160/D3160</f>
        <v>1.5469999999999999</v>
      </c>
      <c r="P3160" s="6">
        <f>E3160/L3160</f>
        <v>69.268656716417908</v>
      </c>
      <c r="Q3160" t="str">
        <f>LEFT(N3160, SEARCH("/", N3160, 1)-1)</f>
        <v>food</v>
      </c>
      <c r="R3160" t="str">
        <f>RIGHT(N3160, LEN(N3160) - SEARCH("/", N3160,1))</f>
        <v>small batch</v>
      </c>
      <c r="S3160" s="10">
        <f>(((J3160/60)/60)/24)+DATE(1970,1,1)</f>
        <v>42738.692233796297</v>
      </c>
      <c r="T3160" s="10">
        <f>(((I3160/60)/60)/24)+DATE(1970,1,1)</f>
        <v>42768.692233796297</v>
      </c>
      <c r="U3160" s="12">
        <f>ROUND((T3160-S3160), 0)</f>
        <v>30</v>
      </c>
      <c r="V3160" s="11">
        <f>IF(E3160&gt;=D3160, 1, "")</f>
        <v>1</v>
      </c>
      <c r="W3160" s="11" t="str">
        <f>IF(E3160&lt;D3160, 1, "")</f>
        <v/>
      </c>
      <c r="X3160" s="15">
        <f>S3160</f>
        <v>42738.692233796297</v>
      </c>
    </row>
    <row r="3161" spans="1:24" ht="48" x14ac:dyDescent="0.2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5">
        <f>E3161/D3161</f>
        <v>1.0084571428571429</v>
      </c>
      <c r="P3161" s="6">
        <f>E3161/L3161</f>
        <v>271.50769230769231</v>
      </c>
      <c r="Q3161" t="str">
        <f>LEFT(N3161, SEARCH("/", N3161, 1)-1)</f>
        <v>food</v>
      </c>
      <c r="R3161" t="str">
        <f>RIGHT(N3161, LEN(N3161) - SEARCH("/", N3161,1))</f>
        <v>small batch</v>
      </c>
      <c r="S3161" s="10">
        <f>(((J3161/60)/60)/24)+DATE(1970,1,1)</f>
        <v>42770.201481481476</v>
      </c>
      <c r="T3161" s="10">
        <f>(((I3161/60)/60)/24)+DATE(1970,1,1)</f>
        <v>42805.201481481476</v>
      </c>
      <c r="U3161" s="12">
        <f>ROUND((T3161-S3161), 0)</f>
        <v>35</v>
      </c>
      <c r="V3161" s="11">
        <f>IF(E3161&gt;=D3161, 1, "")</f>
        <v>1</v>
      </c>
      <c r="W3161" s="11" t="str">
        <f>IF(E3161&lt;D3161, 1, "")</f>
        <v/>
      </c>
      <c r="X3161" s="15">
        <f>S3161</f>
        <v>42770.201481481476</v>
      </c>
    </row>
    <row r="3162" spans="1:24" ht="48" x14ac:dyDescent="0.2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5">
        <f>E3162/D3162</f>
        <v>1.82</v>
      </c>
      <c r="P3162" s="6">
        <f>E3162/L3162</f>
        <v>34.125</v>
      </c>
      <c r="Q3162" t="str">
        <f>LEFT(N3162, SEARCH("/", N3162, 1)-1)</f>
        <v>food</v>
      </c>
      <c r="R3162" t="str">
        <f>RIGHT(N3162, LEN(N3162) - SEARCH("/", N3162,1))</f>
        <v>small batch</v>
      </c>
      <c r="S3162" s="10">
        <f>(((J3162/60)/60)/24)+DATE(1970,1,1)</f>
        <v>42452.781828703708</v>
      </c>
      <c r="T3162" s="10">
        <f>(((I3162/60)/60)/24)+DATE(1970,1,1)</f>
        <v>42480.781828703708</v>
      </c>
      <c r="U3162" s="12">
        <f>ROUND((T3162-S3162), 0)</f>
        <v>28</v>
      </c>
      <c r="V3162" s="11">
        <f>IF(E3162&gt;=D3162, 1, "")</f>
        <v>1</v>
      </c>
      <c r="W3162" s="11" t="str">
        <f>IF(E3162&lt;D3162, 1, "")</f>
        <v/>
      </c>
      <c r="X3162" s="15">
        <f>S3162</f>
        <v>42452.781828703708</v>
      </c>
    </row>
    <row r="3163" spans="1:24" ht="48" x14ac:dyDescent="0.2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5">
        <f>E3163/D3163</f>
        <v>1.8086666666666666</v>
      </c>
      <c r="P3163" s="6">
        <f>E3163/L3163</f>
        <v>40.492537313432834</v>
      </c>
      <c r="Q3163" t="str">
        <f>LEFT(N3163, SEARCH("/", N3163, 1)-1)</f>
        <v>food</v>
      </c>
      <c r="R3163" t="str">
        <f>RIGHT(N3163, LEN(N3163) - SEARCH("/", N3163,1))</f>
        <v>small batch</v>
      </c>
      <c r="S3163" s="10">
        <f>(((J3163/60)/60)/24)+DATE(1970,1,1)</f>
        <v>42761.961099537039</v>
      </c>
      <c r="T3163" s="10">
        <f>(((I3163/60)/60)/24)+DATE(1970,1,1)</f>
        <v>42791.961099537039</v>
      </c>
      <c r="U3163" s="12">
        <f>ROUND((T3163-S3163), 0)</f>
        <v>30</v>
      </c>
      <c r="V3163" s="11">
        <f>IF(E3163&gt;=D3163, 1, "")</f>
        <v>1</v>
      </c>
      <c r="W3163" s="11" t="str">
        <f>IF(E3163&lt;D3163, 1, "")</f>
        <v/>
      </c>
      <c r="X3163" s="15">
        <f>S3163</f>
        <v>42761.961099537039</v>
      </c>
    </row>
    <row r="3164" spans="1:24" ht="48" x14ac:dyDescent="0.2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5">
        <f>E3164/D3164</f>
        <v>1.0230434782608695</v>
      </c>
      <c r="P3164" s="6">
        <f>E3164/L3164</f>
        <v>189.75806451612902</v>
      </c>
      <c r="Q3164" t="str">
        <f>LEFT(N3164, SEARCH("/", N3164, 1)-1)</f>
        <v>food</v>
      </c>
      <c r="R3164" t="str">
        <f>RIGHT(N3164, LEN(N3164) - SEARCH("/", N3164,1))</f>
        <v>small batch</v>
      </c>
      <c r="S3164" s="10">
        <f>(((J3164/60)/60)/24)+DATE(1970,1,1)</f>
        <v>42423.602500000001</v>
      </c>
      <c r="T3164" s="10">
        <f>(((I3164/60)/60)/24)+DATE(1970,1,1)</f>
        <v>42453.560833333337</v>
      </c>
      <c r="U3164" s="12">
        <f>ROUND((T3164-S3164), 0)</f>
        <v>30</v>
      </c>
      <c r="V3164" s="11">
        <f>IF(E3164&gt;=D3164, 1, "")</f>
        <v>1</v>
      </c>
      <c r="W3164" s="11" t="str">
        <f>IF(E3164&lt;D3164, 1, "")</f>
        <v/>
      </c>
      <c r="X3164" s="15">
        <f>S3164</f>
        <v>42423.602500000001</v>
      </c>
    </row>
    <row r="3165" spans="1:24" ht="48" x14ac:dyDescent="0.2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5">
        <f>E3165/D3165</f>
        <v>1.1017999999999999</v>
      </c>
      <c r="P3165" s="6">
        <f>E3165/L3165</f>
        <v>68.862499999999997</v>
      </c>
      <c r="Q3165" t="str">
        <f>LEFT(N3165, SEARCH("/", N3165, 1)-1)</f>
        <v>food</v>
      </c>
      <c r="R3165" t="str">
        <f>RIGHT(N3165, LEN(N3165) - SEARCH("/", N3165,1))</f>
        <v>small batch</v>
      </c>
      <c r="S3165" s="10">
        <f>(((J3165/60)/60)/24)+DATE(1970,1,1)</f>
        <v>42495.871736111112</v>
      </c>
      <c r="T3165" s="10">
        <f>(((I3165/60)/60)/24)+DATE(1970,1,1)</f>
        <v>42530.791666666672</v>
      </c>
      <c r="U3165" s="12">
        <f>ROUND((T3165-S3165), 0)</f>
        <v>35</v>
      </c>
      <c r="V3165" s="11">
        <f>IF(E3165&gt;=D3165, 1, "")</f>
        <v>1</v>
      </c>
      <c r="W3165" s="11" t="str">
        <f>IF(E3165&lt;D3165, 1, "")</f>
        <v/>
      </c>
      <c r="X3165" s="15">
        <f>S3165</f>
        <v>42495.871736111112</v>
      </c>
    </row>
    <row r="3166" spans="1:24" ht="48" x14ac:dyDescent="0.2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5">
        <f>E3166/D3166</f>
        <v>1.0225</v>
      </c>
      <c r="P3166" s="6">
        <f>E3166/L3166</f>
        <v>108.77659574468085</v>
      </c>
      <c r="Q3166" t="str">
        <f>LEFT(N3166, SEARCH("/", N3166, 1)-1)</f>
        <v>food</v>
      </c>
      <c r="R3166" t="str">
        <f>RIGHT(N3166, LEN(N3166) - SEARCH("/", N3166,1))</f>
        <v>small batch</v>
      </c>
      <c r="S3166" s="10">
        <f>(((J3166/60)/60)/24)+DATE(1970,1,1)</f>
        <v>42407.637557870374</v>
      </c>
      <c r="T3166" s="10">
        <f>(((I3166/60)/60)/24)+DATE(1970,1,1)</f>
        <v>42452.595891203702</v>
      </c>
      <c r="U3166" s="12">
        <f>ROUND((T3166-S3166), 0)</f>
        <v>45</v>
      </c>
      <c r="V3166" s="11">
        <f>IF(E3166&gt;=D3166, 1, "")</f>
        <v>1</v>
      </c>
      <c r="W3166" s="11" t="str">
        <f>IF(E3166&lt;D3166, 1, "")</f>
        <v/>
      </c>
      <c r="X3166" s="15">
        <f>S3166</f>
        <v>42407.637557870374</v>
      </c>
    </row>
    <row r="3167" spans="1:24" ht="48" x14ac:dyDescent="0.2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5">
        <f>E3167/D3167</f>
        <v>1.0078823529411765</v>
      </c>
      <c r="P3167" s="6">
        <f>E3167/L3167</f>
        <v>125.98529411764706</v>
      </c>
      <c r="Q3167" t="str">
        <f>LEFT(N3167, SEARCH("/", N3167, 1)-1)</f>
        <v>food</v>
      </c>
      <c r="R3167" t="str">
        <f>RIGHT(N3167, LEN(N3167) - SEARCH("/", N3167,1))</f>
        <v>small batch</v>
      </c>
      <c r="S3167" s="10">
        <f>(((J3167/60)/60)/24)+DATE(1970,1,1)</f>
        <v>42704.187118055561</v>
      </c>
      <c r="T3167" s="10">
        <f>(((I3167/60)/60)/24)+DATE(1970,1,1)</f>
        <v>42738.178472222222</v>
      </c>
      <c r="U3167" s="12">
        <f>ROUND((T3167-S3167), 0)</f>
        <v>34</v>
      </c>
      <c r="V3167" s="11">
        <f>IF(E3167&gt;=D3167, 1, "")</f>
        <v>1</v>
      </c>
      <c r="W3167" s="11" t="str">
        <f>IF(E3167&lt;D3167, 1, "")</f>
        <v/>
      </c>
      <c r="X3167" s="15">
        <f>S3167</f>
        <v>42704.187118055561</v>
      </c>
    </row>
    <row r="3168" spans="1:24" ht="48" x14ac:dyDescent="0.2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5">
        <f>E3168/D3168</f>
        <v>1.038</v>
      </c>
      <c r="P3168" s="6">
        <f>E3168/L3168</f>
        <v>90.523255813953483</v>
      </c>
      <c r="Q3168" t="str">
        <f>LEFT(N3168, SEARCH("/", N3168, 1)-1)</f>
        <v>music</v>
      </c>
      <c r="R3168" t="str">
        <f>RIGHT(N3168, LEN(N3168) - SEARCH("/", N3168,1))</f>
        <v>indie rock</v>
      </c>
      <c r="S3168" s="10">
        <f>(((J3168/60)/60)/24)+DATE(1970,1,1)</f>
        <v>40784.012696759259</v>
      </c>
      <c r="T3168" s="10">
        <f>(((I3168/60)/60)/24)+DATE(1970,1,1)</f>
        <v>40817.125</v>
      </c>
      <c r="U3168" s="12">
        <f>ROUND((T3168-S3168), 0)</f>
        <v>33</v>
      </c>
      <c r="V3168" s="11">
        <f>IF(E3168&gt;=D3168, 1, "")</f>
        <v>1</v>
      </c>
      <c r="W3168" s="11" t="str">
        <f>IF(E3168&lt;D3168, 1, "")</f>
        <v/>
      </c>
      <c r="X3168" s="15">
        <f>S3168</f>
        <v>40784.012696759259</v>
      </c>
    </row>
    <row r="3169" spans="1:24" ht="48" x14ac:dyDescent="0.2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5">
        <f>E3169/D3169</f>
        <v>1.1070833333333334</v>
      </c>
      <c r="P3169" s="6">
        <f>E3169/L3169</f>
        <v>28.880434782608695</v>
      </c>
      <c r="Q3169" t="str">
        <f>LEFT(N3169, SEARCH("/", N3169, 1)-1)</f>
        <v>music</v>
      </c>
      <c r="R3169" t="str">
        <f>RIGHT(N3169, LEN(N3169) - SEARCH("/", N3169,1))</f>
        <v>indie rock</v>
      </c>
      <c r="S3169" s="10">
        <f>(((J3169/60)/60)/24)+DATE(1970,1,1)</f>
        <v>41089.186296296299</v>
      </c>
      <c r="T3169" s="10">
        <f>(((I3169/60)/60)/24)+DATE(1970,1,1)</f>
        <v>41109.186296296299</v>
      </c>
      <c r="U3169" s="12">
        <f>ROUND((T3169-S3169), 0)</f>
        <v>20</v>
      </c>
      <c r="V3169" s="11">
        <f>IF(E3169&gt;=D3169, 1, "")</f>
        <v>1</v>
      </c>
      <c r="W3169" s="11" t="str">
        <f>IF(E3169&lt;D3169, 1, "")</f>
        <v/>
      </c>
      <c r="X3169" s="15">
        <f>S3169</f>
        <v>41089.186296296299</v>
      </c>
    </row>
    <row r="3170" spans="1:24" ht="16" x14ac:dyDescent="0.2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5">
        <f>E3170/D3170</f>
        <v>1.1625000000000001</v>
      </c>
      <c r="P3170" s="6">
        <f>E3170/L3170</f>
        <v>31</v>
      </c>
      <c r="Q3170" t="str">
        <f>LEFT(N3170, SEARCH("/", N3170, 1)-1)</f>
        <v>music</v>
      </c>
      <c r="R3170" t="str">
        <f>RIGHT(N3170, LEN(N3170) - SEARCH("/", N3170,1))</f>
        <v>indie rock</v>
      </c>
      <c r="S3170" s="10">
        <f>(((J3170/60)/60)/24)+DATE(1970,1,1)</f>
        <v>41341.111400462964</v>
      </c>
      <c r="T3170" s="10">
        <f>(((I3170/60)/60)/24)+DATE(1970,1,1)</f>
        <v>41380.791666666664</v>
      </c>
      <c r="U3170" s="12">
        <f>ROUND((T3170-S3170), 0)</f>
        <v>40</v>
      </c>
      <c r="V3170" s="11">
        <f>IF(E3170&gt;=D3170, 1, "")</f>
        <v>1</v>
      </c>
      <c r="W3170" s="11" t="str">
        <f>IF(E3170&lt;D3170, 1, "")</f>
        <v/>
      </c>
      <c r="X3170" s="15">
        <f>S3170</f>
        <v>41341.111400462964</v>
      </c>
    </row>
    <row r="3171" spans="1:24" ht="48" x14ac:dyDescent="0.2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5">
        <f>E3171/D3171</f>
        <v>1.111</v>
      </c>
      <c r="P3171" s="6">
        <f>E3171/L3171</f>
        <v>51.674418604651166</v>
      </c>
      <c r="Q3171" t="str">
        <f>LEFT(N3171, SEARCH("/", N3171, 1)-1)</f>
        <v>music</v>
      </c>
      <c r="R3171" t="str">
        <f>RIGHT(N3171, LEN(N3171) - SEARCH("/", N3171,1))</f>
        <v>indie rock</v>
      </c>
      <c r="S3171" s="10">
        <f>(((J3171/60)/60)/24)+DATE(1970,1,1)</f>
        <v>42248.90042824074</v>
      </c>
      <c r="T3171" s="10">
        <f>(((I3171/60)/60)/24)+DATE(1970,1,1)</f>
        <v>42277.811805555553</v>
      </c>
      <c r="U3171" s="12">
        <f>ROUND((T3171-S3171), 0)</f>
        <v>29</v>
      </c>
      <c r="V3171" s="11">
        <f>IF(E3171&gt;=D3171, 1, "")</f>
        <v>1</v>
      </c>
      <c r="W3171" s="11" t="str">
        <f>IF(E3171&lt;D3171, 1, "")</f>
        <v/>
      </c>
      <c r="X3171" s="15">
        <f>S3171</f>
        <v>42248.90042824074</v>
      </c>
    </row>
    <row r="3172" spans="1:24" ht="32" x14ac:dyDescent="0.2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5">
        <f>E3172/D3172</f>
        <v>1.8014285714285714</v>
      </c>
      <c r="P3172" s="6">
        <f>E3172/L3172</f>
        <v>26.270833333333332</v>
      </c>
      <c r="Q3172" t="str">
        <f>LEFT(N3172, SEARCH("/", N3172, 1)-1)</f>
        <v>music</v>
      </c>
      <c r="R3172" t="str">
        <f>RIGHT(N3172, LEN(N3172) - SEARCH("/", N3172,1))</f>
        <v>indie rock</v>
      </c>
      <c r="S3172" s="10">
        <f>(((J3172/60)/60)/24)+DATE(1970,1,1)</f>
        <v>41145.719305555554</v>
      </c>
      <c r="T3172" s="10">
        <f>(((I3172/60)/60)/24)+DATE(1970,1,1)</f>
        <v>41175.719305555554</v>
      </c>
      <c r="U3172" s="12">
        <f>ROUND((T3172-S3172), 0)</f>
        <v>30</v>
      </c>
      <c r="V3172" s="11">
        <f>IF(E3172&gt;=D3172, 1, "")</f>
        <v>1</v>
      </c>
      <c r="W3172" s="11" t="str">
        <f>IF(E3172&lt;D3172, 1, "")</f>
        <v/>
      </c>
      <c r="X3172" s="15">
        <f>S3172</f>
        <v>41145.719305555554</v>
      </c>
    </row>
    <row r="3173" spans="1:24" ht="48" x14ac:dyDescent="0.2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5">
        <f>E3173/D3173</f>
        <v>1</v>
      </c>
      <c r="P3173" s="6">
        <f>E3173/L3173</f>
        <v>48.07692307692308</v>
      </c>
      <c r="Q3173" t="str">
        <f>LEFT(N3173, SEARCH("/", N3173, 1)-1)</f>
        <v>music</v>
      </c>
      <c r="R3173" t="str">
        <f>RIGHT(N3173, LEN(N3173) - SEARCH("/", N3173,1))</f>
        <v>indie rock</v>
      </c>
      <c r="S3173" s="10">
        <f>(((J3173/60)/60)/24)+DATE(1970,1,1)</f>
        <v>41373.102465277778</v>
      </c>
      <c r="T3173" s="10">
        <f>(((I3173/60)/60)/24)+DATE(1970,1,1)</f>
        <v>41403.102465277778</v>
      </c>
      <c r="U3173" s="12">
        <f>ROUND((T3173-S3173), 0)</f>
        <v>30</v>
      </c>
      <c r="V3173" s="11">
        <f>IF(E3173&gt;=D3173, 1, "")</f>
        <v>1</v>
      </c>
      <c r="W3173" s="11" t="str">
        <f>IF(E3173&lt;D3173, 1, "")</f>
        <v/>
      </c>
      <c r="X3173" s="15">
        <f>S3173</f>
        <v>41373.102465277778</v>
      </c>
    </row>
    <row r="3174" spans="1:24" ht="48" x14ac:dyDescent="0.2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5">
        <f>E3174/D3174</f>
        <v>1.1850000000000001</v>
      </c>
      <c r="P3174" s="6">
        <f>E3174/L3174</f>
        <v>27.558139534883722</v>
      </c>
      <c r="Q3174" t="str">
        <f>LEFT(N3174, SEARCH("/", N3174, 1)-1)</f>
        <v>music</v>
      </c>
      <c r="R3174" t="str">
        <f>RIGHT(N3174, LEN(N3174) - SEARCH("/", N3174,1))</f>
        <v>indie rock</v>
      </c>
      <c r="S3174" s="10">
        <f>(((J3174/60)/60)/24)+DATE(1970,1,1)</f>
        <v>41025.874201388891</v>
      </c>
      <c r="T3174" s="10">
        <f>(((I3174/60)/60)/24)+DATE(1970,1,1)</f>
        <v>41039.708333333336</v>
      </c>
      <c r="U3174" s="12">
        <f>ROUND((T3174-S3174), 0)</f>
        <v>14</v>
      </c>
      <c r="V3174" s="11">
        <f>IF(E3174&gt;=D3174, 1, "")</f>
        <v>1</v>
      </c>
      <c r="W3174" s="11" t="str">
        <f>IF(E3174&lt;D3174, 1, "")</f>
        <v/>
      </c>
      <c r="X3174" s="15">
        <f>S3174</f>
        <v>41025.874201388891</v>
      </c>
    </row>
    <row r="3175" spans="1:24" ht="32" x14ac:dyDescent="0.2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5">
        <f>E3175/D3175</f>
        <v>1.0721700000000001</v>
      </c>
      <c r="P3175" s="6">
        <f>E3175/L3175</f>
        <v>36.97137931034483</v>
      </c>
      <c r="Q3175" t="str">
        <f>LEFT(N3175, SEARCH("/", N3175, 1)-1)</f>
        <v>music</v>
      </c>
      <c r="R3175" t="str">
        <f>RIGHT(N3175, LEN(N3175) - SEARCH("/", N3175,1))</f>
        <v>indie rock</v>
      </c>
      <c r="S3175" s="10">
        <f>(((J3175/60)/60)/24)+DATE(1970,1,1)</f>
        <v>41174.154178240737</v>
      </c>
      <c r="T3175" s="10">
        <f>(((I3175/60)/60)/24)+DATE(1970,1,1)</f>
        <v>41210.208333333336</v>
      </c>
      <c r="U3175" s="12">
        <f>ROUND((T3175-S3175), 0)</f>
        <v>36</v>
      </c>
      <c r="V3175" s="11">
        <f>IF(E3175&gt;=D3175, 1, "")</f>
        <v>1</v>
      </c>
      <c r="W3175" s="11" t="str">
        <f>IF(E3175&lt;D3175, 1, "")</f>
        <v/>
      </c>
      <c r="X3175" s="15">
        <f>S3175</f>
        <v>41174.154178240737</v>
      </c>
    </row>
    <row r="3176" spans="1:24" ht="48" x14ac:dyDescent="0.2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5">
        <f>E3176/D3176</f>
        <v>1.1366666666666667</v>
      </c>
      <c r="P3176" s="6">
        <f>E3176/L3176</f>
        <v>29.021276595744681</v>
      </c>
      <c r="Q3176" t="str">
        <f>LEFT(N3176, SEARCH("/", N3176, 1)-1)</f>
        <v>music</v>
      </c>
      <c r="R3176" t="str">
        <f>RIGHT(N3176, LEN(N3176) - SEARCH("/", N3176,1))</f>
        <v>indie rock</v>
      </c>
      <c r="S3176" s="10">
        <f>(((J3176/60)/60)/24)+DATE(1970,1,1)</f>
        <v>40557.429733796293</v>
      </c>
      <c r="T3176" s="10">
        <f>(((I3176/60)/60)/24)+DATE(1970,1,1)</f>
        <v>40582.429733796293</v>
      </c>
      <c r="U3176" s="12">
        <f>ROUND((T3176-S3176), 0)</f>
        <v>25</v>
      </c>
      <c r="V3176" s="11">
        <f>IF(E3176&gt;=D3176, 1, "")</f>
        <v>1</v>
      </c>
      <c r="W3176" s="11" t="str">
        <f>IF(E3176&lt;D3176, 1, "")</f>
        <v/>
      </c>
      <c r="X3176" s="15">
        <f>S3176</f>
        <v>40557.429733796293</v>
      </c>
    </row>
    <row r="3177" spans="1:24" ht="48" x14ac:dyDescent="0.2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5">
        <f>E3177/D3177</f>
        <v>1.0316400000000001</v>
      </c>
      <c r="P3177" s="6">
        <f>E3177/L3177</f>
        <v>28.65666666666667</v>
      </c>
      <c r="Q3177" t="str">
        <f>LEFT(N3177, SEARCH("/", N3177, 1)-1)</f>
        <v>music</v>
      </c>
      <c r="R3177" t="str">
        <f>RIGHT(N3177, LEN(N3177) - SEARCH("/", N3177,1))</f>
        <v>indie rock</v>
      </c>
      <c r="S3177" s="10">
        <f>(((J3177/60)/60)/24)+DATE(1970,1,1)</f>
        <v>41023.07471064815</v>
      </c>
      <c r="T3177" s="10">
        <f>(((I3177/60)/60)/24)+DATE(1970,1,1)</f>
        <v>41053.07471064815</v>
      </c>
      <c r="U3177" s="12">
        <f>ROUND((T3177-S3177), 0)</f>
        <v>30</v>
      </c>
      <c r="V3177" s="11">
        <f>IF(E3177&gt;=D3177, 1, "")</f>
        <v>1</v>
      </c>
      <c r="W3177" s="11" t="str">
        <f>IF(E3177&lt;D3177, 1, "")</f>
        <v/>
      </c>
      <c r="X3177" s="15">
        <f>S3177</f>
        <v>41023.07471064815</v>
      </c>
    </row>
    <row r="3178" spans="1:24" ht="48" x14ac:dyDescent="0.2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5">
        <f>E3178/D3178</f>
        <v>1.28</v>
      </c>
      <c r="P3178" s="6">
        <f>E3178/L3178</f>
        <v>37.647058823529413</v>
      </c>
      <c r="Q3178" t="str">
        <f>LEFT(N3178, SEARCH("/", N3178, 1)-1)</f>
        <v>music</v>
      </c>
      <c r="R3178" t="str">
        <f>RIGHT(N3178, LEN(N3178) - SEARCH("/", N3178,1))</f>
        <v>indie rock</v>
      </c>
      <c r="S3178" s="10">
        <f>(((J3178/60)/60)/24)+DATE(1970,1,1)</f>
        <v>40893.992962962962</v>
      </c>
      <c r="T3178" s="10">
        <f>(((I3178/60)/60)/24)+DATE(1970,1,1)</f>
        <v>40933.992962962962</v>
      </c>
      <c r="U3178" s="12">
        <f>ROUND((T3178-S3178), 0)</f>
        <v>40</v>
      </c>
      <c r="V3178" s="11">
        <f>IF(E3178&gt;=D3178, 1, "")</f>
        <v>1</v>
      </c>
      <c r="W3178" s="11" t="str">
        <f>IF(E3178&lt;D3178, 1, "")</f>
        <v/>
      </c>
      <c r="X3178" s="15">
        <f>S3178</f>
        <v>40893.992962962962</v>
      </c>
    </row>
    <row r="3179" spans="1:24" ht="48" x14ac:dyDescent="0.2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5">
        <f>E3179/D3179</f>
        <v>1.3576026666666667</v>
      </c>
      <c r="P3179" s="6">
        <f>E3179/L3179</f>
        <v>97.904038461538462</v>
      </c>
      <c r="Q3179" t="str">
        <f>LEFT(N3179, SEARCH("/", N3179, 1)-1)</f>
        <v>music</v>
      </c>
      <c r="R3179" t="str">
        <f>RIGHT(N3179, LEN(N3179) - SEARCH("/", N3179,1))</f>
        <v>indie rock</v>
      </c>
      <c r="S3179" s="10">
        <f>(((J3179/60)/60)/24)+DATE(1970,1,1)</f>
        <v>40354.11550925926</v>
      </c>
      <c r="T3179" s="10">
        <f>(((I3179/60)/60)/24)+DATE(1970,1,1)</f>
        <v>40425.043749999997</v>
      </c>
      <c r="U3179" s="12">
        <f>ROUND((T3179-S3179), 0)</f>
        <v>71</v>
      </c>
      <c r="V3179" s="11">
        <f>IF(E3179&gt;=D3179, 1, "")</f>
        <v>1</v>
      </c>
      <c r="W3179" s="11" t="str">
        <f>IF(E3179&lt;D3179, 1, "")</f>
        <v/>
      </c>
      <c r="X3179" s="15">
        <f>S3179</f>
        <v>40354.11550925926</v>
      </c>
    </row>
    <row r="3180" spans="1:24" ht="48" x14ac:dyDescent="0.2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5">
        <f>E3180/D3180</f>
        <v>1</v>
      </c>
      <c r="P3180" s="6">
        <f>E3180/L3180</f>
        <v>42.553191489361701</v>
      </c>
      <c r="Q3180" t="str">
        <f>LEFT(N3180, SEARCH("/", N3180, 1)-1)</f>
        <v>music</v>
      </c>
      <c r="R3180" t="str">
        <f>RIGHT(N3180, LEN(N3180) - SEARCH("/", N3180,1))</f>
        <v>indie rock</v>
      </c>
      <c r="S3180" s="10">
        <f>(((J3180/60)/60)/24)+DATE(1970,1,1)</f>
        <v>41193.748483796298</v>
      </c>
      <c r="T3180" s="10">
        <f>(((I3180/60)/60)/24)+DATE(1970,1,1)</f>
        <v>41223.790150462963</v>
      </c>
      <c r="U3180" s="12">
        <f>ROUND((T3180-S3180), 0)</f>
        <v>30</v>
      </c>
      <c r="V3180" s="11">
        <f>IF(E3180&gt;=D3180, 1, "")</f>
        <v>1</v>
      </c>
      <c r="W3180" s="11" t="str">
        <f>IF(E3180&lt;D3180, 1, "")</f>
        <v/>
      </c>
      <c r="X3180" s="15">
        <f>S3180</f>
        <v>41193.748483796298</v>
      </c>
    </row>
    <row r="3181" spans="1:24" ht="48" x14ac:dyDescent="0.2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5">
        <f>E3181/D3181</f>
        <v>1.0000360000000001</v>
      </c>
      <c r="P3181" s="6">
        <f>E3181/L3181</f>
        <v>131.58368421052631</v>
      </c>
      <c r="Q3181" t="str">
        <f>LEFT(N3181, SEARCH("/", N3181, 1)-1)</f>
        <v>music</v>
      </c>
      <c r="R3181" t="str">
        <f>RIGHT(N3181, LEN(N3181) - SEARCH("/", N3181,1))</f>
        <v>indie rock</v>
      </c>
      <c r="S3181" s="10">
        <f>(((J3181/60)/60)/24)+DATE(1970,1,1)</f>
        <v>40417.011296296296</v>
      </c>
      <c r="T3181" s="10">
        <f>(((I3181/60)/60)/24)+DATE(1970,1,1)</f>
        <v>40462.011296296296</v>
      </c>
      <c r="U3181" s="12">
        <f>ROUND((T3181-S3181), 0)</f>
        <v>45</v>
      </c>
      <c r="V3181" s="11">
        <f>IF(E3181&gt;=D3181, 1, "")</f>
        <v>1</v>
      </c>
      <c r="W3181" s="11" t="str">
        <f>IF(E3181&lt;D3181, 1, "")</f>
        <v/>
      </c>
      <c r="X3181" s="15">
        <f>S3181</f>
        <v>40417.011296296296</v>
      </c>
    </row>
    <row r="3182" spans="1:24" ht="32" x14ac:dyDescent="0.2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5">
        <f>E3182/D3182</f>
        <v>1.0471999999999999</v>
      </c>
      <c r="P3182" s="6">
        <f>E3182/L3182</f>
        <v>32.320987654320987</v>
      </c>
      <c r="Q3182" t="str">
        <f>LEFT(N3182, SEARCH("/", N3182, 1)-1)</f>
        <v>music</v>
      </c>
      <c r="R3182" t="str">
        <f>RIGHT(N3182, LEN(N3182) - SEARCH("/", N3182,1))</f>
        <v>indie rock</v>
      </c>
      <c r="S3182" s="10">
        <f>(((J3182/60)/60)/24)+DATE(1970,1,1)</f>
        <v>40310.287673611114</v>
      </c>
      <c r="T3182" s="10">
        <f>(((I3182/60)/60)/24)+DATE(1970,1,1)</f>
        <v>40369.916666666664</v>
      </c>
      <c r="U3182" s="12">
        <f>ROUND((T3182-S3182), 0)</f>
        <v>60</v>
      </c>
      <c r="V3182" s="11">
        <f>IF(E3182&gt;=D3182, 1, "")</f>
        <v>1</v>
      </c>
      <c r="W3182" s="11" t="str">
        <f>IF(E3182&lt;D3182, 1, "")</f>
        <v/>
      </c>
      <c r="X3182" s="15">
        <f>S3182</f>
        <v>40310.287673611114</v>
      </c>
    </row>
    <row r="3183" spans="1:24" ht="48" x14ac:dyDescent="0.2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5">
        <f>E3183/D3183</f>
        <v>1.050225</v>
      </c>
      <c r="P3183" s="6">
        <f>E3183/L3183</f>
        <v>61.103999999999999</v>
      </c>
      <c r="Q3183" t="str">
        <f>LEFT(N3183, SEARCH("/", N3183, 1)-1)</f>
        <v>music</v>
      </c>
      <c r="R3183" t="str">
        <f>RIGHT(N3183, LEN(N3183) - SEARCH("/", N3183,1))</f>
        <v>indie rock</v>
      </c>
      <c r="S3183" s="10">
        <f>(((J3183/60)/60)/24)+DATE(1970,1,1)</f>
        <v>41913.328356481477</v>
      </c>
      <c r="T3183" s="10">
        <f>(((I3183/60)/60)/24)+DATE(1970,1,1)</f>
        <v>41946.370023148149</v>
      </c>
      <c r="U3183" s="12">
        <f>ROUND((T3183-S3183), 0)</f>
        <v>33</v>
      </c>
      <c r="V3183" s="11">
        <f>IF(E3183&gt;=D3183, 1, "")</f>
        <v>1</v>
      </c>
      <c r="W3183" s="11" t="str">
        <f>IF(E3183&lt;D3183, 1, "")</f>
        <v/>
      </c>
      <c r="X3183" s="15">
        <f>S3183</f>
        <v>41913.328356481477</v>
      </c>
    </row>
    <row r="3184" spans="1:24" ht="32" x14ac:dyDescent="0.2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5">
        <f>E3184/D3184</f>
        <v>1.7133333333333334</v>
      </c>
      <c r="P3184" s="6">
        <f>E3184/L3184</f>
        <v>31.341463414634145</v>
      </c>
      <c r="Q3184" t="str">
        <f>LEFT(N3184, SEARCH("/", N3184, 1)-1)</f>
        <v>music</v>
      </c>
      <c r="R3184" t="str">
        <f>RIGHT(N3184, LEN(N3184) - SEARCH("/", N3184,1))</f>
        <v>indie rock</v>
      </c>
      <c r="S3184" s="10">
        <f>(((J3184/60)/60)/24)+DATE(1970,1,1)</f>
        <v>41088.691493055558</v>
      </c>
      <c r="T3184" s="10">
        <f>(((I3184/60)/60)/24)+DATE(1970,1,1)</f>
        <v>41133.691493055558</v>
      </c>
      <c r="U3184" s="12">
        <f>ROUND((T3184-S3184), 0)</f>
        <v>45</v>
      </c>
      <c r="V3184" s="11">
        <f>IF(E3184&gt;=D3184, 1, "")</f>
        <v>1</v>
      </c>
      <c r="W3184" s="11" t="str">
        <f>IF(E3184&lt;D3184, 1, "")</f>
        <v/>
      </c>
      <c r="X3184" s="15">
        <f>S3184</f>
        <v>41088.691493055558</v>
      </c>
    </row>
    <row r="3185" spans="1:24" ht="48" x14ac:dyDescent="0.2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5">
        <f>E3185/D3185</f>
        <v>1.2749999999999999</v>
      </c>
      <c r="P3185" s="6">
        <f>E3185/L3185</f>
        <v>129.1139240506329</v>
      </c>
      <c r="Q3185" t="str">
        <f>LEFT(N3185, SEARCH("/", N3185, 1)-1)</f>
        <v>music</v>
      </c>
      <c r="R3185" t="str">
        <f>RIGHT(N3185, LEN(N3185) - SEARCH("/", N3185,1))</f>
        <v>indie rock</v>
      </c>
      <c r="S3185" s="10">
        <f>(((J3185/60)/60)/24)+DATE(1970,1,1)</f>
        <v>41257.950381944444</v>
      </c>
      <c r="T3185" s="10">
        <f>(((I3185/60)/60)/24)+DATE(1970,1,1)</f>
        <v>41287.950381944444</v>
      </c>
      <c r="U3185" s="12">
        <f>ROUND((T3185-S3185), 0)</f>
        <v>30</v>
      </c>
      <c r="V3185" s="11">
        <f>IF(E3185&gt;=D3185, 1, "")</f>
        <v>1</v>
      </c>
      <c r="W3185" s="11" t="str">
        <f>IF(E3185&lt;D3185, 1, "")</f>
        <v/>
      </c>
      <c r="X3185" s="15">
        <f>S3185</f>
        <v>41257.950381944444</v>
      </c>
    </row>
    <row r="3186" spans="1:24" ht="32" x14ac:dyDescent="0.2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5">
        <f>E3186/D3186</f>
        <v>1.3344333333333334</v>
      </c>
      <c r="P3186" s="6">
        <f>E3186/L3186</f>
        <v>25.020624999999999</v>
      </c>
      <c r="Q3186" t="str">
        <f>LEFT(N3186, SEARCH("/", N3186, 1)-1)</f>
        <v>music</v>
      </c>
      <c r="R3186" t="str">
        <f>RIGHT(N3186, LEN(N3186) - SEARCH("/", N3186,1))</f>
        <v>indie rock</v>
      </c>
      <c r="S3186" s="10">
        <f>(((J3186/60)/60)/24)+DATE(1970,1,1)</f>
        <v>41107.726782407408</v>
      </c>
      <c r="T3186" s="10">
        <f>(((I3186/60)/60)/24)+DATE(1970,1,1)</f>
        <v>41118.083333333336</v>
      </c>
      <c r="U3186" s="12">
        <f>ROUND((T3186-S3186), 0)</f>
        <v>10</v>
      </c>
      <c r="V3186" s="11">
        <f>IF(E3186&gt;=D3186, 1, "")</f>
        <v>1</v>
      </c>
      <c r="W3186" s="11" t="str">
        <f>IF(E3186&lt;D3186, 1, "")</f>
        <v/>
      </c>
      <c r="X3186" s="15">
        <f>S3186</f>
        <v>41107.726782407408</v>
      </c>
    </row>
    <row r="3187" spans="1:24" ht="48" x14ac:dyDescent="0.2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5">
        <f>E3187/D3187</f>
        <v>1</v>
      </c>
      <c r="P3187" s="6">
        <f>E3187/L3187</f>
        <v>250</v>
      </c>
      <c r="Q3187" t="str">
        <f>LEFT(N3187, SEARCH("/", N3187, 1)-1)</f>
        <v>music</v>
      </c>
      <c r="R3187" t="str">
        <f>RIGHT(N3187, LEN(N3187) - SEARCH("/", N3187,1))</f>
        <v>indie rock</v>
      </c>
      <c r="S3187" s="10">
        <f>(((J3187/60)/60)/24)+DATE(1970,1,1)</f>
        <v>42227.936157407406</v>
      </c>
      <c r="T3187" s="10">
        <f>(((I3187/60)/60)/24)+DATE(1970,1,1)</f>
        <v>42287.936157407406</v>
      </c>
      <c r="U3187" s="12">
        <f>ROUND((T3187-S3187), 0)</f>
        <v>60</v>
      </c>
      <c r="V3187" s="11">
        <f>IF(E3187&gt;=D3187, 1, "")</f>
        <v>1</v>
      </c>
      <c r="W3187" s="11" t="str">
        <f>IF(E3187&lt;D3187, 1, "")</f>
        <v/>
      </c>
      <c r="X3187" s="15">
        <f>S3187</f>
        <v>42227.936157407406</v>
      </c>
    </row>
    <row r="3188" spans="1:24" ht="48" x14ac:dyDescent="0.2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5">
        <f>E3188/D3188</f>
        <v>1.1291099999999998</v>
      </c>
      <c r="P3188" s="6">
        <f>E3188/L3188</f>
        <v>47.541473684210523</v>
      </c>
      <c r="Q3188" t="str">
        <f>LEFT(N3188, SEARCH("/", N3188, 1)-1)</f>
        <v>music</v>
      </c>
      <c r="R3188" t="str">
        <f>RIGHT(N3188, LEN(N3188) - SEARCH("/", N3188,1))</f>
        <v>indie rock</v>
      </c>
      <c r="S3188" s="10">
        <f>(((J3188/60)/60)/24)+DATE(1970,1,1)</f>
        <v>40999.645925925928</v>
      </c>
      <c r="T3188" s="10">
        <f>(((I3188/60)/60)/24)+DATE(1970,1,1)</f>
        <v>41029.645925925928</v>
      </c>
      <c r="U3188" s="12">
        <f>ROUND((T3188-S3188), 0)</f>
        <v>30</v>
      </c>
      <c r="V3188" s="11">
        <f>IF(E3188&gt;=D3188, 1, "")</f>
        <v>1</v>
      </c>
      <c r="W3188" s="11" t="str">
        <f>IF(E3188&lt;D3188, 1, "")</f>
        <v/>
      </c>
      <c r="X3188" s="15">
        <f>S3188</f>
        <v>40999.645925925928</v>
      </c>
    </row>
    <row r="3189" spans="1:24" ht="48" x14ac:dyDescent="0.2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5">
        <f>E3189/D3189</f>
        <v>1.0009999999999999</v>
      </c>
      <c r="P3189" s="6">
        <f>E3189/L3189</f>
        <v>40.04</v>
      </c>
      <c r="Q3189" t="str">
        <f>LEFT(N3189, SEARCH("/", N3189, 1)-1)</f>
        <v>music</v>
      </c>
      <c r="R3189" t="str">
        <f>RIGHT(N3189, LEN(N3189) - SEARCH("/", N3189,1))</f>
        <v>indie rock</v>
      </c>
      <c r="S3189" s="10">
        <f>(((J3189/60)/60)/24)+DATE(1970,1,1)</f>
        <v>40711.782210648147</v>
      </c>
      <c r="T3189" s="10">
        <f>(((I3189/60)/60)/24)+DATE(1970,1,1)</f>
        <v>40756.782210648147</v>
      </c>
      <c r="U3189" s="12">
        <f>ROUND((T3189-S3189), 0)</f>
        <v>45</v>
      </c>
      <c r="V3189" s="11">
        <f>IF(E3189&gt;=D3189, 1, "")</f>
        <v>1</v>
      </c>
      <c r="W3189" s="11" t="str">
        <f>IF(E3189&lt;D3189, 1, "")</f>
        <v/>
      </c>
      <c r="X3189" s="15">
        <f>S3189</f>
        <v>40711.782210648147</v>
      </c>
    </row>
    <row r="3190" spans="1:24" ht="32" x14ac:dyDescent="0.2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5">
        <f>E3190/D3190</f>
        <v>1.1372727272727272</v>
      </c>
      <c r="P3190" s="6">
        <f>E3190/L3190</f>
        <v>65.84210526315789</v>
      </c>
      <c r="Q3190" t="str">
        <f>LEFT(N3190, SEARCH("/", N3190, 1)-1)</f>
        <v>music</v>
      </c>
      <c r="R3190" t="str">
        <f>RIGHT(N3190, LEN(N3190) - SEARCH("/", N3190,1))</f>
        <v>indie rock</v>
      </c>
      <c r="S3190" s="10">
        <f>(((J3190/60)/60)/24)+DATE(1970,1,1)</f>
        <v>40970.750034722223</v>
      </c>
      <c r="T3190" s="10">
        <f>(((I3190/60)/60)/24)+DATE(1970,1,1)</f>
        <v>41030.708368055559</v>
      </c>
      <c r="U3190" s="12">
        <f>ROUND((T3190-S3190), 0)</f>
        <v>60</v>
      </c>
      <c r="V3190" s="11">
        <f>IF(E3190&gt;=D3190, 1, "")</f>
        <v>1</v>
      </c>
      <c r="W3190" s="11" t="str">
        <f>IF(E3190&lt;D3190, 1, "")</f>
        <v/>
      </c>
      <c r="X3190" s="15">
        <f>S3190</f>
        <v>40970.750034722223</v>
      </c>
    </row>
    <row r="3191" spans="1:24" ht="48" x14ac:dyDescent="0.2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5">
        <f>E3191/D3191</f>
        <v>1.1931742857142855</v>
      </c>
      <c r="P3191" s="6">
        <f>E3191/L3191</f>
        <v>46.401222222222216</v>
      </c>
      <c r="Q3191" t="str">
        <f>LEFT(N3191, SEARCH("/", N3191, 1)-1)</f>
        <v>music</v>
      </c>
      <c r="R3191" t="str">
        <f>RIGHT(N3191, LEN(N3191) - SEARCH("/", N3191,1))</f>
        <v>indie rock</v>
      </c>
      <c r="S3191" s="10">
        <f>(((J3191/60)/60)/24)+DATE(1970,1,1)</f>
        <v>40771.916701388887</v>
      </c>
      <c r="T3191" s="10">
        <f>(((I3191/60)/60)/24)+DATE(1970,1,1)</f>
        <v>40801.916701388887</v>
      </c>
      <c r="U3191" s="12">
        <f>ROUND((T3191-S3191), 0)</f>
        <v>30</v>
      </c>
      <c r="V3191" s="11">
        <f>IF(E3191&gt;=D3191, 1, "")</f>
        <v>1</v>
      </c>
      <c r="W3191" s="11" t="str">
        <f>IF(E3191&lt;D3191, 1, "")</f>
        <v/>
      </c>
      <c r="X3191" s="15">
        <f>S3191</f>
        <v>40771.916701388887</v>
      </c>
    </row>
    <row r="3192" spans="1:24" ht="48" x14ac:dyDescent="0.2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5">
        <f>E3192/D3192</f>
        <v>1.0325</v>
      </c>
      <c r="P3192" s="6">
        <f>E3192/L3192</f>
        <v>50.365853658536587</v>
      </c>
      <c r="Q3192" t="str">
        <f>LEFT(N3192, SEARCH("/", N3192, 1)-1)</f>
        <v>music</v>
      </c>
      <c r="R3192" t="str">
        <f>RIGHT(N3192, LEN(N3192) - SEARCH("/", N3192,1))</f>
        <v>indie rock</v>
      </c>
      <c r="S3192" s="10">
        <f>(((J3192/60)/60)/24)+DATE(1970,1,1)</f>
        <v>40793.998599537037</v>
      </c>
      <c r="T3192" s="10">
        <f>(((I3192/60)/60)/24)+DATE(1970,1,1)</f>
        <v>40828.998599537037</v>
      </c>
      <c r="U3192" s="12">
        <f>ROUND((T3192-S3192), 0)</f>
        <v>35</v>
      </c>
      <c r="V3192" s="11">
        <f>IF(E3192&gt;=D3192, 1, "")</f>
        <v>1</v>
      </c>
      <c r="W3192" s="11" t="str">
        <f>IF(E3192&lt;D3192, 1, "")</f>
        <v/>
      </c>
      <c r="X3192" s="15">
        <f>S3192</f>
        <v>40793.998599537037</v>
      </c>
    </row>
    <row r="3193" spans="1:24" ht="48" x14ac:dyDescent="0.2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5">
        <f>E3193/D3193</f>
        <v>2.6566666666666667</v>
      </c>
      <c r="P3193" s="6">
        <f>E3193/L3193</f>
        <v>26.566666666666666</v>
      </c>
      <c r="Q3193" t="str">
        <f>LEFT(N3193, SEARCH("/", N3193, 1)-1)</f>
        <v>music</v>
      </c>
      <c r="R3193" t="str">
        <f>RIGHT(N3193, LEN(N3193) - SEARCH("/", N3193,1))</f>
        <v>indie rock</v>
      </c>
      <c r="S3193" s="10">
        <f>(((J3193/60)/60)/24)+DATE(1970,1,1)</f>
        <v>40991.708055555559</v>
      </c>
      <c r="T3193" s="10">
        <f>(((I3193/60)/60)/24)+DATE(1970,1,1)</f>
        <v>41021.708055555559</v>
      </c>
      <c r="U3193" s="12">
        <f>ROUND((T3193-S3193), 0)</f>
        <v>30</v>
      </c>
      <c r="V3193" s="11">
        <f>IF(E3193&gt;=D3193, 1, "")</f>
        <v>1</v>
      </c>
      <c r="W3193" s="11" t="str">
        <f>IF(E3193&lt;D3193, 1, "")</f>
        <v/>
      </c>
      <c r="X3193" s="15">
        <f>S3193</f>
        <v>40991.708055555559</v>
      </c>
    </row>
    <row r="3194" spans="1:24" ht="48" x14ac:dyDescent="0.2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5">
        <f>E3194/D3194</f>
        <v>1.0005066666666667</v>
      </c>
      <c r="P3194" s="6">
        <f>E3194/L3194</f>
        <v>39.493684210526318</v>
      </c>
      <c r="Q3194" t="str">
        <f>LEFT(N3194, SEARCH("/", N3194, 1)-1)</f>
        <v>music</v>
      </c>
      <c r="R3194" t="str">
        <f>RIGHT(N3194, LEN(N3194) - SEARCH("/", N3194,1))</f>
        <v>indie rock</v>
      </c>
      <c r="S3194" s="10">
        <f>(((J3194/60)/60)/24)+DATE(1970,1,1)</f>
        <v>41026.083298611113</v>
      </c>
      <c r="T3194" s="10">
        <f>(((I3194/60)/60)/24)+DATE(1970,1,1)</f>
        <v>41056.083298611113</v>
      </c>
      <c r="U3194" s="12">
        <f>ROUND((T3194-S3194), 0)</f>
        <v>30</v>
      </c>
      <c r="V3194" s="11">
        <f>IF(E3194&gt;=D3194, 1, "")</f>
        <v>1</v>
      </c>
      <c r="W3194" s="11" t="str">
        <f>IF(E3194&lt;D3194, 1, "")</f>
        <v/>
      </c>
      <c r="X3194" s="15">
        <f>S3194</f>
        <v>41026.083298611113</v>
      </c>
    </row>
    <row r="3195" spans="1:24" ht="48" x14ac:dyDescent="0.2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5">
        <f>E3195/D3195</f>
        <v>1.0669999999999999</v>
      </c>
      <c r="P3195" s="6">
        <f>E3195/L3195</f>
        <v>49.246153846153845</v>
      </c>
      <c r="Q3195" t="str">
        <f>LEFT(N3195, SEARCH("/", N3195, 1)-1)</f>
        <v>music</v>
      </c>
      <c r="R3195" t="str">
        <f>RIGHT(N3195, LEN(N3195) - SEARCH("/", N3195,1))</f>
        <v>indie rock</v>
      </c>
      <c r="S3195" s="10">
        <f>(((J3195/60)/60)/24)+DATE(1970,1,1)</f>
        <v>40833.633194444446</v>
      </c>
      <c r="T3195" s="10">
        <f>(((I3195/60)/60)/24)+DATE(1970,1,1)</f>
        <v>40863.674861111111</v>
      </c>
      <c r="U3195" s="12">
        <f>ROUND((T3195-S3195), 0)</f>
        <v>30</v>
      </c>
      <c r="V3195" s="11">
        <f>IF(E3195&gt;=D3195, 1, "")</f>
        <v>1</v>
      </c>
      <c r="W3195" s="11" t="str">
        <f>IF(E3195&lt;D3195, 1, "")</f>
        <v/>
      </c>
      <c r="X3195" s="15">
        <f>S3195</f>
        <v>40833.633194444446</v>
      </c>
    </row>
    <row r="3196" spans="1:24" ht="48" x14ac:dyDescent="0.2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5">
        <f>E3196/D3196</f>
        <v>1.3367142857142857</v>
      </c>
      <c r="P3196" s="6">
        <f>E3196/L3196</f>
        <v>62.38</v>
      </c>
      <c r="Q3196" t="str">
        <f>LEFT(N3196, SEARCH("/", N3196, 1)-1)</f>
        <v>music</v>
      </c>
      <c r="R3196" t="str">
        <f>RIGHT(N3196, LEN(N3196) - SEARCH("/", N3196,1))</f>
        <v>indie rock</v>
      </c>
      <c r="S3196" s="10">
        <f>(((J3196/60)/60)/24)+DATE(1970,1,1)</f>
        <v>41373.690266203703</v>
      </c>
      <c r="T3196" s="10">
        <f>(((I3196/60)/60)/24)+DATE(1970,1,1)</f>
        <v>41403.690266203703</v>
      </c>
      <c r="U3196" s="12">
        <f>ROUND((T3196-S3196), 0)</f>
        <v>30</v>
      </c>
      <c r="V3196" s="11">
        <f>IF(E3196&gt;=D3196, 1, "")</f>
        <v>1</v>
      </c>
      <c r="W3196" s="11" t="str">
        <f>IF(E3196&lt;D3196, 1, "")</f>
        <v/>
      </c>
      <c r="X3196" s="15">
        <f>S3196</f>
        <v>41373.690266203703</v>
      </c>
    </row>
    <row r="3197" spans="1:24" ht="48" x14ac:dyDescent="0.2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5">
        <f>E3197/D3197</f>
        <v>1.214</v>
      </c>
      <c r="P3197" s="6">
        <f>E3197/L3197</f>
        <v>37.9375</v>
      </c>
      <c r="Q3197" t="str">
        <f>LEFT(N3197, SEARCH("/", N3197, 1)-1)</f>
        <v>music</v>
      </c>
      <c r="R3197" t="str">
        <f>RIGHT(N3197, LEN(N3197) - SEARCH("/", N3197,1))</f>
        <v>indie rock</v>
      </c>
      <c r="S3197" s="10">
        <f>(((J3197/60)/60)/24)+DATE(1970,1,1)</f>
        <v>41023.227731481478</v>
      </c>
      <c r="T3197" s="10">
        <f>(((I3197/60)/60)/24)+DATE(1970,1,1)</f>
        <v>41083.227731481478</v>
      </c>
      <c r="U3197" s="12">
        <f>ROUND((T3197-S3197), 0)</f>
        <v>60</v>
      </c>
      <c r="V3197" s="11">
        <f>IF(E3197&gt;=D3197, 1, "")</f>
        <v>1</v>
      </c>
      <c r="W3197" s="11" t="str">
        <f>IF(E3197&lt;D3197, 1, "")</f>
        <v/>
      </c>
      <c r="X3197" s="15">
        <f>S3197</f>
        <v>41023.227731481478</v>
      </c>
    </row>
    <row r="3198" spans="1:24" ht="48" x14ac:dyDescent="0.2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5">
        <f>E3198/D3198</f>
        <v>1.032</v>
      </c>
      <c r="P3198" s="6">
        <f>E3198/L3198</f>
        <v>51.6</v>
      </c>
      <c r="Q3198" t="str">
        <f>LEFT(N3198, SEARCH("/", N3198, 1)-1)</f>
        <v>music</v>
      </c>
      <c r="R3198" t="str">
        <f>RIGHT(N3198, LEN(N3198) - SEARCH("/", N3198,1))</f>
        <v>indie rock</v>
      </c>
      <c r="S3198" s="10">
        <f>(((J3198/60)/60)/24)+DATE(1970,1,1)</f>
        <v>40542.839282407411</v>
      </c>
      <c r="T3198" s="10">
        <f>(((I3198/60)/60)/24)+DATE(1970,1,1)</f>
        <v>40559.07708333333</v>
      </c>
      <c r="U3198" s="12">
        <f>ROUND((T3198-S3198), 0)</f>
        <v>16</v>
      </c>
      <c r="V3198" s="11">
        <f>IF(E3198&gt;=D3198, 1, "")</f>
        <v>1</v>
      </c>
      <c r="W3198" s="11" t="str">
        <f>IF(E3198&lt;D3198, 1, "")</f>
        <v/>
      </c>
      <c r="X3198" s="15">
        <f>S3198</f>
        <v>40542.839282407411</v>
      </c>
    </row>
    <row r="3199" spans="1:24" ht="32" x14ac:dyDescent="0.2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5">
        <f>E3199/D3199</f>
        <v>1.25</v>
      </c>
      <c r="P3199" s="6">
        <f>E3199/L3199</f>
        <v>27.777777777777779</v>
      </c>
      <c r="Q3199" t="str">
        <f>LEFT(N3199, SEARCH("/", N3199, 1)-1)</f>
        <v>music</v>
      </c>
      <c r="R3199" t="str">
        <f>RIGHT(N3199, LEN(N3199) - SEARCH("/", N3199,1))</f>
        <v>indie rock</v>
      </c>
      <c r="S3199" s="10">
        <f>(((J3199/60)/60)/24)+DATE(1970,1,1)</f>
        <v>41024.985972222225</v>
      </c>
      <c r="T3199" s="10">
        <f>(((I3199/60)/60)/24)+DATE(1970,1,1)</f>
        <v>41076.415972222225</v>
      </c>
      <c r="U3199" s="12">
        <f>ROUND((T3199-S3199), 0)</f>
        <v>51</v>
      </c>
      <c r="V3199" s="11">
        <f>IF(E3199&gt;=D3199, 1, "")</f>
        <v>1</v>
      </c>
      <c r="W3199" s="11" t="str">
        <f>IF(E3199&lt;D3199, 1, "")</f>
        <v/>
      </c>
      <c r="X3199" s="15">
        <f>S3199</f>
        <v>41024.985972222225</v>
      </c>
    </row>
    <row r="3200" spans="1:24" ht="48" x14ac:dyDescent="0.2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5">
        <f>E3200/D3200</f>
        <v>1.2869999999999999</v>
      </c>
      <c r="P3200" s="6">
        <f>E3200/L3200</f>
        <v>99.382239382239376</v>
      </c>
      <c r="Q3200" t="str">
        <f>LEFT(N3200, SEARCH("/", N3200, 1)-1)</f>
        <v>music</v>
      </c>
      <c r="R3200" t="str">
        <f>RIGHT(N3200, LEN(N3200) - SEARCH("/", N3200,1))</f>
        <v>indie rock</v>
      </c>
      <c r="S3200" s="10">
        <f>(((J3200/60)/60)/24)+DATE(1970,1,1)</f>
        <v>41348.168287037035</v>
      </c>
      <c r="T3200" s="10">
        <f>(((I3200/60)/60)/24)+DATE(1970,1,1)</f>
        <v>41393.168287037035</v>
      </c>
      <c r="U3200" s="12">
        <f>ROUND((T3200-S3200), 0)</f>
        <v>45</v>
      </c>
      <c r="V3200" s="11">
        <f>IF(E3200&gt;=D3200, 1, "")</f>
        <v>1</v>
      </c>
      <c r="W3200" s="11" t="str">
        <f>IF(E3200&lt;D3200, 1, "")</f>
        <v/>
      </c>
      <c r="X3200" s="15">
        <f>S3200</f>
        <v>41348.168287037035</v>
      </c>
    </row>
    <row r="3201" spans="1:24" ht="48" x14ac:dyDescent="0.2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5">
        <f>E3201/D3201</f>
        <v>1.0100533333333332</v>
      </c>
      <c r="P3201" s="6">
        <f>E3201/L3201</f>
        <v>38.848205128205123</v>
      </c>
      <c r="Q3201" t="str">
        <f>LEFT(N3201, SEARCH("/", N3201, 1)-1)</f>
        <v>music</v>
      </c>
      <c r="R3201" t="str">
        <f>RIGHT(N3201, LEN(N3201) - SEARCH("/", N3201,1))</f>
        <v>indie rock</v>
      </c>
      <c r="S3201" s="10">
        <f>(((J3201/60)/60)/24)+DATE(1970,1,1)</f>
        <v>41022.645185185182</v>
      </c>
      <c r="T3201" s="10">
        <f>(((I3201/60)/60)/24)+DATE(1970,1,1)</f>
        <v>41052.645185185182</v>
      </c>
      <c r="U3201" s="12">
        <f>ROUND((T3201-S3201), 0)</f>
        <v>30</v>
      </c>
      <c r="V3201" s="11">
        <f>IF(E3201&gt;=D3201, 1, "")</f>
        <v>1</v>
      </c>
      <c r="W3201" s="11" t="str">
        <f>IF(E3201&lt;D3201, 1, "")</f>
        <v/>
      </c>
      <c r="X3201" s="15">
        <f>S3201</f>
        <v>41022.645185185182</v>
      </c>
    </row>
    <row r="3202" spans="1:24" ht="48" x14ac:dyDescent="0.2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5">
        <f>E3202/D3202</f>
        <v>1.2753666666666665</v>
      </c>
      <c r="P3202" s="6">
        <f>E3202/L3202</f>
        <v>45.548809523809524</v>
      </c>
      <c r="Q3202" t="str">
        <f>LEFT(N3202, SEARCH("/", N3202, 1)-1)</f>
        <v>music</v>
      </c>
      <c r="R3202" t="str">
        <f>RIGHT(N3202, LEN(N3202) - SEARCH("/", N3202,1))</f>
        <v>indie rock</v>
      </c>
      <c r="S3202" s="10">
        <f>(((J3202/60)/60)/24)+DATE(1970,1,1)</f>
        <v>41036.946469907409</v>
      </c>
      <c r="T3202" s="10">
        <f>(((I3202/60)/60)/24)+DATE(1970,1,1)</f>
        <v>41066.946469907409</v>
      </c>
      <c r="U3202" s="12">
        <f>ROUND((T3202-S3202), 0)</f>
        <v>30</v>
      </c>
      <c r="V3202" s="11">
        <f>IF(E3202&gt;=D3202, 1, "")</f>
        <v>1</v>
      </c>
      <c r="W3202" s="11" t="str">
        <f>IF(E3202&lt;D3202, 1, "")</f>
        <v/>
      </c>
      <c r="X3202" s="15">
        <f>S3202</f>
        <v>41036.946469907409</v>
      </c>
    </row>
    <row r="3203" spans="1:24" ht="32" x14ac:dyDescent="0.2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5">
        <f>E3203/D3203</f>
        <v>1</v>
      </c>
      <c r="P3203" s="6">
        <f>E3203/L3203</f>
        <v>600</v>
      </c>
      <c r="Q3203" t="str">
        <f>LEFT(N3203, SEARCH("/", N3203, 1)-1)</f>
        <v>music</v>
      </c>
      <c r="R3203" t="str">
        <f>RIGHT(N3203, LEN(N3203) - SEARCH("/", N3203,1))</f>
        <v>indie rock</v>
      </c>
      <c r="S3203" s="10">
        <f>(((J3203/60)/60)/24)+DATE(1970,1,1)</f>
        <v>41327.996435185189</v>
      </c>
      <c r="T3203" s="10">
        <f>(((I3203/60)/60)/24)+DATE(1970,1,1)</f>
        <v>41362.954768518517</v>
      </c>
      <c r="U3203" s="12">
        <f>ROUND((T3203-S3203), 0)</f>
        <v>35</v>
      </c>
      <c r="V3203" s="11">
        <f>IF(E3203&gt;=D3203, 1, "")</f>
        <v>1</v>
      </c>
      <c r="W3203" s="11" t="str">
        <f>IF(E3203&lt;D3203, 1, "")</f>
        <v/>
      </c>
      <c r="X3203" s="15">
        <f>S3203</f>
        <v>41327.996435185189</v>
      </c>
    </row>
    <row r="3204" spans="1:24" ht="48" x14ac:dyDescent="0.2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5">
        <f>E3204/D3204</f>
        <v>1.127715</v>
      </c>
      <c r="P3204" s="6">
        <f>E3204/L3204</f>
        <v>80.551071428571419</v>
      </c>
      <c r="Q3204" t="str">
        <f>LEFT(N3204, SEARCH("/", N3204, 1)-1)</f>
        <v>music</v>
      </c>
      <c r="R3204" t="str">
        <f>RIGHT(N3204, LEN(N3204) - SEARCH("/", N3204,1))</f>
        <v>indie rock</v>
      </c>
      <c r="S3204" s="10">
        <f>(((J3204/60)/60)/24)+DATE(1970,1,1)</f>
        <v>40730.878912037035</v>
      </c>
      <c r="T3204" s="10">
        <f>(((I3204/60)/60)/24)+DATE(1970,1,1)</f>
        <v>40760.878912037035</v>
      </c>
      <c r="U3204" s="12">
        <f>ROUND((T3204-S3204), 0)</f>
        <v>30</v>
      </c>
      <c r="V3204" s="11">
        <f>IF(E3204&gt;=D3204, 1, "")</f>
        <v>1</v>
      </c>
      <c r="W3204" s="11" t="str">
        <f>IF(E3204&lt;D3204, 1, "")</f>
        <v/>
      </c>
      <c r="X3204" s="15">
        <f>S3204</f>
        <v>40730.878912037035</v>
      </c>
    </row>
    <row r="3205" spans="1:24" ht="48" x14ac:dyDescent="0.2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5">
        <f>E3205/D3205</f>
        <v>1.056</v>
      </c>
      <c r="P3205" s="6">
        <f>E3205/L3205</f>
        <v>52.8</v>
      </c>
      <c r="Q3205" t="str">
        <f>LEFT(N3205, SEARCH("/", N3205, 1)-1)</f>
        <v>music</v>
      </c>
      <c r="R3205" t="str">
        <f>RIGHT(N3205, LEN(N3205) - SEARCH("/", N3205,1))</f>
        <v>indie rock</v>
      </c>
      <c r="S3205" s="10">
        <f>(((J3205/60)/60)/24)+DATE(1970,1,1)</f>
        <v>42017.967442129629</v>
      </c>
      <c r="T3205" s="10">
        <f>(((I3205/60)/60)/24)+DATE(1970,1,1)</f>
        <v>42031.967442129629</v>
      </c>
      <c r="U3205" s="12">
        <f>ROUND((T3205-S3205), 0)</f>
        <v>14</v>
      </c>
      <c r="V3205" s="11">
        <f>IF(E3205&gt;=D3205, 1, "")</f>
        <v>1</v>
      </c>
      <c r="W3205" s="11" t="str">
        <f>IF(E3205&lt;D3205, 1, "")</f>
        <v/>
      </c>
      <c r="X3205" s="15">
        <f>S3205</f>
        <v>42017.967442129629</v>
      </c>
    </row>
    <row r="3206" spans="1:24" ht="48" x14ac:dyDescent="0.2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5">
        <f>E3206/D3206</f>
        <v>2.0262500000000001</v>
      </c>
      <c r="P3206" s="6">
        <f>E3206/L3206</f>
        <v>47.676470588235297</v>
      </c>
      <c r="Q3206" t="str">
        <f>LEFT(N3206, SEARCH("/", N3206, 1)-1)</f>
        <v>music</v>
      </c>
      <c r="R3206" t="str">
        <f>RIGHT(N3206, LEN(N3206) - SEARCH("/", N3206,1))</f>
        <v>indie rock</v>
      </c>
      <c r="S3206" s="10">
        <f>(((J3206/60)/60)/24)+DATE(1970,1,1)</f>
        <v>41226.648576388885</v>
      </c>
      <c r="T3206" s="10">
        <f>(((I3206/60)/60)/24)+DATE(1970,1,1)</f>
        <v>41274.75</v>
      </c>
      <c r="U3206" s="12">
        <f>ROUND((T3206-S3206), 0)</f>
        <v>48</v>
      </c>
      <c r="V3206" s="11">
        <f>IF(E3206&gt;=D3206, 1, "")</f>
        <v>1</v>
      </c>
      <c r="W3206" s="11" t="str">
        <f>IF(E3206&lt;D3206, 1, "")</f>
        <v/>
      </c>
      <c r="X3206" s="15">
        <f>S3206</f>
        <v>41226.648576388885</v>
      </c>
    </row>
    <row r="3207" spans="1:24" ht="48" x14ac:dyDescent="0.2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5">
        <f>E3207/D3207</f>
        <v>1.1333333333333333</v>
      </c>
      <c r="P3207" s="6">
        <f>E3207/L3207</f>
        <v>23.448275862068964</v>
      </c>
      <c r="Q3207" t="str">
        <f>LEFT(N3207, SEARCH("/", N3207, 1)-1)</f>
        <v>music</v>
      </c>
      <c r="R3207" t="str">
        <f>RIGHT(N3207, LEN(N3207) - SEARCH("/", N3207,1))</f>
        <v>indie rock</v>
      </c>
      <c r="S3207" s="10">
        <f>(((J3207/60)/60)/24)+DATE(1970,1,1)</f>
        <v>41053.772858796299</v>
      </c>
      <c r="T3207" s="10">
        <f>(((I3207/60)/60)/24)+DATE(1970,1,1)</f>
        <v>41083.772858796299</v>
      </c>
      <c r="U3207" s="12">
        <f>ROUND((T3207-S3207), 0)</f>
        <v>30</v>
      </c>
      <c r="V3207" s="11">
        <f>IF(E3207&gt;=D3207, 1, "")</f>
        <v>1</v>
      </c>
      <c r="W3207" s="11" t="str">
        <f>IF(E3207&lt;D3207, 1, "")</f>
        <v/>
      </c>
      <c r="X3207" s="15">
        <f>S3207</f>
        <v>41053.772858796299</v>
      </c>
    </row>
    <row r="3208" spans="1:24" ht="48" x14ac:dyDescent="0.2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5">
        <f>E3208/D3208</f>
        <v>1.0948792000000001</v>
      </c>
      <c r="P3208" s="6">
        <f>E3208/L3208</f>
        <v>103.68174242424243</v>
      </c>
      <c r="Q3208" t="str">
        <f>LEFT(N3208, SEARCH("/", N3208, 1)-1)</f>
        <v>music</v>
      </c>
      <c r="R3208" t="str">
        <f>RIGHT(N3208, LEN(N3208) - SEARCH("/", N3208,1))</f>
        <v>classical music</v>
      </c>
      <c r="S3208" s="10">
        <f>(((J3208/60)/60)/24)+DATE(1970,1,1)</f>
        <v>42269.967835648145</v>
      </c>
      <c r="T3208" s="10">
        <f>(((I3208/60)/60)/24)+DATE(1970,1,1)</f>
        <v>42290.967835648145</v>
      </c>
      <c r="U3208" s="12">
        <f>ROUND((T3208-S3208), 0)</f>
        <v>21</v>
      </c>
      <c r="V3208" s="11">
        <f>IF(E3208&gt;=D3208, 1, "")</f>
        <v>1</v>
      </c>
      <c r="W3208" s="11" t="str">
        <f>IF(E3208&lt;D3208, 1, "")</f>
        <v/>
      </c>
      <c r="X3208" s="15">
        <f>S3208</f>
        <v>42269.967835648145</v>
      </c>
    </row>
    <row r="3209" spans="1:24" ht="48" x14ac:dyDescent="0.2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5">
        <f>E3209/D3209</f>
        <v>1</v>
      </c>
      <c r="P3209" s="6">
        <f>E3209/L3209</f>
        <v>185.18518518518519</v>
      </c>
      <c r="Q3209" t="str">
        <f>LEFT(N3209, SEARCH("/", N3209, 1)-1)</f>
        <v>music</v>
      </c>
      <c r="R3209" t="str">
        <f>RIGHT(N3209, LEN(N3209) - SEARCH("/", N3209,1))</f>
        <v>classical music</v>
      </c>
      <c r="S3209" s="10">
        <f>(((J3209/60)/60)/24)+DATE(1970,1,1)</f>
        <v>42460.573611111111</v>
      </c>
      <c r="T3209" s="10">
        <f>(((I3209/60)/60)/24)+DATE(1970,1,1)</f>
        <v>42482.619444444441</v>
      </c>
      <c r="U3209" s="12">
        <f>ROUND((T3209-S3209), 0)</f>
        <v>22</v>
      </c>
      <c r="V3209" s="11">
        <f>IF(E3209&gt;=D3209, 1, "")</f>
        <v>1</v>
      </c>
      <c r="W3209" s="11" t="str">
        <f>IF(E3209&lt;D3209, 1, "")</f>
        <v/>
      </c>
      <c r="X3209" s="15">
        <f>S3209</f>
        <v>42460.573611111111</v>
      </c>
    </row>
    <row r="3210" spans="1:24" ht="48" x14ac:dyDescent="0.2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5">
        <f>E3210/D3210</f>
        <v>1.5644444444444445</v>
      </c>
      <c r="P3210" s="6">
        <f>E3210/L3210</f>
        <v>54.153846153846153</v>
      </c>
      <c r="Q3210" t="str">
        <f>LEFT(N3210, SEARCH("/", N3210, 1)-1)</f>
        <v>music</v>
      </c>
      <c r="R3210" t="str">
        <f>RIGHT(N3210, LEN(N3210) - SEARCH("/", N3210,1))</f>
        <v>classical music</v>
      </c>
      <c r="S3210" s="10">
        <f>(((J3210/60)/60)/24)+DATE(1970,1,1)</f>
        <v>41930.975601851853</v>
      </c>
      <c r="T3210" s="10">
        <f>(((I3210/60)/60)/24)+DATE(1970,1,1)</f>
        <v>41961.017268518524</v>
      </c>
      <c r="U3210" s="12">
        <f>ROUND((T3210-S3210), 0)</f>
        <v>30</v>
      </c>
      <c r="V3210" s="11">
        <f>IF(E3210&gt;=D3210, 1, "")</f>
        <v>1</v>
      </c>
      <c r="W3210" s="11" t="str">
        <f>IF(E3210&lt;D3210, 1, "")</f>
        <v/>
      </c>
      <c r="X3210" s="15">
        <f>S3210</f>
        <v>41930.975601851853</v>
      </c>
    </row>
    <row r="3211" spans="1:24" ht="32" x14ac:dyDescent="0.2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5">
        <f>E3211/D3211</f>
        <v>1.016</v>
      </c>
      <c r="P3211" s="6">
        <f>E3211/L3211</f>
        <v>177.2093023255814</v>
      </c>
      <c r="Q3211" t="str">
        <f>LEFT(N3211, SEARCH("/", N3211, 1)-1)</f>
        <v>music</v>
      </c>
      <c r="R3211" t="str">
        <f>RIGHT(N3211, LEN(N3211) - SEARCH("/", N3211,1))</f>
        <v>classical music</v>
      </c>
      <c r="S3211" s="10">
        <f>(((J3211/60)/60)/24)+DATE(1970,1,1)</f>
        <v>41961.807372685187</v>
      </c>
      <c r="T3211" s="10">
        <f>(((I3211/60)/60)/24)+DATE(1970,1,1)</f>
        <v>41994.1875</v>
      </c>
      <c r="U3211" s="12">
        <f>ROUND((T3211-S3211), 0)</f>
        <v>32</v>
      </c>
      <c r="V3211" s="11">
        <f>IF(E3211&gt;=D3211, 1, "")</f>
        <v>1</v>
      </c>
      <c r="W3211" s="11" t="str">
        <f>IF(E3211&lt;D3211, 1, "")</f>
        <v/>
      </c>
      <c r="X3211" s="15">
        <f>S3211</f>
        <v>41961.807372685187</v>
      </c>
    </row>
    <row r="3212" spans="1:24" ht="48" x14ac:dyDescent="0.2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5">
        <f>E3212/D3212</f>
        <v>1.00325</v>
      </c>
      <c r="P3212" s="6">
        <f>E3212/L3212</f>
        <v>100.325</v>
      </c>
      <c r="Q3212" t="str">
        <f>LEFT(N3212, SEARCH("/", N3212, 1)-1)</f>
        <v>music</v>
      </c>
      <c r="R3212" t="str">
        <f>RIGHT(N3212, LEN(N3212) - SEARCH("/", N3212,1))</f>
        <v>classical music</v>
      </c>
      <c r="S3212" s="10">
        <f>(((J3212/60)/60)/24)+DATE(1970,1,1)</f>
        <v>41058.844571759262</v>
      </c>
      <c r="T3212" s="10">
        <f>(((I3212/60)/60)/24)+DATE(1970,1,1)</f>
        <v>41088.844571759262</v>
      </c>
      <c r="U3212" s="12">
        <f>ROUND((T3212-S3212), 0)</f>
        <v>30</v>
      </c>
      <c r="V3212" s="11">
        <f>IF(E3212&gt;=D3212, 1, "")</f>
        <v>1</v>
      </c>
      <c r="W3212" s="11" t="str">
        <f>IF(E3212&lt;D3212, 1, "")</f>
        <v/>
      </c>
      <c r="X3212" s="15">
        <f>S3212</f>
        <v>41058.844571759262</v>
      </c>
    </row>
    <row r="3213" spans="1:24" ht="48" x14ac:dyDescent="0.2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5">
        <f>E3213/D3213</f>
        <v>1.1294999999999999</v>
      </c>
      <c r="P3213" s="6">
        <f>E3213/L3213</f>
        <v>136.90909090909091</v>
      </c>
      <c r="Q3213" t="str">
        <f>LEFT(N3213, SEARCH("/", N3213, 1)-1)</f>
        <v>music</v>
      </c>
      <c r="R3213" t="str">
        <f>RIGHT(N3213, LEN(N3213) - SEARCH("/", N3213,1))</f>
        <v>classical music</v>
      </c>
      <c r="S3213" s="10">
        <f>(((J3213/60)/60)/24)+DATE(1970,1,1)</f>
        <v>41953.091134259259</v>
      </c>
      <c r="T3213" s="10">
        <f>(((I3213/60)/60)/24)+DATE(1970,1,1)</f>
        <v>41981.207638888889</v>
      </c>
      <c r="U3213" s="12">
        <f>ROUND((T3213-S3213), 0)</f>
        <v>28</v>
      </c>
      <c r="V3213" s="11">
        <f>IF(E3213&gt;=D3213, 1, "")</f>
        <v>1</v>
      </c>
      <c r="W3213" s="11" t="str">
        <f>IF(E3213&lt;D3213, 1, "")</f>
        <v/>
      </c>
      <c r="X3213" s="15">
        <f>S3213</f>
        <v>41953.091134259259</v>
      </c>
    </row>
    <row r="3214" spans="1:24" ht="48" x14ac:dyDescent="0.2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5">
        <f>E3214/D3214</f>
        <v>1.02125</v>
      </c>
      <c r="P3214" s="6">
        <f>E3214/L3214</f>
        <v>57.535211267605632</v>
      </c>
      <c r="Q3214" t="str">
        <f>LEFT(N3214, SEARCH("/", N3214, 1)-1)</f>
        <v>music</v>
      </c>
      <c r="R3214" t="str">
        <f>RIGHT(N3214, LEN(N3214) - SEARCH("/", N3214,1))</f>
        <v>classical music</v>
      </c>
      <c r="S3214" s="10">
        <f>(((J3214/60)/60)/24)+DATE(1970,1,1)</f>
        <v>41546.75105324074</v>
      </c>
      <c r="T3214" s="10">
        <f>(((I3214/60)/60)/24)+DATE(1970,1,1)</f>
        <v>41565.165972222225</v>
      </c>
      <c r="U3214" s="12">
        <f>ROUND((T3214-S3214), 0)</f>
        <v>18</v>
      </c>
      <c r="V3214" s="11">
        <f>IF(E3214&gt;=D3214, 1, "")</f>
        <v>1</v>
      </c>
      <c r="W3214" s="11" t="str">
        <f>IF(E3214&lt;D3214, 1, "")</f>
        <v/>
      </c>
      <c r="X3214" s="15">
        <f>S3214</f>
        <v>41546.75105324074</v>
      </c>
    </row>
    <row r="3215" spans="1:24" ht="48" x14ac:dyDescent="0.2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5">
        <f>E3215/D3215</f>
        <v>1.0724974999999999</v>
      </c>
      <c r="P3215" s="6">
        <f>E3215/L3215</f>
        <v>52.962839506172834</v>
      </c>
      <c r="Q3215" t="str">
        <f>LEFT(N3215, SEARCH("/", N3215, 1)-1)</f>
        <v>music</v>
      </c>
      <c r="R3215" t="str">
        <f>RIGHT(N3215, LEN(N3215) - SEARCH("/", N3215,1))</f>
        <v>classical music</v>
      </c>
      <c r="S3215" s="10">
        <f>(((J3215/60)/60)/24)+DATE(1970,1,1)</f>
        <v>42217.834525462968</v>
      </c>
      <c r="T3215" s="10">
        <f>(((I3215/60)/60)/24)+DATE(1970,1,1)</f>
        <v>42236.458333333328</v>
      </c>
      <c r="U3215" s="12">
        <f>ROUND((T3215-S3215), 0)</f>
        <v>19</v>
      </c>
      <c r="V3215" s="11">
        <f>IF(E3215&gt;=D3215, 1, "")</f>
        <v>1</v>
      </c>
      <c r="W3215" s="11" t="str">
        <f>IF(E3215&lt;D3215, 1, "")</f>
        <v/>
      </c>
      <c r="X3215" s="15">
        <f>S3215</f>
        <v>42217.834525462968</v>
      </c>
    </row>
    <row r="3216" spans="1:24" ht="32" x14ac:dyDescent="0.2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5">
        <f>E3216/D3216</f>
        <v>1.0428333333333333</v>
      </c>
      <c r="P3216" s="6">
        <f>E3216/L3216</f>
        <v>82.328947368421055</v>
      </c>
      <c r="Q3216" t="str">
        <f>LEFT(N3216, SEARCH("/", N3216, 1)-1)</f>
        <v>music</v>
      </c>
      <c r="R3216" t="str">
        <f>RIGHT(N3216, LEN(N3216) - SEARCH("/", N3216,1))</f>
        <v>classical music</v>
      </c>
      <c r="S3216" s="10">
        <f>(((J3216/60)/60)/24)+DATE(1970,1,1)</f>
        <v>40948.080729166664</v>
      </c>
      <c r="T3216" s="10">
        <f>(((I3216/60)/60)/24)+DATE(1970,1,1)</f>
        <v>40993.0390625</v>
      </c>
      <c r="U3216" s="12">
        <f>ROUND((T3216-S3216), 0)</f>
        <v>45</v>
      </c>
      <c r="V3216" s="11">
        <f>IF(E3216&gt;=D3216, 1, "")</f>
        <v>1</v>
      </c>
      <c r="W3216" s="11" t="str">
        <f>IF(E3216&lt;D3216, 1, "")</f>
        <v/>
      </c>
      <c r="X3216" s="15">
        <f>S3216</f>
        <v>40948.080729166664</v>
      </c>
    </row>
    <row r="3217" spans="1:24" ht="48" x14ac:dyDescent="0.2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5">
        <f>E3217/D3217</f>
        <v>1</v>
      </c>
      <c r="P3217" s="6">
        <f>E3217/L3217</f>
        <v>135.41666666666666</v>
      </c>
      <c r="Q3217" t="str">
        <f>LEFT(N3217, SEARCH("/", N3217, 1)-1)</f>
        <v>music</v>
      </c>
      <c r="R3217" t="str">
        <f>RIGHT(N3217, LEN(N3217) - SEARCH("/", N3217,1))</f>
        <v>classical music</v>
      </c>
      <c r="S3217" s="10">
        <f>(((J3217/60)/60)/24)+DATE(1970,1,1)</f>
        <v>42081.864641203705</v>
      </c>
      <c r="T3217" s="10">
        <f>(((I3217/60)/60)/24)+DATE(1970,1,1)</f>
        <v>42114.201388888891</v>
      </c>
      <c r="U3217" s="12">
        <f>ROUND((T3217-S3217), 0)</f>
        <v>32</v>
      </c>
      <c r="V3217" s="11">
        <f>IF(E3217&gt;=D3217, 1, "")</f>
        <v>1</v>
      </c>
      <c r="W3217" s="11" t="str">
        <f>IF(E3217&lt;D3217, 1, "")</f>
        <v/>
      </c>
      <c r="X3217" s="15">
        <f>S3217</f>
        <v>42081.864641203705</v>
      </c>
    </row>
    <row r="3218" spans="1:24" ht="48" x14ac:dyDescent="0.2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5">
        <f>E3218/D3218</f>
        <v>1.004</v>
      </c>
      <c r="P3218" s="6">
        <f>E3218/L3218</f>
        <v>74.06557377049181</v>
      </c>
      <c r="Q3218" t="str">
        <f>LEFT(N3218, SEARCH("/", N3218, 1)-1)</f>
        <v>music</v>
      </c>
      <c r="R3218" t="str">
        <f>RIGHT(N3218, LEN(N3218) - SEARCH("/", N3218,1))</f>
        <v>classical music</v>
      </c>
      <c r="S3218" s="10">
        <f>(((J3218/60)/60)/24)+DATE(1970,1,1)</f>
        <v>42208.680023148147</v>
      </c>
      <c r="T3218" s="10">
        <f>(((I3218/60)/60)/24)+DATE(1970,1,1)</f>
        <v>42231.165972222225</v>
      </c>
      <c r="U3218" s="12">
        <f>ROUND((T3218-S3218), 0)</f>
        <v>22</v>
      </c>
      <c r="V3218" s="11">
        <f>IF(E3218&gt;=D3218, 1, "")</f>
        <v>1</v>
      </c>
      <c r="W3218" s="11" t="str">
        <f>IF(E3218&lt;D3218, 1, "")</f>
        <v/>
      </c>
      <c r="X3218" s="15">
        <f>S3218</f>
        <v>42208.680023148147</v>
      </c>
    </row>
    <row r="3219" spans="1:24" ht="48" x14ac:dyDescent="0.2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5">
        <f>E3219/D3219</f>
        <v>1.26125</v>
      </c>
      <c r="P3219" s="6">
        <f>E3219/L3219</f>
        <v>84.083333333333329</v>
      </c>
      <c r="Q3219" t="str">
        <f>LEFT(N3219, SEARCH("/", N3219, 1)-1)</f>
        <v>music</v>
      </c>
      <c r="R3219" t="str">
        <f>RIGHT(N3219, LEN(N3219) - SEARCH("/", N3219,1))</f>
        <v>classical music</v>
      </c>
      <c r="S3219" s="10">
        <f>(((J3219/60)/60)/24)+DATE(1970,1,1)</f>
        <v>41107.849143518521</v>
      </c>
      <c r="T3219" s="10">
        <f>(((I3219/60)/60)/24)+DATE(1970,1,1)</f>
        <v>41137.849143518521</v>
      </c>
      <c r="U3219" s="12">
        <f>ROUND((T3219-S3219), 0)</f>
        <v>30</v>
      </c>
      <c r="V3219" s="11">
        <f>IF(E3219&gt;=D3219, 1, "")</f>
        <v>1</v>
      </c>
      <c r="W3219" s="11" t="str">
        <f>IF(E3219&lt;D3219, 1, "")</f>
        <v/>
      </c>
      <c r="X3219" s="15">
        <f>S3219</f>
        <v>41107.849143518521</v>
      </c>
    </row>
    <row r="3220" spans="1:24" ht="48" x14ac:dyDescent="0.2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5">
        <f>E3220/D3220</f>
        <v>1.1066666666666667</v>
      </c>
      <c r="P3220" s="6">
        <f>E3220/L3220</f>
        <v>61.029411764705884</v>
      </c>
      <c r="Q3220" t="str">
        <f>LEFT(N3220, SEARCH("/", N3220, 1)-1)</f>
        <v>music</v>
      </c>
      <c r="R3220" t="str">
        <f>RIGHT(N3220, LEN(N3220) - SEARCH("/", N3220,1))</f>
        <v>classical music</v>
      </c>
      <c r="S3220" s="10">
        <f>(((J3220/60)/60)/24)+DATE(1970,1,1)</f>
        <v>41304.751284722224</v>
      </c>
      <c r="T3220" s="10">
        <f>(((I3220/60)/60)/24)+DATE(1970,1,1)</f>
        <v>41334.750787037039</v>
      </c>
      <c r="U3220" s="12">
        <f>ROUND((T3220-S3220), 0)</f>
        <v>30</v>
      </c>
      <c r="V3220" s="11">
        <f>IF(E3220&gt;=D3220, 1, "")</f>
        <v>1</v>
      </c>
      <c r="W3220" s="11" t="str">
        <f>IF(E3220&lt;D3220, 1, "")</f>
        <v/>
      </c>
      <c r="X3220" s="15">
        <f>S3220</f>
        <v>41304.751284722224</v>
      </c>
    </row>
    <row r="3221" spans="1:24" ht="64" x14ac:dyDescent="0.2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5">
        <f>E3221/D3221</f>
        <v>1.05</v>
      </c>
      <c r="P3221" s="6">
        <f>E3221/L3221</f>
        <v>150</v>
      </c>
      <c r="Q3221" t="str">
        <f>LEFT(N3221, SEARCH("/", N3221, 1)-1)</f>
        <v>music</v>
      </c>
      <c r="R3221" t="str">
        <f>RIGHT(N3221, LEN(N3221) - SEARCH("/", N3221,1))</f>
        <v>classical music</v>
      </c>
      <c r="S3221" s="10">
        <f>(((J3221/60)/60)/24)+DATE(1970,1,1)</f>
        <v>40127.700370370374</v>
      </c>
      <c r="T3221" s="10">
        <f>(((I3221/60)/60)/24)+DATE(1970,1,1)</f>
        <v>40179.25</v>
      </c>
      <c r="U3221" s="12">
        <f>ROUND((T3221-S3221), 0)</f>
        <v>52</v>
      </c>
      <c r="V3221" s="11">
        <f>IF(E3221&gt;=D3221, 1, "")</f>
        <v>1</v>
      </c>
      <c r="W3221" s="11" t="str">
        <f>IF(E3221&lt;D3221, 1, "")</f>
        <v/>
      </c>
      <c r="X3221" s="15">
        <f>S3221</f>
        <v>40127.700370370374</v>
      </c>
    </row>
    <row r="3222" spans="1:24" ht="16" x14ac:dyDescent="0.2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5">
        <f>E3222/D3222</f>
        <v>1.03775</v>
      </c>
      <c r="P3222" s="6">
        <f>E3222/L3222</f>
        <v>266.08974358974359</v>
      </c>
      <c r="Q3222" t="str">
        <f>LEFT(N3222, SEARCH("/", N3222, 1)-1)</f>
        <v>music</v>
      </c>
      <c r="R3222" t="str">
        <f>RIGHT(N3222, LEN(N3222) - SEARCH("/", N3222,1))</f>
        <v>classical music</v>
      </c>
      <c r="S3222" s="10">
        <f>(((J3222/60)/60)/24)+DATE(1970,1,1)</f>
        <v>41943.791030092594</v>
      </c>
      <c r="T3222" s="10">
        <f>(((I3222/60)/60)/24)+DATE(1970,1,1)</f>
        <v>41974.832696759258</v>
      </c>
      <c r="U3222" s="12">
        <f>ROUND((T3222-S3222), 0)</f>
        <v>31</v>
      </c>
      <c r="V3222" s="11">
        <f>IF(E3222&gt;=D3222, 1, "")</f>
        <v>1</v>
      </c>
      <c r="W3222" s="11" t="str">
        <f>IF(E3222&lt;D3222, 1, "")</f>
        <v/>
      </c>
      <c r="X3222" s="15">
        <f>S3222</f>
        <v>41943.791030092594</v>
      </c>
    </row>
    <row r="3223" spans="1:24" ht="48" x14ac:dyDescent="0.2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5">
        <f>E3223/D3223</f>
        <v>1.1599999999999999</v>
      </c>
      <c r="P3223" s="6">
        <f>E3223/L3223</f>
        <v>7.25</v>
      </c>
      <c r="Q3223" t="str">
        <f>LEFT(N3223, SEARCH("/", N3223, 1)-1)</f>
        <v>music</v>
      </c>
      <c r="R3223" t="str">
        <f>RIGHT(N3223, LEN(N3223) - SEARCH("/", N3223,1))</f>
        <v>classical music</v>
      </c>
      <c r="S3223" s="10">
        <f>(((J3223/60)/60)/24)+DATE(1970,1,1)</f>
        <v>41464.106087962966</v>
      </c>
      <c r="T3223" s="10">
        <f>(((I3223/60)/60)/24)+DATE(1970,1,1)</f>
        <v>41485.106087962966</v>
      </c>
      <c r="U3223" s="12">
        <f>ROUND((T3223-S3223), 0)</f>
        <v>21</v>
      </c>
      <c r="V3223" s="11">
        <f>IF(E3223&gt;=D3223, 1, "")</f>
        <v>1</v>
      </c>
      <c r="W3223" s="11" t="str">
        <f>IF(E3223&lt;D3223, 1, "")</f>
        <v/>
      </c>
      <c r="X3223" s="15">
        <f>S3223</f>
        <v>41464.106087962966</v>
      </c>
    </row>
    <row r="3224" spans="1:24" ht="48" x14ac:dyDescent="0.2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5">
        <f>E3224/D3224</f>
        <v>1.1000000000000001</v>
      </c>
      <c r="P3224" s="6">
        <f>E3224/L3224</f>
        <v>100</v>
      </c>
      <c r="Q3224" t="str">
        <f>LEFT(N3224, SEARCH("/", N3224, 1)-1)</f>
        <v>music</v>
      </c>
      <c r="R3224" t="str">
        <f>RIGHT(N3224, LEN(N3224) - SEARCH("/", N3224,1))</f>
        <v>classical music</v>
      </c>
      <c r="S3224" s="10">
        <f>(((J3224/60)/60)/24)+DATE(1970,1,1)</f>
        <v>40696.648784722223</v>
      </c>
      <c r="T3224" s="10">
        <f>(((I3224/60)/60)/24)+DATE(1970,1,1)</f>
        <v>40756.648784722223</v>
      </c>
      <c r="U3224" s="12">
        <f>ROUND((T3224-S3224), 0)</f>
        <v>60</v>
      </c>
      <c r="V3224" s="11">
        <f>IF(E3224&gt;=D3224, 1, "")</f>
        <v>1</v>
      </c>
      <c r="W3224" s="11" t="str">
        <f>IF(E3224&lt;D3224, 1, "")</f>
        <v/>
      </c>
      <c r="X3224" s="15">
        <f>S3224</f>
        <v>40696.648784722223</v>
      </c>
    </row>
    <row r="3225" spans="1:24" ht="32" x14ac:dyDescent="0.2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5">
        <f>E3225/D3225</f>
        <v>1.130176111111111</v>
      </c>
      <c r="P3225" s="6">
        <f>E3225/L3225</f>
        <v>109.96308108108107</v>
      </c>
      <c r="Q3225" t="str">
        <f>LEFT(N3225, SEARCH("/", N3225, 1)-1)</f>
        <v>music</v>
      </c>
      <c r="R3225" t="str">
        <f>RIGHT(N3225, LEN(N3225) - SEARCH("/", N3225,1))</f>
        <v>classical music</v>
      </c>
      <c r="S3225" s="10">
        <f>(((J3225/60)/60)/24)+DATE(1970,1,1)</f>
        <v>41298.509965277779</v>
      </c>
      <c r="T3225" s="10">
        <f>(((I3225/60)/60)/24)+DATE(1970,1,1)</f>
        <v>41329.207638888889</v>
      </c>
      <c r="U3225" s="12">
        <f>ROUND((T3225-S3225), 0)</f>
        <v>31</v>
      </c>
      <c r="V3225" s="11">
        <f>IF(E3225&gt;=D3225, 1, "")</f>
        <v>1</v>
      </c>
      <c r="W3225" s="11" t="str">
        <f>IF(E3225&lt;D3225, 1, "")</f>
        <v/>
      </c>
      <c r="X3225" s="15">
        <f>S3225</f>
        <v>41298.509965277779</v>
      </c>
    </row>
    <row r="3226" spans="1:24" ht="48" x14ac:dyDescent="0.2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5">
        <f>E3226/D3226</f>
        <v>1.0024999999999999</v>
      </c>
      <c r="P3226" s="6">
        <f>E3226/L3226</f>
        <v>169.91525423728814</v>
      </c>
      <c r="Q3226" t="str">
        <f>LEFT(N3226, SEARCH("/", N3226, 1)-1)</f>
        <v>music</v>
      </c>
      <c r="R3226" t="str">
        <f>RIGHT(N3226, LEN(N3226) - SEARCH("/", N3226,1))</f>
        <v>classical music</v>
      </c>
      <c r="S3226" s="10">
        <f>(((J3226/60)/60)/24)+DATE(1970,1,1)</f>
        <v>41977.902222222227</v>
      </c>
      <c r="T3226" s="10">
        <f>(((I3226/60)/60)/24)+DATE(1970,1,1)</f>
        <v>42037.902222222227</v>
      </c>
      <c r="U3226" s="12">
        <f>ROUND((T3226-S3226), 0)</f>
        <v>60</v>
      </c>
      <c r="V3226" s="11">
        <f>IF(E3226&gt;=D3226, 1, "")</f>
        <v>1</v>
      </c>
      <c r="W3226" s="11" t="str">
        <f>IF(E3226&lt;D3226, 1, "")</f>
        <v/>
      </c>
      <c r="X3226" s="15">
        <f>S3226</f>
        <v>41977.902222222227</v>
      </c>
    </row>
    <row r="3227" spans="1:24" ht="48" x14ac:dyDescent="0.2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5">
        <f>E3227/D3227</f>
        <v>1.034</v>
      </c>
      <c r="P3227" s="6">
        <f>E3227/L3227</f>
        <v>95.740740740740748</v>
      </c>
      <c r="Q3227" t="str">
        <f>LEFT(N3227, SEARCH("/", N3227, 1)-1)</f>
        <v>music</v>
      </c>
      <c r="R3227" t="str">
        <f>RIGHT(N3227, LEN(N3227) - SEARCH("/", N3227,1))</f>
        <v>classical music</v>
      </c>
      <c r="S3227" s="10">
        <f>(((J3227/60)/60)/24)+DATE(1970,1,1)</f>
        <v>40785.675011574072</v>
      </c>
      <c r="T3227" s="10">
        <f>(((I3227/60)/60)/24)+DATE(1970,1,1)</f>
        <v>40845.675011574072</v>
      </c>
      <c r="U3227" s="12">
        <f>ROUND((T3227-S3227), 0)</f>
        <v>60</v>
      </c>
      <c r="V3227" s="11">
        <f>IF(E3227&gt;=D3227, 1, "")</f>
        <v>1</v>
      </c>
      <c r="W3227" s="11" t="str">
        <f>IF(E3227&lt;D3227, 1, "")</f>
        <v/>
      </c>
      <c r="X3227" s="15">
        <f>S3227</f>
        <v>40785.675011574072</v>
      </c>
    </row>
    <row r="3228" spans="1:24" ht="48" x14ac:dyDescent="0.2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5">
        <f>E3228/D3228</f>
        <v>1.0702857142857143</v>
      </c>
      <c r="P3228" s="6">
        <f>E3228/L3228</f>
        <v>59.460317460317462</v>
      </c>
      <c r="Q3228" t="str">
        <f>LEFT(N3228, SEARCH("/", N3228, 1)-1)</f>
        <v>music</v>
      </c>
      <c r="R3228" t="str">
        <f>RIGHT(N3228, LEN(N3228) - SEARCH("/", N3228,1))</f>
        <v>classical music</v>
      </c>
      <c r="S3228" s="10">
        <f>(((J3228/60)/60)/24)+DATE(1970,1,1)</f>
        <v>41483.449282407404</v>
      </c>
      <c r="T3228" s="10">
        <f>(((I3228/60)/60)/24)+DATE(1970,1,1)</f>
        <v>41543.449282407404</v>
      </c>
      <c r="U3228" s="12">
        <f>ROUND((T3228-S3228), 0)</f>
        <v>60</v>
      </c>
      <c r="V3228" s="11">
        <f>IF(E3228&gt;=D3228, 1, "")</f>
        <v>1</v>
      </c>
      <c r="W3228" s="11" t="str">
        <f>IF(E3228&lt;D3228, 1, "")</f>
        <v/>
      </c>
      <c r="X3228" s="15">
        <f>S3228</f>
        <v>41483.449282407404</v>
      </c>
    </row>
    <row r="3229" spans="1:24" ht="48" x14ac:dyDescent="0.2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5">
        <f>E3229/D3229</f>
        <v>1.0357142857142858</v>
      </c>
      <c r="P3229" s="6">
        <f>E3229/L3229</f>
        <v>55.769230769230766</v>
      </c>
      <c r="Q3229" t="str">
        <f>LEFT(N3229, SEARCH("/", N3229, 1)-1)</f>
        <v>music</v>
      </c>
      <c r="R3229" t="str">
        <f>RIGHT(N3229, LEN(N3229) - SEARCH("/", N3229,1))</f>
        <v>classical music</v>
      </c>
      <c r="S3229" s="10">
        <f>(((J3229/60)/60)/24)+DATE(1970,1,1)</f>
        <v>41509.426585648151</v>
      </c>
      <c r="T3229" s="10">
        <f>(((I3229/60)/60)/24)+DATE(1970,1,1)</f>
        <v>41548.165972222225</v>
      </c>
      <c r="U3229" s="12">
        <f>ROUND((T3229-S3229), 0)</f>
        <v>39</v>
      </c>
      <c r="V3229" s="11">
        <f>IF(E3229&gt;=D3229, 1, "")</f>
        <v>1</v>
      </c>
      <c r="W3229" s="11" t="str">
        <f>IF(E3229&lt;D3229, 1, "")</f>
        <v/>
      </c>
      <c r="X3229" s="15">
        <f>S3229</f>
        <v>41509.426585648151</v>
      </c>
    </row>
    <row r="3230" spans="1:24" ht="48" x14ac:dyDescent="0.2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5">
        <f>E3230/D3230</f>
        <v>1.5640000000000001</v>
      </c>
      <c r="P3230" s="6">
        <f>E3230/L3230</f>
        <v>30.076923076923077</v>
      </c>
      <c r="Q3230" t="str">
        <f>LEFT(N3230, SEARCH("/", N3230, 1)-1)</f>
        <v>music</v>
      </c>
      <c r="R3230" t="str">
        <f>RIGHT(N3230, LEN(N3230) - SEARCH("/", N3230,1))</f>
        <v>classical music</v>
      </c>
      <c r="S3230" s="10">
        <f>(((J3230/60)/60)/24)+DATE(1970,1,1)</f>
        <v>40514.107615740737</v>
      </c>
      <c r="T3230" s="10">
        <f>(((I3230/60)/60)/24)+DATE(1970,1,1)</f>
        <v>40545.125</v>
      </c>
      <c r="U3230" s="12">
        <f>ROUND((T3230-S3230), 0)</f>
        <v>31</v>
      </c>
      <c r="V3230" s="11">
        <f>IF(E3230&gt;=D3230, 1, "")</f>
        <v>1</v>
      </c>
      <c r="W3230" s="11" t="str">
        <f>IF(E3230&lt;D3230, 1, "")</f>
        <v/>
      </c>
      <c r="X3230" s="15">
        <f>S3230</f>
        <v>40514.107615740737</v>
      </c>
    </row>
    <row r="3231" spans="1:24" ht="48" x14ac:dyDescent="0.2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5">
        <f>E3231/D3231</f>
        <v>1.0082</v>
      </c>
      <c r="P3231" s="6">
        <f>E3231/L3231</f>
        <v>88.438596491228068</v>
      </c>
      <c r="Q3231" t="str">
        <f>LEFT(N3231, SEARCH("/", N3231, 1)-1)</f>
        <v>music</v>
      </c>
      <c r="R3231" t="str">
        <f>RIGHT(N3231, LEN(N3231) - SEARCH("/", N3231,1))</f>
        <v>classical music</v>
      </c>
      <c r="S3231" s="10">
        <f>(((J3231/60)/60)/24)+DATE(1970,1,1)</f>
        <v>41068.520474537036</v>
      </c>
      <c r="T3231" s="10">
        <f>(((I3231/60)/60)/24)+DATE(1970,1,1)</f>
        <v>41098.520474537036</v>
      </c>
      <c r="U3231" s="12">
        <f>ROUND((T3231-S3231), 0)</f>
        <v>30</v>
      </c>
      <c r="V3231" s="11">
        <f>IF(E3231&gt;=D3231, 1, "")</f>
        <v>1</v>
      </c>
      <c r="W3231" s="11" t="str">
        <f>IF(E3231&lt;D3231, 1, "")</f>
        <v/>
      </c>
      <c r="X3231" s="15">
        <f>S3231</f>
        <v>41068.520474537036</v>
      </c>
    </row>
    <row r="3232" spans="1:24" ht="48" x14ac:dyDescent="0.2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5">
        <f>E3232/D3232</f>
        <v>1.9530000000000001</v>
      </c>
      <c r="P3232" s="6">
        <f>E3232/L3232</f>
        <v>64.032786885245898</v>
      </c>
      <c r="Q3232" t="str">
        <f>LEFT(N3232, SEARCH("/", N3232, 1)-1)</f>
        <v>music</v>
      </c>
      <c r="R3232" t="str">
        <f>RIGHT(N3232, LEN(N3232) - SEARCH("/", N3232,1))</f>
        <v>classical music</v>
      </c>
      <c r="S3232" s="10">
        <f>(((J3232/60)/60)/24)+DATE(1970,1,1)</f>
        <v>42027.13817129629</v>
      </c>
      <c r="T3232" s="10">
        <f>(((I3232/60)/60)/24)+DATE(1970,1,1)</f>
        <v>42062.020833333328</v>
      </c>
      <c r="U3232" s="12">
        <f>ROUND((T3232-S3232), 0)</f>
        <v>35</v>
      </c>
      <c r="V3232" s="11">
        <f>IF(E3232&gt;=D3232, 1, "")</f>
        <v>1</v>
      </c>
      <c r="W3232" s="11" t="str">
        <f>IF(E3232&lt;D3232, 1, "")</f>
        <v/>
      </c>
      <c r="X3232" s="15">
        <f>S3232</f>
        <v>42027.13817129629</v>
      </c>
    </row>
    <row r="3233" spans="1:24" ht="48" x14ac:dyDescent="0.2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5">
        <f>E3233/D3233</f>
        <v>1.1171428571428572</v>
      </c>
      <c r="P3233" s="6">
        <f>E3233/L3233</f>
        <v>60.153846153846153</v>
      </c>
      <c r="Q3233" t="str">
        <f>LEFT(N3233, SEARCH("/", N3233, 1)-1)</f>
        <v>music</v>
      </c>
      <c r="R3233" t="str">
        <f>RIGHT(N3233, LEN(N3233) - SEARCH("/", N3233,1))</f>
        <v>classical music</v>
      </c>
      <c r="S3233" s="10">
        <f>(((J3233/60)/60)/24)+DATE(1970,1,1)</f>
        <v>41524.858553240738</v>
      </c>
      <c r="T3233" s="10">
        <f>(((I3233/60)/60)/24)+DATE(1970,1,1)</f>
        <v>41552.208333333336</v>
      </c>
      <c r="U3233" s="12">
        <f>ROUND((T3233-S3233), 0)</f>
        <v>27</v>
      </c>
      <c r="V3233" s="11">
        <f>IF(E3233&gt;=D3233, 1, "")</f>
        <v>1</v>
      </c>
      <c r="W3233" s="11" t="str">
        <f>IF(E3233&lt;D3233, 1, "")</f>
        <v/>
      </c>
      <c r="X3233" s="15">
        <f>S3233</f>
        <v>41524.858553240738</v>
      </c>
    </row>
    <row r="3234" spans="1:24" ht="48" x14ac:dyDescent="0.2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5">
        <f>E3234/D3234</f>
        <v>1.1985454545454546</v>
      </c>
      <c r="P3234" s="6">
        <f>E3234/L3234</f>
        <v>49.194029850746269</v>
      </c>
      <c r="Q3234" t="str">
        <f>LEFT(N3234, SEARCH("/", N3234, 1)-1)</f>
        <v>music</v>
      </c>
      <c r="R3234" t="str">
        <f>RIGHT(N3234, LEN(N3234) - SEARCH("/", N3234,1))</f>
        <v>classical music</v>
      </c>
      <c r="S3234" s="10">
        <f>(((J3234/60)/60)/24)+DATE(1970,1,1)</f>
        <v>40973.773182870369</v>
      </c>
      <c r="T3234" s="10">
        <f>(((I3234/60)/60)/24)+DATE(1970,1,1)</f>
        <v>41003.731516203705</v>
      </c>
      <c r="U3234" s="12">
        <f>ROUND((T3234-S3234), 0)</f>
        <v>30</v>
      </c>
      <c r="V3234" s="11">
        <f>IF(E3234&gt;=D3234, 1, "")</f>
        <v>1</v>
      </c>
      <c r="W3234" s="11" t="str">
        <f>IF(E3234&lt;D3234, 1, "")</f>
        <v/>
      </c>
      <c r="X3234" s="15">
        <f>S3234</f>
        <v>40973.773182870369</v>
      </c>
    </row>
    <row r="3235" spans="1:24" ht="48" x14ac:dyDescent="0.2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5">
        <f>E3235/D3235</f>
        <v>1.0185</v>
      </c>
      <c r="P3235" s="6">
        <f>E3235/L3235</f>
        <v>165.16216216216216</v>
      </c>
      <c r="Q3235" t="str">
        <f>LEFT(N3235, SEARCH("/", N3235, 1)-1)</f>
        <v>music</v>
      </c>
      <c r="R3235" t="str">
        <f>RIGHT(N3235, LEN(N3235) - SEARCH("/", N3235,1))</f>
        <v>classical music</v>
      </c>
      <c r="S3235" s="10">
        <f>(((J3235/60)/60)/24)+DATE(1970,1,1)</f>
        <v>42618.625428240746</v>
      </c>
      <c r="T3235" s="10">
        <f>(((I3235/60)/60)/24)+DATE(1970,1,1)</f>
        <v>42643.185416666667</v>
      </c>
      <c r="U3235" s="12">
        <f>ROUND((T3235-S3235), 0)</f>
        <v>25</v>
      </c>
      <c r="V3235" s="11">
        <f>IF(E3235&gt;=D3235, 1, "")</f>
        <v>1</v>
      </c>
      <c r="W3235" s="11" t="str">
        <f>IF(E3235&lt;D3235, 1, "")</f>
        <v/>
      </c>
      <c r="X3235" s="15">
        <f>S3235</f>
        <v>42618.625428240746</v>
      </c>
    </row>
    <row r="3236" spans="1:24" ht="48" x14ac:dyDescent="0.2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5">
        <f>E3236/D3236</f>
        <v>1.0280254777070064</v>
      </c>
      <c r="P3236" s="6">
        <f>E3236/L3236</f>
        <v>43.621621621621621</v>
      </c>
      <c r="Q3236" t="str">
        <f>LEFT(N3236, SEARCH("/", N3236, 1)-1)</f>
        <v>music</v>
      </c>
      <c r="R3236" t="str">
        <f>RIGHT(N3236, LEN(N3236) - SEARCH("/", N3236,1))</f>
        <v>classical music</v>
      </c>
      <c r="S3236" s="10">
        <f>(((J3236/60)/60)/24)+DATE(1970,1,1)</f>
        <v>41390.757754629631</v>
      </c>
      <c r="T3236" s="10">
        <f>(((I3236/60)/60)/24)+DATE(1970,1,1)</f>
        <v>41425.708333333336</v>
      </c>
      <c r="U3236" s="12">
        <f>ROUND((T3236-S3236), 0)</f>
        <v>35</v>
      </c>
      <c r="V3236" s="11">
        <f>IF(E3236&gt;=D3236, 1, "")</f>
        <v>1</v>
      </c>
      <c r="W3236" s="11" t="str">
        <f>IF(E3236&lt;D3236, 1, "")</f>
        <v/>
      </c>
      <c r="X3236" s="15">
        <f>S3236</f>
        <v>41390.757754629631</v>
      </c>
    </row>
    <row r="3237" spans="1:24" ht="48" x14ac:dyDescent="0.2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5">
        <f>E3237/D3237</f>
        <v>1.0084615384615385</v>
      </c>
      <c r="P3237" s="6">
        <f>E3237/L3237</f>
        <v>43.7</v>
      </c>
      <c r="Q3237" t="str">
        <f>LEFT(N3237, SEARCH("/", N3237, 1)-1)</f>
        <v>music</v>
      </c>
      <c r="R3237" t="str">
        <f>RIGHT(N3237, LEN(N3237) - SEARCH("/", N3237,1))</f>
        <v>classical music</v>
      </c>
      <c r="S3237" s="10">
        <f>(((J3237/60)/60)/24)+DATE(1970,1,1)</f>
        <v>42228.634328703702</v>
      </c>
      <c r="T3237" s="10">
        <f>(((I3237/60)/60)/24)+DATE(1970,1,1)</f>
        <v>42285.165972222225</v>
      </c>
      <c r="U3237" s="12">
        <f>ROUND((T3237-S3237), 0)</f>
        <v>57</v>
      </c>
      <c r="V3237" s="11">
        <f>IF(E3237&gt;=D3237, 1, "")</f>
        <v>1</v>
      </c>
      <c r="W3237" s="11" t="str">
        <f>IF(E3237&lt;D3237, 1, "")</f>
        <v/>
      </c>
      <c r="X3237" s="15">
        <f>S3237</f>
        <v>42228.634328703702</v>
      </c>
    </row>
    <row r="3238" spans="1:24" ht="48" x14ac:dyDescent="0.2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5">
        <f>E3238/D3238</f>
        <v>1.0273469387755103</v>
      </c>
      <c r="P3238" s="6">
        <f>E3238/L3238</f>
        <v>67.419642857142861</v>
      </c>
      <c r="Q3238" t="str">
        <f>LEFT(N3238, SEARCH("/", N3238, 1)-1)</f>
        <v>music</v>
      </c>
      <c r="R3238" t="str">
        <f>RIGHT(N3238, LEN(N3238) - SEARCH("/", N3238,1))</f>
        <v>classical music</v>
      </c>
      <c r="S3238" s="10">
        <f>(((J3238/60)/60)/24)+DATE(1970,1,1)</f>
        <v>40961.252141203702</v>
      </c>
      <c r="T3238" s="10">
        <f>(((I3238/60)/60)/24)+DATE(1970,1,1)</f>
        <v>40989.866666666669</v>
      </c>
      <c r="U3238" s="12">
        <f>ROUND((T3238-S3238), 0)</f>
        <v>29</v>
      </c>
      <c r="V3238" s="11">
        <f>IF(E3238&gt;=D3238, 1, "")</f>
        <v>1</v>
      </c>
      <c r="W3238" s="11" t="str">
        <f>IF(E3238&lt;D3238, 1, "")</f>
        <v/>
      </c>
      <c r="X3238" s="15">
        <f>S3238</f>
        <v>40961.252141203702</v>
      </c>
    </row>
    <row r="3239" spans="1:24" ht="48" x14ac:dyDescent="0.2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5">
        <f>E3239/D3239</f>
        <v>1.0649999999999999</v>
      </c>
      <c r="P3239" s="6">
        <f>E3239/L3239</f>
        <v>177.5</v>
      </c>
      <c r="Q3239" t="str">
        <f>LEFT(N3239, SEARCH("/", N3239, 1)-1)</f>
        <v>music</v>
      </c>
      <c r="R3239" t="str">
        <f>RIGHT(N3239, LEN(N3239) - SEARCH("/", N3239,1))</f>
        <v>classical music</v>
      </c>
      <c r="S3239" s="10">
        <f>(((J3239/60)/60)/24)+DATE(1970,1,1)</f>
        <v>42769.809965277775</v>
      </c>
      <c r="T3239" s="10">
        <f>(((I3239/60)/60)/24)+DATE(1970,1,1)</f>
        <v>42799.809965277775</v>
      </c>
      <c r="U3239" s="12">
        <f>ROUND((T3239-S3239), 0)</f>
        <v>30</v>
      </c>
      <c r="V3239" s="11">
        <f>IF(E3239&gt;=D3239, 1, "")</f>
        <v>1</v>
      </c>
      <c r="W3239" s="11" t="str">
        <f>IF(E3239&lt;D3239, 1, "")</f>
        <v/>
      </c>
      <c r="X3239" s="15">
        <f>S3239</f>
        <v>42769.809965277775</v>
      </c>
    </row>
    <row r="3240" spans="1:24" ht="48" x14ac:dyDescent="0.2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5">
        <f>E3240/D3240</f>
        <v>1.5553333333333332</v>
      </c>
      <c r="P3240" s="6">
        <f>E3240/L3240</f>
        <v>38.883333333333333</v>
      </c>
      <c r="Q3240" t="str">
        <f>LEFT(N3240, SEARCH("/", N3240, 1)-1)</f>
        <v>music</v>
      </c>
      <c r="R3240" t="str">
        <f>RIGHT(N3240, LEN(N3240) - SEARCH("/", N3240,1))</f>
        <v>classical music</v>
      </c>
      <c r="S3240" s="10">
        <f>(((J3240/60)/60)/24)+DATE(1970,1,1)</f>
        <v>41113.199155092596</v>
      </c>
      <c r="T3240" s="10">
        <f>(((I3240/60)/60)/24)+DATE(1970,1,1)</f>
        <v>41173.199155092596</v>
      </c>
      <c r="U3240" s="12">
        <f>ROUND((T3240-S3240), 0)</f>
        <v>60</v>
      </c>
      <c r="V3240" s="11">
        <f>IF(E3240&gt;=D3240, 1, "")</f>
        <v>1</v>
      </c>
      <c r="W3240" s="11" t="str">
        <f>IF(E3240&lt;D3240, 1, "")</f>
        <v/>
      </c>
      <c r="X3240" s="15">
        <f>S3240</f>
        <v>41113.199155092596</v>
      </c>
    </row>
    <row r="3241" spans="1:24" ht="48" x14ac:dyDescent="0.2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5">
        <f>E3241/D3241</f>
        <v>1.228</v>
      </c>
      <c r="P3241" s="6">
        <f>E3241/L3241</f>
        <v>54.985074626865675</v>
      </c>
      <c r="Q3241" t="str">
        <f>LEFT(N3241, SEARCH("/", N3241, 1)-1)</f>
        <v>music</v>
      </c>
      <c r="R3241" t="str">
        <f>RIGHT(N3241, LEN(N3241) - SEARCH("/", N3241,1))</f>
        <v>classical music</v>
      </c>
      <c r="S3241" s="10">
        <f>(((J3241/60)/60)/24)+DATE(1970,1,1)</f>
        <v>42125.078275462962</v>
      </c>
      <c r="T3241" s="10">
        <f>(((I3241/60)/60)/24)+DATE(1970,1,1)</f>
        <v>42156.165972222225</v>
      </c>
      <c r="U3241" s="12">
        <f>ROUND((T3241-S3241), 0)</f>
        <v>31</v>
      </c>
      <c r="V3241" s="11">
        <f>IF(E3241&gt;=D3241, 1, "")</f>
        <v>1</v>
      </c>
      <c r="W3241" s="11" t="str">
        <f>IF(E3241&lt;D3241, 1, "")</f>
        <v/>
      </c>
      <c r="X3241" s="15">
        <f>S3241</f>
        <v>42125.078275462962</v>
      </c>
    </row>
    <row r="3242" spans="1:24" ht="48" x14ac:dyDescent="0.2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5">
        <f>E3242/D3242</f>
        <v>1.0734999999999999</v>
      </c>
      <c r="P3242" s="6">
        <f>E3242/L3242</f>
        <v>61.342857142857142</v>
      </c>
      <c r="Q3242" t="str">
        <f>LEFT(N3242, SEARCH("/", N3242, 1)-1)</f>
        <v>music</v>
      </c>
      <c r="R3242" t="str">
        <f>RIGHT(N3242, LEN(N3242) - SEARCH("/", N3242,1))</f>
        <v>classical music</v>
      </c>
      <c r="S3242" s="10">
        <f>(((J3242/60)/60)/24)+DATE(1970,1,1)</f>
        <v>41026.655011574076</v>
      </c>
      <c r="T3242" s="10">
        <f>(((I3242/60)/60)/24)+DATE(1970,1,1)</f>
        <v>41057.655011574076</v>
      </c>
      <c r="U3242" s="12">
        <f>ROUND((T3242-S3242), 0)</f>
        <v>31</v>
      </c>
      <c r="V3242" s="11">
        <f>IF(E3242&gt;=D3242, 1, "")</f>
        <v>1</v>
      </c>
      <c r="W3242" s="11" t="str">
        <f>IF(E3242&lt;D3242, 1, "")</f>
        <v/>
      </c>
      <c r="X3242" s="15">
        <f>S3242</f>
        <v>41026.655011574076</v>
      </c>
    </row>
    <row r="3243" spans="1:24" ht="48" x14ac:dyDescent="0.2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5">
        <f>E3243/D3243</f>
        <v>1.0550335570469798</v>
      </c>
      <c r="P3243" s="6">
        <f>E3243/L3243</f>
        <v>23.117647058823529</v>
      </c>
      <c r="Q3243" t="str">
        <f>LEFT(N3243, SEARCH("/", N3243, 1)-1)</f>
        <v>music</v>
      </c>
      <c r="R3243" t="str">
        <f>RIGHT(N3243, LEN(N3243) - SEARCH("/", N3243,1))</f>
        <v>classical music</v>
      </c>
      <c r="S3243" s="10">
        <f>(((J3243/60)/60)/24)+DATE(1970,1,1)</f>
        <v>41222.991400462961</v>
      </c>
      <c r="T3243" s="10">
        <f>(((I3243/60)/60)/24)+DATE(1970,1,1)</f>
        <v>41267.991400462961</v>
      </c>
      <c r="U3243" s="12">
        <f>ROUND((T3243-S3243), 0)</f>
        <v>45</v>
      </c>
      <c r="V3243" s="11">
        <f>IF(E3243&gt;=D3243, 1, "")</f>
        <v>1</v>
      </c>
      <c r="W3243" s="11" t="str">
        <f>IF(E3243&lt;D3243, 1, "")</f>
        <v/>
      </c>
      <c r="X3243" s="15">
        <f>S3243</f>
        <v>41222.991400462961</v>
      </c>
    </row>
    <row r="3244" spans="1:24" ht="32" x14ac:dyDescent="0.2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5">
        <f>E3244/D3244</f>
        <v>1.1844444444444444</v>
      </c>
      <c r="P3244" s="6">
        <f>E3244/L3244</f>
        <v>29.611111111111111</v>
      </c>
      <c r="Q3244" t="str">
        <f>LEFT(N3244, SEARCH("/", N3244, 1)-1)</f>
        <v>music</v>
      </c>
      <c r="R3244" t="str">
        <f>RIGHT(N3244, LEN(N3244) - SEARCH("/", N3244,1))</f>
        <v>classical music</v>
      </c>
      <c r="S3244" s="10">
        <f>(((J3244/60)/60)/24)+DATE(1970,1,1)</f>
        <v>41744.745208333334</v>
      </c>
      <c r="T3244" s="10">
        <f>(((I3244/60)/60)/24)+DATE(1970,1,1)</f>
        <v>41774.745208333334</v>
      </c>
      <c r="U3244" s="12">
        <f>ROUND((T3244-S3244), 0)</f>
        <v>30</v>
      </c>
      <c r="V3244" s="11">
        <f>IF(E3244&gt;=D3244, 1, "")</f>
        <v>1</v>
      </c>
      <c r="W3244" s="11" t="str">
        <f>IF(E3244&lt;D3244, 1, "")</f>
        <v/>
      </c>
      <c r="X3244" s="15">
        <f>S3244</f>
        <v>41744.745208333334</v>
      </c>
    </row>
    <row r="3245" spans="1:24" ht="32" x14ac:dyDescent="0.2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5">
        <f>E3245/D3245</f>
        <v>1.0888</v>
      </c>
      <c r="P3245" s="6">
        <f>E3245/L3245</f>
        <v>75.611111111111114</v>
      </c>
      <c r="Q3245" t="str">
        <f>LEFT(N3245, SEARCH("/", N3245, 1)-1)</f>
        <v>music</v>
      </c>
      <c r="R3245" t="str">
        <f>RIGHT(N3245, LEN(N3245) - SEARCH("/", N3245,1))</f>
        <v>classical music</v>
      </c>
      <c r="S3245" s="10">
        <f>(((J3245/60)/60)/24)+DATE(1970,1,1)</f>
        <v>42093.860023148154</v>
      </c>
      <c r="T3245" s="10">
        <f>(((I3245/60)/60)/24)+DATE(1970,1,1)</f>
        <v>42125.582638888889</v>
      </c>
      <c r="U3245" s="12">
        <f>ROUND((T3245-S3245), 0)</f>
        <v>32</v>
      </c>
      <c r="V3245" s="11">
        <f>IF(E3245&gt;=D3245, 1, "")</f>
        <v>1</v>
      </c>
      <c r="W3245" s="11" t="str">
        <f>IF(E3245&lt;D3245, 1, "")</f>
        <v/>
      </c>
      <c r="X3245" s="15">
        <f>S3245</f>
        <v>42093.860023148154</v>
      </c>
    </row>
    <row r="3246" spans="1:24" ht="48" x14ac:dyDescent="0.2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5">
        <f>E3246/D3246</f>
        <v>1.1125</v>
      </c>
      <c r="P3246" s="6">
        <f>E3246/L3246</f>
        <v>35.6</v>
      </c>
      <c r="Q3246" t="str">
        <f>LEFT(N3246, SEARCH("/", N3246, 1)-1)</f>
        <v>music</v>
      </c>
      <c r="R3246" t="str">
        <f>RIGHT(N3246, LEN(N3246) - SEARCH("/", N3246,1))</f>
        <v>classical music</v>
      </c>
      <c r="S3246" s="10">
        <f>(((J3246/60)/60)/24)+DATE(1970,1,1)</f>
        <v>40829.873657407406</v>
      </c>
      <c r="T3246" s="10">
        <f>(((I3246/60)/60)/24)+DATE(1970,1,1)</f>
        <v>40862.817361111112</v>
      </c>
      <c r="U3246" s="12">
        <f>ROUND((T3246-S3246), 0)</f>
        <v>33</v>
      </c>
      <c r="V3246" s="11">
        <f>IF(E3246&gt;=D3246, 1, "")</f>
        <v>1</v>
      </c>
      <c r="W3246" s="11" t="str">
        <f>IF(E3246&lt;D3246, 1, "")</f>
        <v/>
      </c>
      <c r="X3246" s="15">
        <f>S3246</f>
        <v>40829.873657407406</v>
      </c>
    </row>
    <row r="3247" spans="1:24" ht="48" x14ac:dyDescent="0.2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5">
        <f>E3247/D3247</f>
        <v>1.0009999999999999</v>
      </c>
      <c r="P3247" s="6">
        <f>E3247/L3247</f>
        <v>143</v>
      </c>
      <c r="Q3247" t="str">
        <f>LEFT(N3247, SEARCH("/", N3247, 1)-1)</f>
        <v>music</v>
      </c>
      <c r="R3247" t="str">
        <f>RIGHT(N3247, LEN(N3247) - SEARCH("/", N3247,1))</f>
        <v>classical music</v>
      </c>
      <c r="S3247" s="10">
        <f>(((J3247/60)/60)/24)+DATE(1970,1,1)</f>
        <v>42039.951087962967</v>
      </c>
      <c r="T3247" s="10">
        <f>(((I3247/60)/60)/24)+DATE(1970,1,1)</f>
        <v>42069.951087962967</v>
      </c>
      <c r="U3247" s="12">
        <f>ROUND((T3247-S3247), 0)</f>
        <v>30</v>
      </c>
      <c r="V3247" s="11">
        <f>IF(E3247&gt;=D3247, 1, "")</f>
        <v>1</v>
      </c>
      <c r="W3247" s="11" t="str">
        <f>IF(E3247&lt;D3247, 1, "")</f>
        <v/>
      </c>
      <c r="X3247" s="15">
        <f>S3247</f>
        <v>42039.951087962967</v>
      </c>
    </row>
    <row r="3248" spans="1:24" ht="48" x14ac:dyDescent="0.2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5">
        <f>E3248/D3248</f>
        <v>6.6139999999999999</v>
      </c>
      <c r="P3248" s="6">
        <f>E3248/L3248</f>
        <v>21.900662251655628</v>
      </c>
      <c r="Q3248" t="str">
        <f>LEFT(N3248, SEARCH("/", N3248, 1)-1)</f>
        <v>technology</v>
      </c>
      <c r="R3248" t="str">
        <f>RIGHT(N3248, LEN(N3248) - SEARCH("/", N3248,1))</f>
        <v>space exploration</v>
      </c>
      <c r="S3248" s="10">
        <f>(((J3248/60)/60)/24)+DATE(1970,1,1)</f>
        <v>41150.902187499996</v>
      </c>
      <c r="T3248" s="10">
        <f>(((I3248/60)/60)/24)+DATE(1970,1,1)</f>
        <v>41165.165972222225</v>
      </c>
      <c r="U3248" s="12">
        <f>ROUND((T3248-S3248), 0)</f>
        <v>14</v>
      </c>
      <c r="V3248" s="11">
        <f>IF(E3248&gt;=D3248, 1, "")</f>
        <v>1</v>
      </c>
      <c r="W3248" s="11" t="str">
        <f>IF(E3248&lt;D3248, 1, "")</f>
        <v/>
      </c>
      <c r="X3248" s="15">
        <f>S3248</f>
        <v>41150.902187499996</v>
      </c>
    </row>
    <row r="3249" spans="1:24" ht="48" x14ac:dyDescent="0.2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5">
        <f>E3249/D3249</f>
        <v>3.2609166666666667</v>
      </c>
      <c r="P3249" s="6">
        <f>E3249/L3249</f>
        <v>80.022494887525568</v>
      </c>
      <c r="Q3249" t="str">
        <f>LEFT(N3249, SEARCH("/", N3249, 1)-1)</f>
        <v>technology</v>
      </c>
      <c r="R3249" t="str">
        <f>RIGHT(N3249, LEN(N3249) - SEARCH("/", N3249,1))</f>
        <v>space exploration</v>
      </c>
      <c r="S3249" s="10">
        <f>(((J3249/60)/60)/24)+DATE(1970,1,1)</f>
        <v>41915.747314814813</v>
      </c>
      <c r="T3249" s="10">
        <f>(((I3249/60)/60)/24)+DATE(1970,1,1)</f>
        <v>41955.888888888891</v>
      </c>
      <c r="U3249" s="12">
        <f>ROUND((T3249-S3249), 0)</f>
        <v>40</v>
      </c>
      <c r="V3249" s="11">
        <f>IF(E3249&gt;=D3249, 1, "")</f>
        <v>1</v>
      </c>
      <c r="W3249" s="11" t="str">
        <f>IF(E3249&lt;D3249, 1, "")</f>
        <v/>
      </c>
      <c r="X3249" s="15">
        <f>S3249</f>
        <v>41915.747314814813</v>
      </c>
    </row>
    <row r="3250" spans="1:24" ht="32" x14ac:dyDescent="0.2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5">
        <f>E3250/D3250</f>
        <v>1.0148571428571429</v>
      </c>
      <c r="P3250" s="6">
        <f>E3250/L3250</f>
        <v>35.520000000000003</v>
      </c>
      <c r="Q3250" t="str">
        <f>LEFT(N3250, SEARCH("/", N3250, 1)-1)</f>
        <v>technology</v>
      </c>
      <c r="R3250" t="str">
        <f>RIGHT(N3250, LEN(N3250) - SEARCH("/", N3250,1))</f>
        <v>space exploration</v>
      </c>
      <c r="S3250" s="10">
        <f>(((J3250/60)/60)/24)+DATE(1970,1,1)</f>
        <v>41617.912662037037</v>
      </c>
      <c r="T3250" s="10">
        <f>(((I3250/60)/60)/24)+DATE(1970,1,1)</f>
        <v>41631.912662037037</v>
      </c>
      <c r="U3250" s="12">
        <f>ROUND((T3250-S3250), 0)</f>
        <v>14</v>
      </c>
      <c r="V3250" s="11">
        <f>IF(E3250&gt;=D3250, 1, "")</f>
        <v>1</v>
      </c>
      <c r="W3250" s="11" t="str">
        <f>IF(E3250&lt;D3250, 1, "")</f>
        <v/>
      </c>
      <c r="X3250" s="15">
        <f>S3250</f>
        <v>41617.912662037037</v>
      </c>
    </row>
    <row r="3251" spans="1:24" ht="48" x14ac:dyDescent="0.2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5">
        <f>E3251/D3251</f>
        <v>1.0421799999999999</v>
      </c>
      <c r="P3251" s="6">
        <f>E3251/L3251</f>
        <v>64.933333333333323</v>
      </c>
      <c r="Q3251" t="str">
        <f>LEFT(N3251, SEARCH("/", N3251, 1)-1)</f>
        <v>technology</v>
      </c>
      <c r="R3251" t="str">
        <f>RIGHT(N3251, LEN(N3251) - SEARCH("/", N3251,1))</f>
        <v>space exploration</v>
      </c>
      <c r="S3251" s="10">
        <f>(((J3251/60)/60)/24)+DATE(1970,1,1)</f>
        <v>40998.051192129627</v>
      </c>
      <c r="T3251" s="10">
        <f>(((I3251/60)/60)/24)+DATE(1970,1,1)</f>
        <v>41028.051192129627</v>
      </c>
      <c r="U3251" s="12">
        <f>ROUND((T3251-S3251), 0)</f>
        <v>30</v>
      </c>
      <c r="V3251" s="11">
        <f>IF(E3251&gt;=D3251, 1, "")</f>
        <v>1</v>
      </c>
      <c r="W3251" s="11" t="str">
        <f>IF(E3251&lt;D3251, 1, "")</f>
        <v/>
      </c>
      <c r="X3251" s="15">
        <f>S3251</f>
        <v>40998.051192129627</v>
      </c>
    </row>
    <row r="3252" spans="1:24" ht="48" x14ac:dyDescent="0.2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5">
        <f>E3252/D3252</f>
        <v>1.0742157000000001</v>
      </c>
      <c r="P3252" s="6">
        <f>E3252/L3252</f>
        <v>60.965703745743475</v>
      </c>
      <c r="Q3252" t="str">
        <f>LEFT(N3252, SEARCH("/", N3252, 1)-1)</f>
        <v>technology</v>
      </c>
      <c r="R3252" t="str">
        <f>RIGHT(N3252, LEN(N3252) - SEARCH("/", N3252,1))</f>
        <v>space exploration</v>
      </c>
      <c r="S3252" s="10">
        <f>(((J3252/60)/60)/24)+DATE(1970,1,1)</f>
        <v>42508.541550925926</v>
      </c>
      <c r="T3252" s="10">
        <f>(((I3252/60)/60)/24)+DATE(1970,1,1)</f>
        <v>42538.541550925926</v>
      </c>
      <c r="U3252" s="12">
        <f>ROUND((T3252-S3252), 0)</f>
        <v>30</v>
      </c>
      <c r="V3252" s="11">
        <f>IF(E3252&gt;=D3252, 1, "")</f>
        <v>1</v>
      </c>
      <c r="W3252" s="11" t="str">
        <f>IF(E3252&lt;D3252, 1, "")</f>
        <v/>
      </c>
      <c r="X3252" s="15">
        <f>S3252</f>
        <v>42508.541550925926</v>
      </c>
    </row>
    <row r="3253" spans="1:24" ht="64" x14ac:dyDescent="0.2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5">
        <f>E3253/D3253</f>
        <v>1.1005454545454545</v>
      </c>
      <c r="P3253" s="6">
        <f>E3253/L3253</f>
        <v>31.444155844155844</v>
      </c>
      <c r="Q3253" t="str">
        <f>LEFT(N3253, SEARCH("/", N3253, 1)-1)</f>
        <v>technology</v>
      </c>
      <c r="R3253" t="str">
        <f>RIGHT(N3253, LEN(N3253) - SEARCH("/", N3253,1))</f>
        <v>space exploration</v>
      </c>
      <c r="S3253" s="10">
        <f>(((J3253/60)/60)/24)+DATE(1970,1,1)</f>
        <v>41726.712754629632</v>
      </c>
      <c r="T3253" s="10">
        <f>(((I3253/60)/60)/24)+DATE(1970,1,1)</f>
        <v>41758.712754629632</v>
      </c>
      <c r="U3253" s="12">
        <f>ROUND((T3253-S3253), 0)</f>
        <v>32</v>
      </c>
      <c r="V3253" s="11">
        <f>IF(E3253&gt;=D3253, 1, "")</f>
        <v>1</v>
      </c>
      <c r="W3253" s="11" t="str">
        <f>IF(E3253&lt;D3253, 1, "")</f>
        <v/>
      </c>
      <c r="X3253" s="15">
        <f>S3253</f>
        <v>41726.712754629632</v>
      </c>
    </row>
    <row r="3254" spans="1:24" ht="48" x14ac:dyDescent="0.2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5">
        <f>E3254/D3254</f>
        <v>4.077</v>
      </c>
      <c r="P3254" s="6">
        <f>E3254/L3254</f>
        <v>81.949748743718587</v>
      </c>
      <c r="Q3254" t="str">
        <f>LEFT(N3254, SEARCH("/", N3254, 1)-1)</f>
        <v>technology</v>
      </c>
      <c r="R3254" t="str">
        <f>RIGHT(N3254, LEN(N3254) - SEARCH("/", N3254,1))</f>
        <v>space exploration</v>
      </c>
      <c r="S3254" s="10">
        <f>(((J3254/60)/60)/24)+DATE(1970,1,1)</f>
        <v>42184.874675925923</v>
      </c>
      <c r="T3254" s="10">
        <f>(((I3254/60)/60)/24)+DATE(1970,1,1)</f>
        <v>42228.083333333328</v>
      </c>
      <c r="U3254" s="12">
        <f>ROUND((T3254-S3254), 0)</f>
        <v>43</v>
      </c>
      <c r="V3254" s="11">
        <f>IF(E3254&gt;=D3254, 1, "")</f>
        <v>1</v>
      </c>
      <c r="W3254" s="11" t="str">
        <f>IF(E3254&lt;D3254, 1, "")</f>
        <v/>
      </c>
      <c r="X3254" s="15">
        <f>S3254</f>
        <v>42184.874675925923</v>
      </c>
    </row>
    <row r="3255" spans="1:24" ht="48" x14ac:dyDescent="0.2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5">
        <f>E3255/D3255</f>
        <v>2.2392500000000002</v>
      </c>
      <c r="P3255" s="6">
        <f>E3255/L3255</f>
        <v>58.92763157894737</v>
      </c>
      <c r="Q3255" t="str">
        <f>LEFT(N3255, SEARCH("/", N3255, 1)-1)</f>
        <v>technology</v>
      </c>
      <c r="R3255" t="str">
        <f>RIGHT(N3255, LEN(N3255) - SEARCH("/", N3255,1))</f>
        <v>space exploration</v>
      </c>
      <c r="S3255" s="10">
        <f>(((J3255/60)/60)/24)+DATE(1970,1,1)</f>
        <v>42767.801712962959</v>
      </c>
      <c r="T3255" s="10">
        <f>(((I3255/60)/60)/24)+DATE(1970,1,1)</f>
        <v>42809</v>
      </c>
      <c r="U3255" s="12">
        <f>ROUND((T3255-S3255), 0)</f>
        <v>41</v>
      </c>
      <c r="V3255" s="11">
        <f>IF(E3255&gt;=D3255, 1, "")</f>
        <v>1</v>
      </c>
      <c r="W3255" s="11" t="str">
        <f>IF(E3255&lt;D3255, 1, "")</f>
        <v/>
      </c>
      <c r="X3255" s="15">
        <f>S3255</f>
        <v>42767.801712962959</v>
      </c>
    </row>
    <row r="3256" spans="1:24" ht="48" x14ac:dyDescent="0.2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5">
        <f>E3256/D3256</f>
        <v>3.038011142857143</v>
      </c>
      <c r="P3256" s="6">
        <f>E3256/L3256</f>
        <v>157.29347633136095</v>
      </c>
      <c r="Q3256" t="str">
        <f>LEFT(N3256, SEARCH("/", N3256, 1)-1)</f>
        <v>technology</v>
      </c>
      <c r="R3256" t="str">
        <f>RIGHT(N3256, LEN(N3256) - SEARCH("/", N3256,1))</f>
        <v>space exploration</v>
      </c>
      <c r="S3256" s="10">
        <f>(((J3256/60)/60)/24)+DATE(1970,1,1)</f>
        <v>41075.237858796296</v>
      </c>
      <c r="T3256" s="10">
        <f>(((I3256/60)/60)/24)+DATE(1970,1,1)</f>
        <v>41105.237858796296</v>
      </c>
      <c r="U3256" s="12">
        <f>ROUND((T3256-S3256), 0)</f>
        <v>30</v>
      </c>
      <c r="V3256" s="11">
        <f>IF(E3256&gt;=D3256, 1, "")</f>
        <v>1</v>
      </c>
      <c r="W3256" s="11" t="str">
        <f>IF(E3256&lt;D3256, 1, "")</f>
        <v/>
      </c>
      <c r="X3256" s="15">
        <f>S3256</f>
        <v>41075.237858796296</v>
      </c>
    </row>
    <row r="3257" spans="1:24" ht="32" x14ac:dyDescent="0.2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5">
        <f>E3257/D3257</f>
        <v>1.4132510432681749</v>
      </c>
      <c r="P3257" s="6">
        <f>E3257/L3257</f>
        <v>55.758509532062391</v>
      </c>
      <c r="Q3257" t="str">
        <f>LEFT(N3257, SEARCH("/", N3257, 1)-1)</f>
        <v>technology</v>
      </c>
      <c r="R3257" t="str">
        <f>RIGHT(N3257, LEN(N3257) - SEARCH("/", N3257,1))</f>
        <v>space exploration</v>
      </c>
      <c r="S3257" s="10">
        <f>(((J3257/60)/60)/24)+DATE(1970,1,1)</f>
        <v>42564.881076388891</v>
      </c>
      <c r="T3257" s="10">
        <f>(((I3257/60)/60)/24)+DATE(1970,1,1)</f>
        <v>42604.290972222225</v>
      </c>
      <c r="U3257" s="12">
        <f>ROUND((T3257-S3257), 0)</f>
        <v>39</v>
      </c>
      <c r="V3257" s="11">
        <f>IF(E3257&gt;=D3257, 1, "")</f>
        <v>1</v>
      </c>
      <c r="W3257" s="11" t="str">
        <f>IF(E3257&lt;D3257, 1, "")</f>
        <v/>
      </c>
      <c r="X3257" s="15">
        <f>S3257</f>
        <v>42564.881076388891</v>
      </c>
    </row>
    <row r="3258" spans="1:24" ht="48" x14ac:dyDescent="0.2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5">
        <f>E3258/D3258</f>
        <v>27.906363636363636</v>
      </c>
      <c r="P3258" s="6">
        <f>E3258/L3258</f>
        <v>83.802893802893806</v>
      </c>
      <c r="Q3258" t="str">
        <f>LEFT(N3258, SEARCH("/", N3258, 1)-1)</f>
        <v>technology</v>
      </c>
      <c r="R3258" t="str">
        <f>RIGHT(N3258, LEN(N3258) - SEARCH("/", N3258,1))</f>
        <v>space exploration</v>
      </c>
      <c r="S3258" s="10">
        <f>(((J3258/60)/60)/24)+DATE(1970,1,1)</f>
        <v>42704.335810185185</v>
      </c>
      <c r="T3258" s="10">
        <f>(((I3258/60)/60)/24)+DATE(1970,1,1)</f>
        <v>42737.957638888889</v>
      </c>
      <c r="U3258" s="12">
        <f>ROUND((T3258-S3258), 0)</f>
        <v>34</v>
      </c>
      <c r="V3258" s="11">
        <f>IF(E3258&gt;=D3258, 1, "")</f>
        <v>1</v>
      </c>
      <c r="W3258" s="11" t="str">
        <f>IF(E3258&lt;D3258, 1, "")</f>
        <v/>
      </c>
      <c r="X3258" s="15">
        <f>S3258</f>
        <v>42704.335810185185</v>
      </c>
    </row>
    <row r="3259" spans="1:24" ht="48" x14ac:dyDescent="0.2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5">
        <f>E3259/D3259</f>
        <v>1.7176130000000001</v>
      </c>
      <c r="P3259" s="6">
        <f>E3259/L3259</f>
        <v>58.422210884353746</v>
      </c>
      <c r="Q3259" t="str">
        <f>LEFT(N3259, SEARCH("/", N3259, 1)-1)</f>
        <v>technology</v>
      </c>
      <c r="R3259" t="str">
        <f>RIGHT(N3259, LEN(N3259) - SEARCH("/", N3259,1))</f>
        <v>space exploration</v>
      </c>
      <c r="S3259" s="10">
        <f>(((J3259/60)/60)/24)+DATE(1970,1,1)</f>
        <v>41982.143171296295</v>
      </c>
      <c r="T3259" s="10">
        <f>(((I3259/60)/60)/24)+DATE(1970,1,1)</f>
        <v>42013.143171296295</v>
      </c>
      <c r="U3259" s="12">
        <f>ROUND((T3259-S3259), 0)</f>
        <v>31</v>
      </c>
      <c r="V3259" s="11">
        <f>IF(E3259&gt;=D3259, 1, "")</f>
        <v>1</v>
      </c>
      <c r="W3259" s="11" t="str">
        <f>IF(E3259&lt;D3259, 1, "")</f>
        <v/>
      </c>
      <c r="X3259" s="15">
        <f>S3259</f>
        <v>41982.143171296295</v>
      </c>
    </row>
    <row r="3260" spans="1:24" ht="48" x14ac:dyDescent="0.2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5">
        <f>E3260/D3260</f>
        <v>1.0101333333333333</v>
      </c>
      <c r="P3260" s="6">
        <f>E3260/L3260</f>
        <v>270.57142857142856</v>
      </c>
      <c r="Q3260" t="str">
        <f>LEFT(N3260, SEARCH("/", N3260, 1)-1)</f>
        <v>technology</v>
      </c>
      <c r="R3260" t="str">
        <f>RIGHT(N3260, LEN(N3260) - SEARCH("/", N3260,1))</f>
        <v>space exploration</v>
      </c>
      <c r="S3260" s="10">
        <f>(((J3260/60)/60)/24)+DATE(1970,1,1)</f>
        <v>41143.81821759259</v>
      </c>
      <c r="T3260" s="10">
        <f>(((I3260/60)/60)/24)+DATE(1970,1,1)</f>
        <v>41173.81821759259</v>
      </c>
      <c r="U3260" s="12">
        <f>ROUND((T3260-S3260), 0)</f>
        <v>30</v>
      </c>
      <c r="V3260" s="11">
        <f>IF(E3260&gt;=D3260, 1, "")</f>
        <v>1</v>
      </c>
      <c r="W3260" s="11" t="str">
        <f>IF(E3260&lt;D3260, 1, "")</f>
        <v/>
      </c>
      <c r="X3260" s="15">
        <f>S3260</f>
        <v>41143.81821759259</v>
      </c>
    </row>
    <row r="3261" spans="1:24" ht="48" x14ac:dyDescent="0.2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5">
        <f>E3261/D3261</f>
        <v>1.02</v>
      </c>
      <c r="P3261" s="6">
        <f>E3261/L3261</f>
        <v>107.1</v>
      </c>
      <c r="Q3261" t="str">
        <f>LEFT(N3261, SEARCH("/", N3261, 1)-1)</f>
        <v>technology</v>
      </c>
      <c r="R3261" t="str">
        <f>RIGHT(N3261, LEN(N3261) - SEARCH("/", N3261,1))</f>
        <v>space exploration</v>
      </c>
      <c r="S3261" s="10">
        <f>(((J3261/60)/60)/24)+DATE(1970,1,1)</f>
        <v>41730.708472222221</v>
      </c>
      <c r="T3261" s="10">
        <f>(((I3261/60)/60)/24)+DATE(1970,1,1)</f>
        <v>41759.208333333336</v>
      </c>
      <c r="U3261" s="12">
        <f>ROUND((T3261-S3261), 0)</f>
        <v>28</v>
      </c>
      <c r="V3261" s="11">
        <f>IF(E3261&gt;=D3261, 1, "")</f>
        <v>1</v>
      </c>
      <c r="W3261" s="11" t="str">
        <f>IF(E3261&lt;D3261, 1, "")</f>
        <v/>
      </c>
      <c r="X3261" s="15">
        <f>S3261</f>
        <v>41730.708472222221</v>
      </c>
    </row>
    <row r="3262" spans="1:24" ht="48" x14ac:dyDescent="0.2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5">
        <f>E3262/D3262</f>
        <v>1.6976511744127936</v>
      </c>
      <c r="P3262" s="6">
        <f>E3262/L3262</f>
        <v>47.180555555555557</v>
      </c>
      <c r="Q3262" t="str">
        <f>LEFT(N3262, SEARCH("/", N3262, 1)-1)</f>
        <v>technology</v>
      </c>
      <c r="R3262" t="str">
        <f>RIGHT(N3262, LEN(N3262) - SEARCH("/", N3262,1))</f>
        <v>space exploration</v>
      </c>
      <c r="S3262" s="10">
        <f>(((J3262/60)/60)/24)+DATE(1970,1,1)</f>
        <v>42453.49726851852</v>
      </c>
      <c r="T3262" s="10">
        <f>(((I3262/60)/60)/24)+DATE(1970,1,1)</f>
        <v>42490.5</v>
      </c>
      <c r="U3262" s="12">
        <f>ROUND((T3262-S3262), 0)</f>
        <v>37</v>
      </c>
      <c r="V3262" s="11">
        <f>IF(E3262&gt;=D3262, 1, "")</f>
        <v>1</v>
      </c>
      <c r="W3262" s="11" t="str">
        <f>IF(E3262&lt;D3262, 1, "")</f>
        <v/>
      </c>
      <c r="X3262" s="15">
        <f>S3262</f>
        <v>42453.49726851852</v>
      </c>
    </row>
    <row r="3263" spans="1:24" ht="48" x14ac:dyDescent="0.2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5">
        <f>E3263/D3263</f>
        <v>1.14534</v>
      </c>
      <c r="P3263" s="6">
        <f>E3263/L3263</f>
        <v>120.30882352941177</v>
      </c>
      <c r="Q3263" t="str">
        <f>LEFT(N3263, SEARCH("/", N3263, 1)-1)</f>
        <v>technology</v>
      </c>
      <c r="R3263" t="str">
        <f>RIGHT(N3263, LEN(N3263) - SEARCH("/", N3263,1))</f>
        <v>space exploration</v>
      </c>
      <c r="S3263" s="10">
        <f>(((J3263/60)/60)/24)+DATE(1970,1,1)</f>
        <v>42211.99454861111</v>
      </c>
      <c r="T3263" s="10">
        <f>(((I3263/60)/60)/24)+DATE(1970,1,1)</f>
        <v>42241.99454861111</v>
      </c>
      <c r="U3263" s="12">
        <f>ROUND((T3263-S3263), 0)</f>
        <v>30</v>
      </c>
      <c r="V3263" s="11">
        <f>IF(E3263&gt;=D3263, 1, "")</f>
        <v>1</v>
      </c>
      <c r="W3263" s="11" t="str">
        <f>IF(E3263&lt;D3263, 1, "")</f>
        <v/>
      </c>
      <c r="X3263" s="15">
        <f>S3263</f>
        <v>42211.99454861111</v>
      </c>
    </row>
    <row r="3264" spans="1:24" ht="48" x14ac:dyDescent="0.2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5">
        <f>E3264/D3264</f>
        <v>8.7759999999999998</v>
      </c>
      <c r="P3264" s="6">
        <f>E3264/L3264</f>
        <v>27.59748427672956</v>
      </c>
      <c r="Q3264" t="str">
        <f>LEFT(N3264, SEARCH("/", N3264, 1)-1)</f>
        <v>technology</v>
      </c>
      <c r="R3264" t="str">
        <f>RIGHT(N3264, LEN(N3264) - SEARCH("/", N3264,1))</f>
        <v>space exploration</v>
      </c>
      <c r="S3264" s="10">
        <f>(((J3264/60)/60)/24)+DATE(1970,1,1)</f>
        <v>41902.874432870369</v>
      </c>
      <c r="T3264" s="10">
        <f>(((I3264/60)/60)/24)+DATE(1970,1,1)</f>
        <v>41932.874432870369</v>
      </c>
      <c r="U3264" s="12">
        <f>ROUND((T3264-S3264), 0)</f>
        <v>30</v>
      </c>
      <c r="V3264" s="11">
        <f>IF(E3264&gt;=D3264, 1, "")</f>
        <v>1</v>
      </c>
      <c r="W3264" s="11" t="str">
        <f>IF(E3264&lt;D3264, 1, "")</f>
        <v/>
      </c>
      <c r="X3264" s="15">
        <f>S3264</f>
        <v>41902.874432870369</v>
      </c>
    </row>
    <row r="3265" spans="1:24" ht="32" x14ac:dyDescent="0.2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5">
        <f>E3265/D3265</f>
        <v>1.0538666666666667</v>
      </c>
      <c r="P3265" s="6">
        <f>E3265/L3265</f>
        <v>205.2987012987013</v>
      </c>
      <c r="Q3265" t="str">
        <f>LEFT(N3265, SEARCH("/", N3265, 1)-1)</f>
        <v>technology</v>
      </c>
      <c r="R3265" t="str">
        <f>RIGHT(N3265, LEN(N3265) - SEARCH("/", N3265,1))</f>
        <v>space exploration</v>
      </c>
      <c r="S3265" s="10">
        <f>(((J3265/60)/60)/24)+DATE(1970,1,1)</f>
        <v>42279.792372685188</v>
      </c>
      <c r="T3265" s="10">
        <f>(((I3265/60)/60)/24)+DATE(1970,1,1)</f>
        <v>42339.834039351852</v>
      </c>
      <c r="U3265" s="12">
        <f>ROUND((T3265-S3265), 0)</f>
        <v>60</v>
      </c>
      <c r="V3265" s="11">
        <f>IF(E3265&gt;=D3265, 1, "")</f>
        <v>1</v>
      </c>
      <c r="W3265" s="11" t="str">
        <f>IF(E3265&lt;D3265, 1, "")</f>
        <v/>
      </c>
      <c r="X3265" s="15">
        <f>S3265</f>
        <v>42279.792372685188</v>
      </c>
    </row>
    <row r="3266" spans="1:24" ht="48" x14ac:dyDescent="0.2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5">
        <f>E3266/D3266</f>
        <v>1.8839999999999999</v>
      </c>
      <c r="P3266" s="6">
        <f>E3266/L3266</f>
        <v>35.547169811320757</v>
      </c>
      <c r="Q3266" t="str">
        <f>LEFT(N3266, SEARCH("/", N3266, 1)-1)</f>
        <v>technology</v>
      </c>
      <c r="R3266" t="str">
        <f>RIGHT(N3266, LEN(N3266) - SEARCH("/", N3266,1))</f>
        <v>space exploration</v>
      </c>
      <c r="S3266" s="10">
        <f>(((J3266/60)/60)/24)+DATE(1970,1,1)</f>
        <v>42273.884305555555</v>
      </c>
      <c r="T3266" s="10">
        <f>(((I3266/60)/60)/24)+DATE(1970,1,1)</f>
        <v>42300.458333333328</v>
      </c>
      <c r="U3266" s="12">
        <f>ROUND((T3266-S3266), 0)</f>
        <v>27</v>
      </c>
      <c r="V3266" s="11">
        <f>IF(E3266&gt;=D3266, 1, "")</f>
        <v>1</v>
      </c>
      <c r="W3266" s="11" t="str">
        <f>IF(E3266&lt;D3266, 1, "")</f>
        <v/>
      </c>
      <c r="X3266" s="15">
        <f>S3266</f>
        <v>42273.884305555555</v>
      </c>
    </row>
    <row r="3267" spans="1:24" ht="48" x14ac:dyDescent="0.2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5">
        <f>E3267/D3267</f>
        <v>1.436523076923077</v>
      </c>
      <c r="P3267" s="6">
        <f>E3267/L3267</f>
        <v>74.639488409272587</v>
      </c>
      <c r="Q3267" t="str">
        <f>LEFT(N3267, SEARCH("/", N3267, 1)-1)</f>
        <v>technology</v>
      </c>
      <c r="R3267" t="str">
        <f>RIGHT(N3267, LEN(N3267) - SEARCH("/", N3267,1))</f>
        <v>space exploration</v>
      </c>
      <c r="S3267" s="10">
        <f>(((J3267/60)/60)/24)+DATE(1970,1,1)</f>
        <v>42251.16715277778</v>
      </c>
      <c r="T3267" s="10">
        <f>(((I3267/60)/60)/24)+DATE(1970,1,1)</f>
        <v>42288.041666666672</v>
      </c>
      <c r="U3267" s="12">
        <f>ROUND((T3267-S3267), 0)</f>
        <v>37</v>
      </c>
      <c r="V3267" s="11">
        <f>IF(E3267&gt;=D3267, 1, "")</f>
        <v>1</v>
      </c>
      <c r="W3267" s="11" t="str">
        <f>IF(E3267&lt;D3267, 1, "")</f>
        <v/>
      </c>
      <c r="X3267" s="15">
        <f>S3267</f>
        <v>42251.16715277778</v>
      </c>
    </row>
    <row r="3268" spans="1:24" ht="48" x14ac:dyDescent="0.2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5">
        <f>E3268/D3268</f>
        <v>1.4588000000000001</v>
      </c>
      <c r="P3268" s="6">
        <f>E3268/L3268</f>
        <v>47.058064516129029</v>
      </c>
      <c r="Q3268" t="str">
        <f>LEFT(N3268, SEARCH("/", N3268, 1)-1)</f>
        <v>technology</v>
      </c>
      <c r="R3268" t="str">
        <f>RIGHT(N3268, LEN(N3268) - SEARCH("/", N3268,1))</f>
        <v>space exploration</v>
      </c>
      <c r="S3268" s="10">
        <f>(((J3268/60)/60)/24)+DATE(1970,1,1)</f>
        <v>42115.74754629629</v>
      </c>
      <c r="T3268" s="10">
        <f>(((I3268/60)/60)/24)+DATE(1970,1,1)</f>
        <v>42145.74754629629</v>
      </c>
      <c r="U3268" s="12">
        <f>ROUND((T3268-S3268), 0)</f>
        <v>30</v>
      </c>
      <c r="V3268" s="11">
        <f>IF(E3268&gt;=D3268, 1, "")</f>
        <v>1</v>
      </c>
      <c r="W3268" s="11" t="str">
        <f>IF(E3268&lt;D3268, 1, "")</f>
        <v/>
      </c>
      <c r="X3268" s="15">
        <f>S3268</f>
        <v>42115.74754629629</v>
      </c>
    </row>
    <row r="3269" spans="1:24" ht="48" x14ac:dyDescent="0.2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5">
        <f>E3269/D3269</f>
        <v>1.3118399999999999</v>
      </c>
      <c r="P3269" s="6">
        <f>E3269/L3269</f>
        <v>26.591351351351353</v>
      </c>
      <c r="Q3269" t="str">
        <f>LEFT(N3269, SEARCH("/", N3269, 1)-1)</f>
        <v>technology</v>
      </c>
      <c r="R3269" t="str">
        <f>RIGHT(N3269, LEN(N3269) - SEARCH("/", N3269,1))</f>
        <v>space exploration</v>
      </c>
      <c r="S3269" s="10">
        <f>(((J3269/60)/60)/24)+DATE(1970,1,1)</f>
        <v>42689.74324074074</v>
      </c>
      <c r="T3269" s="10">
        <f>(((I3269/60)/60)/24)+DATE(1970,1,1)</f>
        <v>42734.74324074074</v>
      </c>
      <c r="U3269" s="12">
        <f>ROUND((T3269-S3269), 0)</f>
        <v>45</v>
      </c>
      <c r="V3269" s="11">
        <f>IF(E3269&gt;=D3269, 1, "")</f>
        <v>1</v>
      </c>
      <c r="W3269" s="11" t="str">
        <f>IF(E3269&lt;D3269, 1, "")</f>
        <v/>
      </c>
      <c r="X3269" s="15">
        <f>S3269</f>
        <v>42689.74324074074</v>
      </c>
    </row>
    <row r="3270" spans="1:24" ht="48" x14ac:dyDescent="0.2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5">
        <f>E3270/D3270</f>
        <v>1.1399999999999999</v>
      </c>
      <c r="P3270" s="6">
        <f>E3270/L3270</f>
        <v>36.774193548387096</v>
      </c>
      <c r="Q3270" t="str">
        <f>LEFT(N3270, SEARCH("/", N3270, 1)-1)</f>
        <v>technology</v>
      </c>
      <c r="R3270" t="str">
        <f>RIGHT(N3270, LEN(N3270) - SEARCH("/", N3270,1))</f>
        <v>space exploration</v>
      </c>
      <c r="S3270" s="10">
        <f>(((J3270/60)/60)/24)+DATE(1970,1,1)</f>
        <v>42692.256550925929</v>
      </c>
      <c r="T3270" s="10">
        <f>(((I3270/60)/60)/24)+DATE(1970,1,1)</f>
        <v>42706.256550925929</v>
      </c>
      <c r="U3270" s="12">
        <f>ROUND((T3270-S3270), 0)</f>
        <v>14</v>
      </c>
      <c r="V3270" s="11">
        <f>IF(E3270&gt;=D3270, 1, "")</f>
        <v>1</v>
      </c>
      <c r="W3270" s="11" t="str">
        <f>IF(E3270&lt;D3270, 1, "")</f>
        <v/>
      </c>
      <c r="X3270" s="15">
        <f>S3270</f>
        <v>42692.256550925929</v>
      </c>
    </row>
    <row r="3271" spans="1:24" ht="48" x14ac:dyDescent="0.2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5">
        <f>E3271/D3271</f>
        <v>13.794206249999998</v>
      </c>
      <c r="P3271" s="6">
        <f>E3271/L3271</f>
        <v>31.820544982698959</v>
      </c>
      <c r="Q3271" t="str">
        <f>LEFT(N3271, SEARCH("/", N3271, 1)-1)</f>
        <v>technology</v>
      </c>
      <c r="R3271" t="str">
        <f>RIGHT(N3271, LEN(N3271) - SEARCH("/", N3271,1))</f>
        <v>space exploration</v>
      </c>
      <c r="S3271" s="10">
        <f>(((J3271/60)/60)/24)+DATE(1970,1,1)</f>
        <v>41144.42155092593</v>
      </c>
      <c r="T3271" s="10">
        <f>(((I3271/60)/60)/24)+DATE(1970,1,1)</f>
        <v>41165.42155092593</v>
      </c>
      <c r="U3271" s="12">
        <f>ROUND((T3271-S3271), 0)</f>
        <v>21</v>
      </c>
      <c r="V3271" s="11">
        <f>IF(E3271&gt;=D3271, 1, "")</f>
        <v>1</v>
      </c>
      <c r="W3271" s="11" t="str">
        <f>IF(E3271&lt;D3271, 1, "")</f>
        <v/>
      </c>
      <c r="X3271" s="15">
        <f>S3271</f>
        <v>41144.42155092593</v>
      </c>
    </row>
    <row r="3272" spans="1:24" ht="48" x14ac:dyDescent="0.2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5">
        <f>E3272/D3272</f>
        <v>9.56</v>
      </c>
      <c r="P3272" s="6">
        <f>E3272/L3272</f>
        <v>27.576923076923077</v>
      </c>
      <c r="Q3272" t="str">
        <f>LEFT(N3272, SEARCH("/", N3272, 1)-1)</f>
        <v>technology</v>
      </c>
      <c r="R3272" t="str">
        <f>RIGHT(N3272, LEN(N3272) - SEARCH("/", N3272,1))</f>
        <v>space exploration</v>
      </c>
      <c r="S3272" s="10">
        <f>(((J3272/60)/60)/24)+DATE(1970,1,1)</f>
        <v>42658.810277777782</v>
      </c>
      <c r="T3272" s="10">
        <f>(((I3272/60)/60)/24)+DATE(1970,1,1)</f>
        <v>42683.851944444439</v>
      </c>
      <c r="U3272" s="12">
        <f>ROUND((T3272-S3272), 0)</f>
        <v>25</v>
      </c>
      <c r="V3272" s="11">
        <f>IF(E3272&gt;=D3272, 1, "")</f>
        <v>1</v>
      </c>
      <c r="W3272" s="11" t="str">
        <f>IF(E3272&lt;D3272, 1, "")</f>
        <v/>
      </c>
      <c r="X3272" s="15">
        <f>S3272</f>
        <v>42658.810277777782</v>
      </c>
    </row>
    <row r="3273" spans="1:24" ht="48" x14ac:dyDescent="0.2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5">
        <f>E3273/D3273</f>
        <v>1.1200000000000001</v>
      </c>
      <c r="P3273" s="6">
        <f>E3273/L3273</f>
        <v>56</v>
      </c>
      <c r="Q3273" t="str">
        <f>LEFT(N3273, SEARCH("/", N3273, 1)-1)</f>
        <v>technology</v>
      </c>
      <c r="R3273" t="str">
        <f>RIGHT(N3273, LEN(N3273) - SEARCH("/", N3273,1))</f>
        <v>space exploration</v>
      </c>
      <c r="S3273" s="10">
        <f>(((J3273/60)/60)/24)+DATE(1970,1,1)</f>
        <v>42128.628113425926</v>
      </c>
      <c r="T3273" s="10">
        <f>(((I3273/60)/60)/24)+DATE(1970,1,1)</f>
        <v>42158.628113425926</v>
      </c>
      <c r="U3273" s="12">
        <f>ROUND((T3273-S3273), 0)</f>
        <v>30</v>
      </c>
      <c r="V3273" s="11">
        <f>IF(E3273&gt;=D3273, 1, "")</f>
        <v>1</v>
      </c>
      <c r="W3273" s="11" t="str">
        <f>IF(E3273&lt;D3273, 1, "")</f>
        <v/>
      </c>
      <c r="X3273" s="15">
        <f>S3273</f>
        <v>42128.628113425926</v>
      </c>
    </row>
    <row r="3274" spans="1:24" ht="48" x14ac:dyDescent="0.2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5">
        <f>E3274/D3274</f>
        <v>6.4666666666666668</v>
      </c>
      <c r="P3274" s="6">
        <f>E3274/L3274</f>
        <v>21.555555555555557</v>
      </c>
      <c r="Q3274" t="str">
        <f>LEFT(N3274, SEARCH("/", N3274, 1)-1)</f>
        <v>technology</v>
      </c>
      <c r="R3274" t="str">
        <f>RIGHT(N3274, LEN(N3274) - SEARCH("/", N3274,1))</f>
        <v>space exploration</v>
      </c>
      <c r="S3274" s="10">
        <f>(((J3274/60)/60)/24)+DATE(1970,1,1)</f>
        <v>42304.829409722224</v>
      </c>
      <c r="T3274" s="10">
        <f>(((I3274/60)/60)/24)+DATE(1970,1,1)</f>
        <v>42334.871076388896</v>
      </c>
      <c r="U3274" s="12">
        <f>ROUND((T3274-S3274), 0)</f>
        <v>30</v>
      </c>
      <c r="V3274" s="11">
        <f>IF(E3274&gt;=D3274, 1, "")</f>
        <v>1</v>
      </c>
      <c r="W3274" s="11" t="str">
        <f>IF(E3274&lt;D3274, 1, "")</f>
        <v/>
      </c>
      <c r="X3274" s="15">
        <f>S3274</f>
        <v>42304.829409722224</v>
      </c>
    </row>
    <row r="3275" spans="1:24" ht="32" x14ac:dyDescent="0.2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5">
        <f>E3275/D3275</f>
        <v>1.1036948748510131</v>
      </c>
      <c r="P3275" s="6">
        <f>E3275/L3275</f>
        <v>44.095238095238095</v>
      </c>
      <c r="Q3275" t="str">
        <f>LEFT(N3275, SEARCH("/", N3275, 1)-1)</f>
        <v>technology</v>
      </c>
      <c r="R3275" t="str">
        <f>RIGHT(N3275, LEN(N3275) - SEARCH("/", N3275,1))</f>
        <v>space exploration</v>
      </c>
      <c r="S3275" s="10">
        <f>(((J3275/60)/60)/24)+DATE(1970,1,1)</f>
        <v>41953.966053240743</v>
      </c>
      <c r="T3275" s="10">
        <f>(((I3275/60)/60)/24)+DATE(1970,1,1)</f>
        <v>41973.966053240743</v>
      </c>
      <c r="U3275" s="12">
        <f>ROUND((T3275-S3275), 0)</f>
        <v>20</v>
      </c>
      <c r="V3275" s="11">
        <f>IF(E3275&gt;=D3275, 1, "")</f>
        <v>1</v>
      </c>
      <c r="W3275" s="11" t="str">
        <f>IF(E3275&lt;D3275, 1, "")</f>
        <v/>
      </c>
      <c r="X3275" s="15">
        <f>S3275</f>
        <v>41953.966053240743</v>
      </c>
    </row>
    <row r="3276" spans="1:24" ht="32" x14ac:dyDescent="0.2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5">
        <f>E3276/D3276</f>
        <v>1.2774000000000001</v>
      </c>
      <c r="P3276" s="6">
        <f>E3276/L3276</f>
        <v>63.87</v>
      </c>
      <c r="Q3276" t="str">
        <f>LEFT(N3276, SEARCH("/", N3276, 1)-1)</f>
        <v>technology</v>
      </c>
      <c r="R3276" t="str">
        <f>RIGHT(N3276, LEN(N3276) - SEARCH("/", N3276,1))</f>
        <v>space exploration</v>
      </c>
      <c r="S3276" s="10">
        <f>(((J3276/60)/60)/24)+DATE(1970,1,1)</f>
        <v>42108.538449074069</v>
      </c>
      <c r="T3276" s="10">
        <f>(((I3276/60)/60)/24)+DATE(1970,1,1)</f>
        <v>42138.538449074069</v>
      </c>
      <c r="U3276" s="12">
        <f>ROUND((T3276-S3276), 0)</f>
        <v>30</v>
      </c>
      <c r="V3276" s="11">
        <f>IF(E3276&gt;=D3276, 1, "")</f>
        <v>1</v>
      </c>
      <c r="W3276" s="11" t="str">
        <f>IF(E3276&lt;D3276, 1, "")</f>
        <v/>
      </c>
      <c r="X3276" s="15">
        <f>S3276</f>
        <v>42108.538449074069</v>
      </c>
    </row>
    <row r="3277" spans="1:24" ht="48" x14ac:dyDescent="0.2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5">
        <f>E3277/D3277</f>
        <v>1.579</v>
      </c>
      <c r="P3277" s="6">
        <f>E3277/L3277</f>
        <v>38.987654320987652</v>
      </c>
      <c r="Q3277" t="str">
        <f>LEFT(N3277, SEARCH("/", N3277, 1)-1)</f>
        <v>technology</v>
      </c>
      <c r="R3277" t="str">
        <f>RIGHT(N3277, LEN(N3277) - SEARCH("/", N3277,1))</f>
        <v>space exploration</v>
      </c>
      <c r="S3277" s="10">
        <f>(((J3277/60)/60)/24)+DATE(1970,1,1)</f>
        <v>42524.105462962965</v>
      </c>
      <c r="T3277" s="10">
        <f>(((I3277/60)/60)/24)+DATE(1970,1,1)</f>
        <v>42551.416666666672</v>
      </c>
      <c r="U3277" s="12">
        <f>ROUND((T3277-S3277), 0)</f>
        <v>27</v>
      </c>
      <c r="V3277" s="11">
        <f>IF(E3277&gt;=D3277, 1, "")</f>
        <v>1</v>
      </c>
      <c r="W3277" s="11" t="str">
        <f>IF(E3277&lt;D3277, 1, "")</f>
        <v/>
      </c>
      <c r="X3277" s="15">
        <f>S3277</f>
        <v>42524.105462962965</v>
      </c>
    </row>
    <row r="3278" spans="1:24" ht="48" x14ac:dyDescent="0.2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5">
        <f>E3278/D3278</f>
        <v>1.1466525000000001</v>
      </c>
      <c r="P3278" s="6">
        <f>E3278/L3278</f>
        <v>80.185489510489504</v>
      </c>
      <c r="Q3278" t="str">
        <f>LEFT(N3278, SEARCH("/", N3278, 1)-1)</f>
        <v>technology</v>
      </c>
      <c r="R3278" t="str">
        <f>RIGHT(N3278, LEN(N3278) - SEARCH("/", N3278,1))</f>
        <v>space exploration</v>
      </c>
      <c r="S3278" s="10">
        <f>(((J3278/60)/60)/24)+DATE(1970,1,1)</f>
        <v>42218.169293981482</v>
      </c>
      <c r="T3278" s="10">
        <f>(((I3278/60)/60)/24)+DATE(1970,1,1)</f>
        <v>42246.169293981482</v>
      </c>
      <c r="U3278" s="12">
        <f>ROUND((T3278-S3278), 0)</f>
        <v>28</v>
      </c>
      <c r="V3278" s="11">
        <f>IF(E3278&gt;=D3278, 1, "")</f>
        <v>1</v>
      </c>
      <c r="W3278" s="11" t="str">
        <f>IF(E3278&lt;D3278, 1, "")</f>
        <v/>
      </c>
      <c r="X3278" s="15">
        <f>S3278</f>
        <v>42218.169293981482</v>
      </c>
    </row>
    <row r="3279" spans="1:24" ht="48" x14ac:dyDescent="0.2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5">
        <f>E3279/D3279</f>
        <v>1.3700934579439252</v>
      </c>
      <c r="P3279" s="6">
        <f>E3279/L3279</f>
        <v>34.904761904761905</v>
      </c>
      <c r="Q3279" t="str">
        <f>LEFT(N3279, SEARCH("/", N3279, 1)-1)</f>
        <v>technology</v>
      </c>
      <c r="R3279" t="str">
        <f>RIGHT(N3279, LEN(N3279) - SEARCH("/", N3279,1))</f>
        <v>space exploration</v>
      </c>
      <c r="S3279" s="10">
        <f>(((J3279/60)/60)/24)+DATE(1970,1,1)</f>
        <v>42494.061793981484</v>
      </c>
      <c r="T3279" s="10">
        <f>(((I3279/60)/60)/24)+DATE(1970,1,1)</f>
        <v>42519.061793981484</v>
      </c>
      <c r="U3279" s="12">
        <f>ROUND((T3279-S3279), 0)</f>
        <v>25</v>
      </c>
      <c r="V3279" s="11">
        <f>IF(E3279&gt;=D3279, 1, "")</f>
        <v>1</v>
      </c>
      <c r="W3279" s="11" t="str">
        <f>IF(E3279&lt;D3279, 1, "")</f>
        <v/>
      </c>
      <c r="X3279" s="15">
        <f>S3279</f>
        <v>42494.061793981484</v>
      </c>
    </row>
    <row r="3280" spans="1:24" ht="48" x14ac:dyDescent="0.2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5">
        <f>E3280/D3280</f>
        <v>3.5461999999999998</v>
      </c>
      <c r="P3280" s="6">
        <f>E3280/L3280</f>
        <v>89.100502512562812</v>
      </c>
      <c r="Q3280" t="str">
        <f>LEFT(N3280, SEARCH("/", N3280, 1)-1)</f>
        <v>technology</v>
      </c>
      <c r="R3280" t="str">
        <f>RIGHT(N3280, LEN(N3280) - SEARCH("/", N3280,1))</f>
        <v>space exploration</v>
      </c>
      <c r="S3280" s="10">
        <f>(((J3280/60)/60)/24)+DATE(1970,1,1)</f>
        <v>41667.823287037041</v>
      </c>
      <c r="T3280" s="10">
        <f>(((I3280/60)/60)/24)+DATE(1970,1,1)</f>
        <v>41697.958333333336</v>
      </c>
      <c r="U3280" s="12">
        <f>ROUND((T3280-S3280), 0)</f>
        <v>30</v>
      </c>
      <c r="V3280" s="11">
        <f>IF(E3280&gt;=D3280, 1, "")</f>
        <v>1</v>
      </c>
      <c r="W3280" s="11" t="str">
        <f>IF(E3280&lt;D3280, 1, "")</f>
        <v/>
      </c>
      <c r="X3280" s="15">
        <f>S3280</f>
        <v>41667.823287037041</v>
      </c>
    </row>
    <row r="3281" spans="1:24" ht="48" x14ac:dyDescent="0.2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5">
        <f>E3281/D3281</f>
        <v>1.0602150537634409</v>
      </c>
      <c r="P3281" s="6">
        <f>E3281/L3281</f>
        <v>39.44</v>
      </c>
      <c r="Q3281" t="str">
        <f>LEFT(N3281, SEARCH("/", N3281, 1)-1)</f>
        <v>technology</v>
      </c>
      <c r="R3281" t="str">
        <f>RIGHT(N3281, LEN(N3281) - SEARCH("/", N3281,1))</f>
        <v>space exploration</v>
      </c>
      <c r="S3281" s="10">
        <f>(((J3281/60)/60)/24)+DATE(1970,1,1)</f>
        <v>42612.656493055561</v>
      </c>
      <c r="T3281" s="10">
        <f>(((I3281/60)/60)/24)+DATE(1970,1,1)</f>
        <v>42642.656493055561</v>
      </c>
      <c r="U3281" s="12">
        <f>ROUND((T3281-S3281), 0)</f>
        <v>30</v>
      </c>
      <c r="V3281" s="11">
        <f>IF(E3281&gt;=D3281, 1, "")</f>
        <v>1</v>
      </c>
      <c r="W3281" s="11" t="str">
        <f>IF(E3281&lt;D3281, 1, "")</f>
        <v/>
      </c>
      <c r="X3281" s="15">
        <f>S3281</f>
        <v>42612.656493055561</v>
      </c>
    </row>
    <row r="3282" spans="1:24" ht="48" x14ac:dyDescent="0.2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5">
        <f>E3282/D3282</f>
        <v>1</v>
      </c>
      <c r="P3282" s="6">
        <f>E3282/L3282</f>
        <v>136.9047619047619</v>
      </c>
      <c r="Q3282" t="str">
        <f>LEFT(N3282, SEARCH("/", N3282, 1)-1)</f>
        <v>technology</v>
      </c>
      <c r="R3282" t="str">
        <f>RIGHT(N3282, LEN(N3282) - SEARCH("/", N3282,1))</f>
        <v>space exploration</v>
      </c>
      <c r="S3282" s="10">
        <f>(((J3282/60)/60)/24)+DATE(1970,1,1)</f>
        <v>42037.950937500005</v>
      </c>
      <c r="T3282" s="10">
        <f>(((I3282/60)/60)/24)+DATE(1970,1,1)</f>
        <v>42072.909270833334</v>
      </c>
      <c r="U3282" s="12">
        <f>ROUND((T3282-S3282), 0)</f>
        <v>35</v>
      </c>
      <c r="V3282" s="11">
        <f>IF(E3282&gt;=D3282, 1, "")</f>
        <v>1</v>
      </c>
      <c r="W3282" s="11" t="str">
        <f>IF(E3282&lt;D3282, 1, "")</f>
        <v/>
      </c>
      <c r="X3282" s="15">
        <f>S3282</f>
        <v>42037.950937500005</v>
      </c>
    </row>
    <row r="3283" spans="1:24" ht="48" x14ac:dyDescent="0.2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5">
        <f>E3283/D3283</f>
        <v>1.873</v>
      </c>
      <c r="P3283" s="6">
        <f>E3283/L3283</f>
        <v>37.46</v>
      </c>
      <c r="Q3283" t="str">
        <f>LEFT(N3283, SEARCH("/", N3283, 1)-1)</f>
        <v>technology</v>
      </c>
      <c r="R3283" t="str">
        <f>RIGHT(N3283, LEN(N3283) - SEARCH("/", N3283,1))</f>
        <v>space exploration</v>
      </c>
      <c r="S3283" s="10">
        <f>(((J3283/60)/60)/24)+DATE(1970,1,1)</f>
        <v>42636.614745370374</v>
      </c>
      <c r="T3283" s="10">
        <f>(((I3283/60)/60)/24)+DATE(1970,1,1)</f>
        <v>42659.041666666672</v>
      </c>
      <c r="U3283" s="12">
        <f>ROUND((T3283-S3283), 0)</f>
        <v>22</v>
      </c>
      <c r="V3283" s="11">
        <f>IF(E3283&gt;=D3283, 1, "")</f>
        <v>1</v>
      </c>
      <c r="W3283" s="11" t="str">
        <f>IF(E3283&lt;D3283, 1, "")</f>
        <v/>
      </c>
      <c r="X3283" s="15">
        <f>S3283</f>
        <v>42636.614745370374</v>
      </c>
    </row>
    <row r="3284" spans="1:24" ht="32" x14ac:dyDescent="0.2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5">
        <f>E3284/D3284</f>
        <v>1.6619999999999999</v>
      </c>
      <c r="P3284" s="6">
        <f>E3284/L3284</f>
        <v>31.96153846153846</v>
      </c>
      <c r="Q3284" t="str">
        <f>LEFT(N3284, SEARCH("/", N3284, 1)-1)</f>
        <v>technology</v>
      </c>
      <c r="R3284" t="str">
        <f>RIGHT(N3284, LEN(N3284) - SEARCH("/", N3284,1))</f>
        <v>space exploration</v>
      </c>
      <c r="S3284" s="10">
        <f>(((J3284/60)/60)/24)+DATE(1970,1,1)</f>
        <v>42639.549479166672</v>
      </c>
      <c r="T3284" s="10">
        <f>(((I3284/60)/60)/24)+DATE(1970,1,1)</f>
        <v>42655.549479166672</v>
      </c>
      <c r="U3284" s="12">
        <f>ROUND((T3284-S3284), 0)</f>
        <v>16</v>
      </c>
      <c r="V3284" s="11">
        <f>IF(E3284&gt;=D3284, 1, "")</f>
        <v>1</v>
      </c>
      <c r="W3284" s="11" t="str">
        <f>IF(E3284&lt;D3284, 1, "")</f>
        <v/>
      </c>
      <c r="X3284" s="15">
        <f>S3284</f>
        <v>42639.549479166672</v>
      </c>
    </row>
    <row r="3285" spans="1:24" ht="48" x14ac:dyDescent="0.2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5">
        <f>E3285/D3285</f>
        <v>1.0172910662824208</v>
      </c>
      <c r="P3285" s="6">
        <f>E3285/L3285</f>
        <v>25.214285714285715</v>
      </c>
      <c r="Q3285" t="str">
        <f>LEFT(N3285, SEARCH("/", N3285, 1)-1)</f>
        <v>technology</v>
      </c>
      <c r="R3285" t="str">
        <f>RIGHT(N3285, LEN(N3285) - SEARCH("/", N3285,1))</f>
        <v>space exploration</v>
      </c>
      <c r="S3285" s="10">
        <f>(((J3285/60)/60)/24)+DATE(1970,1,1)</f>
        <v>41989.913136574076</v>
      </c>
      <c r="T3285" s="10">
        <f>(((I3285/60)/60)/24)+DATE(1970,1,1)</f>
        <v>42019.913136574076</v>
      </c>
      <c r="U3285" s="12">
        <f>ROUND((T3285-S3285), 0)</f>
        <v>30</v>
      </c>
      <c r="V3285" s="11">
        <f>IF(E3285&gt;=D3285, 1, "")</f>
        <v>1</v>
      </c>
      <c r="W3285" s="11" t="str">
        <f>IF(E3285&lt;D3285, 1, "")</f>
        <v/>
      </c>
      <c r="X3285" s="15">
        <f>S3285</f>
        <v>41989.913136574076</v>
      </c>
    </row>
    <row r="3286" spans="1:24" ht="48" x14ac:dyDescent="0.2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5">
        <f>E3286/D3286</f>
        <v>1.64</v>
      </c>
      <c r="P3286" s="6">
        <f>E3286/L3286</f>
        <v>10.040816326530612</v>
      </c>
      <c r="Q3286" t="str">
        <f>LEFT(N3286, SEARCH("/", N3286, 1)-1)</f>
        <v>technology</v>
      </c>
      <c r="R3286" t="str">
        <f>RIGHT(N3286, LEN(N3286) - SEARCH("/", N3286,1))</f>
        <v>space exploration</v>
      </c>
      <c r="S3286" s="10">
        <f>(((J3286/60)/60)/24)+DATE(1970,1,1)</f>
        <v>42024.86513888889</v>
      </c>
      <c r="T3286" s="10">
        <f>(((I3286/60)/60)/24)+DATE(1970,1,1)</f>
        <v>42054.86513888889</v>
      </c>
      <c r="U3286" s="12">
        <f>ROUND((T3286-S3286), 0)</f>
        <v>30</v>
      </c>
      <c r="V3286" s="11">
        <f>IF(E3286&gt;=D3286, 1, "")</f>
        <v>1</v>
      </c>
      <c r="W3286" s="11" t="str">
        <f>IF(E3286&lt;D3286, 1, "")</f>
        <v/>
      </c>
      <c r="X3286" s="15">
        <f>S3286</f>
        <v>42024.86513888889</v>
      </c>
    </row>
    <row r="3287" spans="1:24" ht="64" x14ac:dyDescent="0.2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5">
        <f>E3287/D3287</f>
        <v>1.0566666666666666</v>
      </c>
      <c r="P3287" s="6">
        <f>E3287/L3287</f>
        <v>45.94202898550725</v>
      </c>
      <c r="Q3287" t="str">
        <f>LEFT(N3287, SEARCH("/", N3287, 1)-1)</f>
        <v>technology</v>
      </c>
      <c r="R3287" t="str">
        <f>RIGHT(N3287, LEN(N3287) - SEARCH("/", N3287,1))</f>
        <v>space exploration</v>
      </c>
      <c r="S3287" s="10">
        <f>(((J3287/60)/60)/24)+DATE(1970,1,1)</f>
        <v>42103.160578703704</v>
      </c>
      <c r="T3287" s="10">
        <f>(((I3287/60)/60)/24)+DATE(1970,1,1)</f>
        <v>42163.160578703704</v>
      </c>
      <c r="U3287" s="12">
        <f>ROUND((T3287-S3287), 0)</f>
        <v>60</v>
      </c>
      <c r="V3287" s="11">
        <f>IF(E3287&gt;=D3287, 1, "")</f>
        <v>1</v>
      </c>
      <c r="W3287" s="11" t="str">
        <f>IF(E3287&lt;D3287, 1, "")</f>
        <v/>
      </c>
      <c r="X3287" s="15">
        <f>S3287</f>
        <v>42103.160578703704</v>
      </c>
    </row>
    <row r="3288" spans="1:24" ht="48" x14ac:dyDescent="0.2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5">
        <f>E3288/D3288</f>
        <v>1.0289999999999999</v>
      </c>
      <c r="P3288" s="6">
        <f>E3288/L3288</f>
        <v>85.75</v>
      </c>
      <c r="Q3288" t="str">
        <f>LEFT(N3288, SEARCH("/", N3288, 1)-1)</f>
        <v>technology</v>
      </c>
      <c r="R3288" t="str">
        <f>RIGHT(N3288, LEN(N3288) - SEARCH("/", N3288,1))</f>
        <v>makerspaces</v>
      </c>
      <c r="S3288" s="10">
        <f>(((J3288/60)/60)/24)+DATE(1970,1,1)</f>
        <v>41542.958449074074</v>
      </c>
      <c r="T3288" s="10">
        <f>(((I3288/60)/60)/24)+DATE(1970,1,1)</f>
        <v>41572.958449074074</v>
      </c>
      <c r="U3288" s="12">
        <f>ROUND((T3288-S3288), 0)</f>
        <v>30</v>
      </c>
      <c r="V3288" s="11">
        <f>IF(E3288&gt;=D3288, 1, "")</f>
        <v>1</v>
      </c>
      <c r="W3288" s="11" t="str">
        <f>IF(E3288&lt;D3288, 1, "")</f>
        <v/>
      </c>
      <c r="X3288" s="15">
        <f>S3288</f>
        <v>41542.958449074074</v>
      </c>
    </row>
    <row r="3289" spans="1:24" ht="48" x14ac:dyDescent="0.2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5">
        <f>E3289/D3289</f>
        <v>1.0680000000000001</v>
      </c>
      <c r="P3289" s="6">
        <f>E3289/L3289</f>
        <v>267</v>
      </c>
      <c r="Q3289" t="str">
        <f>LEFT(N3289, SEARCH("/", N3289, 1)-1)</f>
        <v>technology</v>
      </c>
      <c r="R3289" t="str">
        <f>RIGHT(N3289, LEN(N3289) - SEARCH("/", N3289,1))</f>
        <v>makerspaces</v>
      </c>
      <c r="S3289" s="10">
        <f>(((J3289/60)/60)/24)+DATE(1970,1,1)</f>
        <v>42207.746678240743</v>
      </c>
      <c r="T3289" s="10">
        <f>(((I3289/60)/60)/24)+DATE(1970,1,1)</f>
        <v>42237.746678240743</v>
      </c>
      <c r="U3289" s="12">
        <f>ROUND((T3289-S3289), 0)</f>
        <v>30</v>
      </c>
      <c r="V3289" s="11">
        <f>IF(E3289&gt;=D3289, 1, "")</f>
        <v>1</v>
      </c>
      <c r="W3289" s="11" t="str">
        <f>IF(E3289&lt;D3289, 1, "")</f>
        <v/>
      </c>
      <c r="X3289" s="15">
        <f>S3289</f>
        <v>42207.746678240743</v>
      </c>
    </row>
    <row r="3290" spans="1:24" ht="48" x14ac:dyDescent="0.2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5">
        <f>E3290/D3290</f>
        <v>1.0459624999999999</v>
      </c>
      <c r="P3290" s="6">
        <f>E3290/L3290</f>
        <v>373.55803571428572</v>
      </c>
      <c r="Q3290" t="str">
        <f>LEFT(N3290, SEARCH("/", N3290, 1)-1)</f>
        <v>technology</v>
      </c>
      <c r="R3290" t="str">
        <f>RIGHT(N3290, LEN(N3290) - SEARCH("/", N3290,1))</f>
        <v>makerspaces</v>
      </c>
      <c r="S3290" s="10">
        <f>(((J3290/60)/60)/24)+DATE(1970,1,1)</f>
        <v>42222.622766203705</v>
      </c>
      <c r="T3290" s="10">
        <f>(((I3290/60)/60)/24)+DATE(1970,1,1)</f>
        <v>42251.625</v>
      </c>
      <c r="U3290" s="12">
        <f>ROUND((T3290-S3290), 0)</f>
        <v>29</v>
      </c>
      <c r="V3290" s="11">
        <f>IF(E3290&gt;=D3290, 1, "")</f>
        <v>1</v>
      </c>
      <c r="W3290" s="11" t="str">
        <f>IF(E3290&lt;D3290, 1, "")</f>
        <v/>
      </c>
      <c r="X3290" s="15">
        <f>S3290</f>
        <v>42222.622766203705</v>
      </c>
    </row>
    <row r="3291" spans="1:24" ht="48" x14ac:dyDescent="0.2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5">
        <f>E3291/D3291</f>
        <v>1.0342857142857143</v>
      </c>
      <c r="P3291" s="6">
        <f>E3291/L3291</f>
        <v>174.03846153846155</v>
      </c>
      <c r="Q3291" t="str">
        <f>LEFT(N3291, SEARCH("/", N3291, 1)-1)</f>
        <v>technology</v>
      </c>
      <c r="R3291" t="str">
        <f>RIGHT(N3291, LEN(N3291) - SEARCH("/", N3291,1))</f>
        <v>makerspaces</v>
      </c>
      <c r="S3291" s="10">
        <f>(((J3291/60)/60)/24)+DATE(1970,1,1)</f>
        <v>42313.02542824074</v>
      </c>
      <c r="T3291" s="10">
        <f>(((I3291/60)/60)/24)+DATE(1970,1,1)</f>
        <v>42347.290972222225</v>
      </c>
      <c r="U3291" s="12">
        <f>ROUND((T3291-S3291), 0)</f>
        <v>34</v>
      </c>
      <c r="V3291" s="11">
        <f>IF(E3291&gt;=D3291, 1, "")</f>
        <v>1</v>
      </c>
      <c r="W3291" s="11" t="str">
        <f>IF(E3291&lt;D3291, 1, "")</f>
        <v/>
      </c>
      <c r="X3291" s="15">
        <f>S3291</f>
        <v>42313.02542824074</v>
      </c>
    </row>
    <row r="3292" spans="1:24" ht="48" x14ac:dyDescent="0.2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5">
        <f>E3292/D3292</f>
        <v>1.2314285714285715</v>
      </c>
      <c r="P3292" s="6">
        <f>E3292/L3292</f>
        <v>93.695652173913047</v>
      </c>
      <c r="Q3292" t="str">
        <f>LEFT(N3292, SEARCH("/", N3292, 1)-1)</f>
        <v>technology</v>
      </c>
      <c r="R3292" t="str">
        <f>RIGHT(N3292, LEN(N3292) - SEARCH("/", N3292,1))</f>
        <v>makerspaces</v>
      </c>
      <c r="S3292" s="10">
        <f>(((J3292/60)/60)/24)+DATE(1970,1,1)</f>
        <v>42083.895532407405</v>
      </c>
      <c r="T3292" s="10">
        <f>(((I3292/60)/60)/24)+DATE(1970,1,1)</f>
        <v>42128.895532407405</v>
      </c>
      <c r="U3292" s="12">
        <f>ROUND((T3292-S3292), 0)</f>
        <v>45</v>
      </c>
      <c r="V3292" s="11">
        <f>IF(E3292&gt;=D3292, 1, "")</f>
        <v>1</v>
      </c>
      <c r="W3292" s="11" t="str">
        <f>IF(E3292&lt;D3292, 1, "")</f>
        <v/>
      </c>
      <c r="X3292" s="15">
        <f>S3292</f>
        <v>42083.895532407405</v>
      </c>
    </row>
    <row r="3293" spans="1:24" ht="48" x14ac:dyDescent="0.2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5">
        <f>E3293/D3293</f>
        <v>1.592951</v>
      </c>
      <c r="P3293" s="6">
        <f>E3293/L3293</f>
        <v>77.327718446601949</v>
      </c>
      <c r="Q3293" t="str">
        <f>LEFT(N3293, SEARCH("/", N3293, 1)-1)</f>
        <v>technology</v>
      </c>
      <c r="R3293" t="str">
        <f>RIGHT(N3293, LEN(N3293) - SEARCH("/", N3293,1))</f>
        <v>makerspaces</v>
      </c>
      <c r="S3293" s="10">
        <f>(((J3293/60)/60)/24)+DATE(1970,1,1)</f>
        <v>42235.764340277776</v>
      </c>
      <c r="T3293" s="10">
        <f>(((I3293/60)/60)/24)+DATE(1970,1,1)</f>
        <v>42272.875</v>
      </c>
      <c r="U3293" s="12">
        <f>ROUND((T3293-S3293), 0)</f>
        <v>37</v>
      </c>
      <c r="V3293" s="11">
        <f>IF(E3293&gt;=D3293, 1, "")</f>
        <v>1</v>
      </c>
      <c r="W3293" s="11" t="str">
        <f>IF(E3293&lt;D3293, 1, "")</f>
        <v/>
      </c>
      <c r="X3293" s="15">
        <f>S3293</f>
        <v>42235.764340277776</v>
      </c>
    </row>
    <row r="3294" spans="1:24" ht="48" x14ac:dyDescent="0.2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5">
        <f>E3294/D3294</f>
        <v>1.1066666666666667</v>
      </c>
      <c r="P3294" s="6">
        <f>E3294/L3294</f>
        <v>92.222222222222229</v>
      </c>
      <c r="Q3294" t="str">
        <f>LEFT(N3294, SEARCH("/", N3294, 1)-1)</f>
        <v>technology</v>
      </c>
      <c r="R3294" t="str">
        <f>RIGHT(N3294, LEN(N3294) - SEARCH("/", N3294,1))</f>
        <v>makerspaces</v>
      </c>
      <c r="S3294" s="10">
        <f>(((J3294/60)/60)/24)+DATE(1970,1,1)</f>
        <v>42380.926111111112</v>
      </c>
      <c r="T3294" s="10">
        <f>(((I3294/60)/60)/24)+DATE(1970,1,1)</f>
        <v>42410.926111111112</v>
      </c>
      <c r="U3294" s="12">
        <f>ROUND((T3294-S3294), 0)</f>
        <v>30</v>
      </c>
      <c r="V3294" s="11">
        <f>IF(E3294&gt;=D3294, 1, "")</f>
        <v>1</v>
      </c>
      <c r="W3294" s="11" t="str">
        <f>IF(E3294&lt;D3294, 1, "")</f>
        <v/>
      </c>
      <c r="X3294" s="15">
        <f>S3294</f>
        <v>42380.926111111112</v>
      </c>
    </row>
    <row r="3295" spans="1:24" ht="32" x14ac:dyDescent="0.2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5">
        <f>E3295/D3295</f>
        <v>1.7070000000000001</v>
      </c>
      <c r="P3295" s="6">
        <f>E3295/L3295</f>
        <v>60.964285714285715</v>
      </c>
      <c r="Q3295" t="str">
        <f>LEFT(N3295, SEARCH("/", N3295, 1)-1)</f>
        <v>technology</v>
      </c>
      <c r="R3295" t="str">
        <f>RIGHT(N3295, LEN(N3295) - SEARCH("/", N3295,1))</f>
        <v>makerspaces</v>
      </c>
      <c r="S3295" s="10">
        <f>(((J3295/60)/60)/24)+DATE(1970,1,1)</f>
        <v>42275.588715277772</v>
      </c>
      <c r="T3295" s="10">
        <f>(((I3295/60)/60)/24)+DATE(1970,1,1)</f>
        <v>42317.60555555555</v>
      </c>
      <c r="U3295" s="12">
        <f>ROUND((T3295-S3295), 0)</f>
        <v>42</v>
      </c>
      <c r="V3295" s="11">
        <f>IF(E3295&gt;=D3295, 1, "")</f>
        <v>1</v>
      </c>
      <c r="W3295" s="11" t="str">
        <f>IF(E3295&lt;D3295, 1, "")</f>
        <v/>
      </c>
      <c r="X3295" s="15">
        <f>S3295</f>
        <v>42275.588715277772</v>
      </c>
    </row>
    <row r="3296" spans="1:24" ht="48" x14ac:dyDescent="0.2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5">
        <f>E3296/D3296</f>
        <v>1.25125</v>
      </c>
      <c r="P3296" s="6">
        <f>E3296/L3296</f>
        <v>91</v>
      </c>
      <c r="Q3296" t="str">
        <f>LEFT(N3296, SEARCH("/", N3296, 1)-1)</f>
        <v>technology</v>
      </c>
      <c r="R3296" t="str">
        <f>RIGHT(N3296, LEN(N3296) - SEARCH("/", N3296,1))</f>
        <v>makerspaces</v>
      </c>
      <c r="S3296" s="10">
        <f>(((J3296/60)/60)/24)+DATE(1970,1,1)</f>
        <v>42319.035833333335</v>
      </c>
      <c r="T3296" s="10">
        <f>(((I3296/60)/60)/24)+DATE(1970,1,1)</f>
        <v>42379.035833333335</v>
      </c>
      <c r="U3296" s="12">
        <f>ROUND((T3296-S3296), 0)</f>
        <v>60</v>
      </c>
      <c r="V3296" s="11">
        <f>IF(E3296&gt;=D3296, 1, "")</f>
        <v>1</v>
      </c>
      <c r="W3296" s="11" t="str">
        <f>IF(E3296&lt;D3296, 1, "")</f>
        <v/>
      </c>
      <c r="X3296" s="15">
        <f>S3296</f>
        <v>42319.035833333335</v>
      </c>
    </row>
    <row r="3297" spans="1:24" ht="48" x14ac:dyDescent="0.2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5">
        <f>E3297/D3297</f>
        <v>1.1229714285714285</v>
      </c>
      <c r="P3297" s="6">
        <f>E3297/L3297</f>
        <v>149.44486692015209</v>
      </c>
      <c r="Q3297" t="str">
        <f>LEFT(N3297, SEARCH("/", N3297, 1)-1)</f>
        <v>theater</v>
      </c>
      <c r="R3297" t="str">
        <f>RIGHT(N3297, LEN(N3297) - SEARCH("/", N3297,1))</f>
        <v>spaces</v>
      </c>
      <c r="S3297" s="10">
        <f>(((J3297/60)/60)/24)+DATE(1970,1,1)</f>
        <v>41899.294942129629</v>
      </c>
      <c r="T3297" s="10">
        <f>(((I3297/60)/60)/24)+DATE(1970,1,1)</f>
        <v>41928.290972222225</v>
      </c>
      <c r="U3297" s="12">
        <f>ROUND((T3297-S3297), 0)</f>
        <v>29</v>
      </c>
      <c r="V3297" s="11">
        <f>IF(E3297&gt;=D3297, 1, "")</f>
        <v>1</v>
      </c>
      <c r="W3297" s="11" t="str">
        <f>IF(E3297&lt;D3297, 1, "")</f>
        <v/>
      </c>
      <c r="X3297" s="15">
        <f>S3297</f>
        <v>41899.294942129629</v>
      </c>
    </row>
    <row r="3298" spans="1:24" ht="48" x14ac:dyDescent="0.2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5">
        <f>E3298/D3298</f>
        <v>3.50844625</v>
      </c>
      <c r="P3298" s="6">
        <f>E3298/L3298</f>
        <v>71.237487309644663</v>
      </c>
      <c r="Q3298" t="str">
        <f>LEFT(N3298, SEARCH("/", N3298, 1)-1)</f>
        <v>theater</v>
      </c>
      <c r="R3298" t="str">
        <f>RIGHT(N3298, LEN(N3298) - SEARCH("/", N3298,1))</f>
        <v>spaces</v>
      </c>
      <c r="S3298" s="10">
        <f>(((J3298/60)/60)/24)+DATE(1970,1,1)</f>
        <v>41391.782905092594</v>
      </c>
      <c r="T3298" s="10">
        <f>(((I3298/60)/60)/24)+DATE(1970,1,1)</f>
        <v>41421.290972222225</v>
      </c>
      <c r="U3298" s="12">
        <f>ROUND((T3298-S3298), 0)</f>
        <v>30</v>
      </c>
      <c r="V3298" s="11">
        <f>IF(E3298&gt;=D3298, 1, "")</f>
        <v>1</v>
      </c>
      <c r="W3298" s="11" t="str">
        <f>IF(E3298&lt;D3298, 1, "")</f>
        <v/>
      </c>
      <c r="X3298" s="15">
        <f>S3298</f>
        <v>41391.782905092594</v>
      </c>
    </row>
    <row r="3299" spans="1:24" ht="48" x14ac:dyDescent="0.2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5">
        <f>E3299/D3299</f>
        <v>2.3321535</v>
      </c>
      <c r="P3299" s="6">
        <f>E3299/L3299</f>
        <v>44.464318398474738</v>
      </c>
      <c r="Q3299" t="str">
        <f>LEFT(N3299, SEARCH("/", N3299, 1)-1)</f>
        <v>theater</v>
      </c>
      <c r="R3299" t="str">
        <f>RIGHT(N3299, LEN(N3299) - SEARCH("/", N3299,1))</f>
        <v>spaces</v>
      </c>
      <c r="S3299" s="10">
        <f>(((J3299/60)/60)/24)+DATE(1970,1,1)</f>
        <v>42512.698217592595</v>
      </c>
      <c r="T3299" s="10">
        <f>(((I3299/60)/60)/24)+DATE(1970,1,1)</f>
        <v>42572.698217592595</v>
      </c>
      <c r="U3299" s="12">
        <f>ROUND((T3299-S3299), 0)</f>
        <v>60</v>
      </c>
      <c r="V3299" s="11">
        <f>IF(E3299&gt;=D3299, 1, "")</f>
        <v>1</v>
      </c>
      <c r="W3299" s="11" t="str">
        <f>IF(E3299&lt;D3299, 1, "")</f>
        <v/>
      </c>
      <c r="X3299" s="15">
        <f>S3299</f>
        <v>42512.698217592595</v>
      </c>
    </row>
    <row r="3300" spans="1:24" ht="48" x14ac:dyDescent="0.2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5">
        <f>E3300/D3300</f>
        <v>1.01606</v>
      </c>
      <c r="P3300" s="6">
        <f>E3300/L3300</f>
        <v>164.94480519480518</v>
      </c>
      <c r="Q3300" t="str">
        <f>LEFT(N3300, SEARCH("/", N3300, 1)-1)</f>
        <v>theater</v>
      </c>
      <c r="R3300" t="str">
        <f>RIGHT(N3300, LEN(N3300) - SEARCH("/", N3300,1))</f>
        <v>spaces</v>
      </c>
      <c r="S3300" s="10">
        <f>(((J3300/60)/60)/24)+DATE(1970,1,1)</f>
        <v>42612.149780092594</v>
      </c>
      <c r="T3300" s="10">
        <f>(((I3300/60)/60)/24)+DATE(1970,1,1)</f>
        <v>42647.165972222225</v>
      </c>
      <c r="U3300" s="12">
        <f>ROUND((T3300-S3300), 0)</f>
        <v>35</v>
      </c>
      <c r="V3300" s="11">
        <f>IF(E3300&gt;=D3300, 1, "")</f>
        <v>1</v>
      </c>
      <c r="W3300" s="11" t="str">
        <f>IF(E3300&lt;D3300, 1, "")</f>
        <v/>
      </c>
      <c r="X3300" s="15">
        <f>S3300</f>
        <v>42612.149780092594</v>
      </c>
    </row>
    <row r="3301" spans="1:24" ht="32" x14ac:dyDescent="0.2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5">
        <f>E3301/D3301</f>
        <v>1.5390035000000002</v>
      </c>
      <c r="P3301" s="6">
        <f>E3301/L3301</f>
        <v>84.871516544117654</v>
      </c>
      <c r="Q3301" t="str">
        <f>LEFT(N3301, SEARCH("/", N3301, 1)-1)</f>
        <v>theater</v>
      </c>
      <c r="R3301" t="str">
        <f>RIGHT(N3301, LEN(N3301) - SEARCH("/", N3301,1))</f>
        <v>spaces</v>
      </c>
      <c r="S3301" s="10">
        <f>(((J3301/60)/60)/24)+DATE(1970,1,1)</f>
        <v>41828.229490740741</v>
      </c>
      <c r="T3301" s="10">
        <f>(((I3301/60)/60)/24)+DATE(1970,1,1)</f>
        <v>41860.083333333336</v>
      </c>
      <c r="U3301" s="12">
        <f>ROUND((T3301-S3301), 0)</f>
        <v>32</v>
      </c>
      <c r="V3301" s="11">
        <f>IF(E3301&gt;=D3301, 1, "")</f>
        <v>1</v>
      </c>
      <c r="W3301" s="11" t="str">
        <f>IF(E3301&lt;D3301, 1, "")</f>
        <v/>
      </c>
      <c r="X3301" s="15">
        <f>S3301</f>
        <v>41828.229490740741</v>
      </c>
    </row>
    <row r="3302" spans="1:24" ht="48" x14ac:dyDescent="0.2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5">
        <f>E3302/D3302</f>
        <v>1.007161125319693</v>
      </c>
      <c r="P3302" s="6">
        <f>E3302/L3302</f>
        <v>53.945205479452056</v>
      </c>
      <c r="Q3302" t="str">
        <f>LEFT(N3302, SEARCH("/", N3302, 1)-1)</f>
        <v>theater</v>
      </c>
      <c r="R3302" t="str">
        <f>RIGHT(N3302, LEN(N3302) - SEARCH("/", N3302,1))</f>
        <v>spaces</v>
      </c>
      <c r="S3302" s="10">
        <f>(((J3302/60)/60)/24)+DATE(1970,1,1)</f>
        <v>41780.745254629634</v>
      </c>
      <c r="T3302" s="10">
        <f>(((I3302/60)/60)/24)+DATE(1970,1,1)</f>
        <v>41810.917361111111</v>
      </c>
      <c r="U3302" s="12">
        <f>ROUND((T3302-S3302), 0)</f>
        <v>30</v>
      </c>
      <c r="V3302" s="11">
        <f>IF(E3302&gt;=D3302, 1, "")</f>
        <v>1</v>
      </c>
      <c r="W3302" s="11" t="str">
        <f>IF(E3302&lt;D3302, 1, "")</f>
        <v/>
      </c>
      <c r="X3302" s="15">
        <f>S3302</f>
        <v>41780.745254629634</v>
      </c>
    </row>
    <row r="3303" spans="1:24" ht="48" x14ac:dyDescent="0.2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5">
        <f>E3303/D3303</f>
        <v>1.3138181818181818</v>
      </c>
      <c r="P3303" s="6">
        <f>E3303/L3303</f>
        <v>50.531468531468533</v>
      </c>
      <c r="Q3303" t="str">
        <f>LEFT(N3303, SEARCH("/", N3303, 1)-1)</f>
        <v>theater</v>
      </c>
      <c r="R3303" t="str">
        <f>RIGHT(N3303, LEN(N3303) - SEARCH("/", N3303,1))</f>
        <v>spaces</v>
      </c>
      <c r="S3303" s="10">
        <f>(((J3303/60)/60)/24)+DATE(1970,1,1)</f>
        <v>41432.062037037038</v>
      </c>
      <c r="T3303" s="10">
        <f>(((I3303/60)/60)/24)+DATE(1970,1,1)</f>
        <v>41468.75</v>
      </c>
      <c r="U3303" s="12">
        <f>ROUND((T3303-S3303), 0)</f>
        <v>37</v>
      </c>
      <c r="V3303" s="11">
        <f>IF(E3303&gt;=D3303, 1, "")</f>
        <v>1</v>
      </c>
      <c r="W3303" s="11" t="str">
        <f>IF(E3303&lt;D3303, 1, "")</f>
        <v/>
      </c>
      <c r="X3303" s="15">
        <f>S3303</f>
        <v>41432.062037037038</v>
      </c>
    </row>
    <row r="3304" spans="1:24" ht="48" x14ac:dyDescent="0.2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5">
        <f>E3304/D3304</f>
        <v>1.0224133333333334</v>
      </c>
      <c r="P3304" s="6">
        <f>E3304/L3304</f>
        <v>108.00140845070422</v>
      </c>
      <c r="Q3304" t="str">
        <f>LEFT(N3304, SEARCH("/", N3304, 1)-1)</f>
        <v>theater</v>
      </c>
      <c r="R3304" t="str">
        <f>RIGHT(N3304, LEN(N3304) - SEARCH("/", N3304,1))</f>
        <v>spaces</v>
      </c>
      <c r="S3304" s="10">
        <f>(((J3304/60)/60)/24)+DATE(1970,1,1)</f>
        <v>42322.653749999998</v>
      </c>
      <c r="T3304" s="10">
        <f>(((I3304/60)/60)/24)+DATE(1970,1,1)</f>
        <v>42362.653749999998</v>
      </c>
      <c r="U3304" s="12">
        <f>ROUND((T3304-S3304), 0)</f>
        <v>40</v>
      </c>
      <c r="V3304" s="11">
        <f>IF(E3304&gt;=D3304, 1, "")</f>
        <v>1</v>
      </c>
      <c r="W3304" s="11" t="str">
        <f>IF(E3304&lt;D3304, 1, "")</f>
        <v/>
      </c>
      <c r="X3304" s="15">
        <f>S3304</f>
        <v>42322.653749999998</v>
      </c>
    </row>
    <row r="3305" spans="1:24" ht="32" x14ac:dyDescent="0.2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5">
        <f>E3305/D3305</f>
        <v>1.1635599999999999</v>
      </c>
      <c r="P3305" s="6">
        <f>E3305/L3305</f>
        <v>95.373770491803285</v>
      </c>
      <c r="Q3305" t="str">
        <f>LEFT(N3305, SEARCH("/", N3305, 1)-1)</f>
        <v>theater</v>
      </c>
      <c r="R3305" t="str">
        <f>RIGHT(N3305, LEN(N3305) - SEARCH("/", N3305,1))</f>
        <v>spaces</v>
      </c>
      <c r="S3305" s="10">
        <f>(((J3305/60)/60)/24)+DATE(1970,1,1)</f>
        <v>42629.655046296291</v>
      </c>
      <c r="T3305" s="10">
        <f>(((I3305/60)/60)/24)+DATE(1970,1,1)</f>
        <v>42657.958333333328</v>
      </c>
      <c r="U3305" s="12">
        <f>ROUND((T3305-S3305), 0)</f>
        <v>28</v>
      </c>
      <c r="V3305" s="11">
        <f>IF(E3305&gt;=D3305, 1, "")</f>
        <v>1</v>
      </c>
      <c r="W3305" s="11" t="str">
        <f>IF(E3305&lt;D3305, 1, "")</f>
        <v/>
      </c>
      <c r="X3305" s="15">
        <f>S3305</f>
        <v>42629.655046296291</v>
      </c>
    </row>
    <row r="3306" spans="1:24" ht="48" x14ac:dyDescent="0.2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5">
        <f>E3306/D3306</f>
        <v>2.6462241666666664</v>
      </c>
      <c r="P3306" s="6">
        <f>E3306/L3306</f>
        <v>57.631016333938291</v>
      </c>
      <c r="Q3306" t="str">
        <f>LEFT(N3306, SEARCH("/", N3306, 1)-1)</f>
        <v>theater</v>
      </c>
      <c r="R3306" t="str">
        <f>RIGHT(N3306, LEN(N3306) - SEARCH("/", N3306,1))</f>
        <v>spaces</v>
      </c>
      <c r="S3306" s="10">
        <f>(((J3306/60)/60)/24)+DATE(1970,1,1)</f>
        <v>42387.398472222223</v>
      </c>
      <c r="T3306" s="10">
        <f>(((I3306/60)/60)/24)+DATE(1970,1,1)</f>
        <v>42421.398472222223</v>
      </c>
      <c r="U3306" s="12">
        <f>ROUND((T3306-S3306), 0)</f>
        <v>34</v>
      </c>
      <c r="V3306" s="11">
        <f>IF(E3306&gt;=D3306, 1, "")</f>
        <v>1</v>
      </c>
      <c r="W3306" s="11" t="str">
        <f>IF(E3306&lt;D3306, 1, "")</f>
        <v/>
      </c>
      <c r="X3306" s="15">
        <f>S3306</f>
        <v>42387.398472222223</v>
      </c>
    </row>
    <row r="3307" spans="1:24" ht="64" x14ac:dyDescent="0.2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5">
        <f>E3307/D3307</f>
        <v>1.1998010000000001</v>
      </c>
      <c r="P3307" s="6">
        <f>E3307/L3307</f>
        <v>64.160481283422456</v>
      </c>
      <c r="Q3307" t="str">
        <f>LEFT(N3307, SEARCH("/", N3307, 1)-1)</f>
        <v>theater</v>
      </c>
      <c r="R3307" t="str">
        <f>RIGHT(N3307, LEN(N3307) - SEARCH("/", N3307,1))</f>
        <v>spaces</v>
      </c>
      <c r="S3307" s="10">
        <f>(((J3307/60)/60)/24)+DATE(1970,1,1)</f>
        <v>42255.333252314813</v>
      </c>
      <c r="T3307" s="10">
        <f>(((I3307/60)/60)/24)+DATE(1970,1,1)</f>
        <v>42285.333252314813</v>
      </c>
      <c r="U3307" s="12">
        <f>ROUND((T3307-S3307), 0)</f>
        <v>30</v>
      </c>
      <c r="V3307" s="11">
        <f>IF(E3307&gt;=D3307, 1, "")</f>
        <v>1</v>
      </c>
      <c r="W3307" s="11" t="str">
        <f>IF(E3307&lt;D3307, 1, "")</f>
        <v/>
      </c>
      <c r="X3307" s="15">
        <f>S3307</f>
        <v>42255.333252314813</v>
      </c>
    </row>
    <row r="3308" spans="1:24" ht="48" x14ac:dyDescent="0.2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5">
        <f>E3308/D3308</f>
        <v>1.2010400000000001</v>
      </c>
      <c r="P3308" s="6">
        <f>E3308/L3308</f>
        <v>92.387692307692305</v>
      </c>
      <c r="Q3308" t="str">
        <f>LEFT(N3308, SEARCH("/", N3308, 1)-1)</f>
        <v>theater</v>
      </c>
      <c r="R3308" t="str">
        <f>RIGHT(N3308, LEN(N3308) - SEARCH("/", N3308,1))</f>
        <v>spaces</v>
      </c>
      <c r="S3308" s="10">
        <f>(((J3308/60)/60)/24)+DATE(1970,1,1)</f>
        <v>41934.914918981485</v>
      </c>
      <c r="T3308" s="10">
        <f>(((I3308/60)/60)/24)+DATE(1970,1,1)</f>
        <v>41979.956585648149</v>
      </c>
      <c r="U3308" s="12">
        <f>ROUND((T3308-S3308), 0)</f>
        <v>45</v>
      </c>
      <c r="V3308" s="11">
        <f>IF(E3308&gt;=D3308, 1, "")</f>
        <v>1</v>
      </c>
      <c r="W3308" s="11" t="str">
        <f>IF(E3308&lt;D3308, 1, "")</f>
        <v/>
      </c>
      <c r="X3308" s="15">
        <f>S3308</f>
        <v>41934.914918981485</v>
      </c>
    </row>
    <row r="3309" spans="1:24" ht="48" x14ac:dyDescent="0.2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5">
        <f>E3309/D3309</f>
        <v>1.0358333333333334</v>
      </c>
      <c r="P3309" s="6">
        <f>E3309/L3309</f>
        <v>125.97972972972973</v>
      </c>
      <c r="Q3309" t="str">
        <f>LEFT(N3309, SEARCH("/", N3309, 1)-1)</f>
        <v>theater</v>
      </c>
      <c r="R3309" t="str">
        <f>RIGHT(N3309, LEN(N3309) - SEARCH("/", N3309,1))</f>
        <v>spaces</v>
      </c>
      <c r="S3309" s="10">
        <f>(((J3309/60)/60)/24)+DATE(1970,1,1)</f>
        <v>42465.596585648149</v>
      </c>
      <c r="T3309" s="10">
        <f>(((I3309/60)/60)/24)+DATE(1970,1,1)</f>
        <v>42493.958333333328</v>
      </c>
      <c r="U3309" s="12">
        <f>ROUND((T3309-S3309), 0)</f>
        <v>28</v>
      </c>
      <c r="V3309" s="11">
        <f>IF(E3309&gt;=D3309, 1, "")</f>
        <v>1</v>
      </c>
      <c r="W3309" s="11" t="str">
        <f>IF(E3309&lt;D3309, 1, "")</f>
        <v/>
      </c>
      <c r="X3309" s="15">
        <f>S3309</f>
        <v>42465.596585648149</v>
      </c>
    </row>
    <row r="3310" spans="1:24" ht="48" x14ac:dyDescent="0.2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5">
        <f>E3310/D3310</f>
        <v>1.0883333333333334</v>
      </c>
      <c r="P3310" s="6">
        <f>E3310/L3310</f>
        <v>94.637681159420296</v>
      </c>
      <c r="Q3310" t="str">
        <f>LEFT(N3310, SEARCH("/", N3310, 1)-1)</f>
        <v>theater</v>
      </c>
      <c r="R3310" t="str">
        <f>RIGHT(N3310, LEN(N3310) - SEARCH("/", N3310,1))</f>
        <v>spaces</v>
      </c>
      <c r="S3310" s="10">
        <f>(((J3310/60)/60)/24)+DATE(1970,1,1)</f>
        <v>42418.031180555554</v>
      </c>
      <c r="T3310" s="10">
        <f>(((I3310/60)/60)/24)+DATE(1970,1,1)</f>
        <v>42477.989513888882</v>
      </c>
      <c r="U3310" s="12">
        <f>ROUND((T3310-S3310), 0)</f>
        <v>60</v>
      </c>
      <c r="V3310" s="11">
        <f>IF(E3310&gt;=D3310, 1, "")</f>
        <v>1</v>
      </c>
      <c r="W3310" s="11" t="str">
        <f>IF(E3310&lt;D3310, 1, "")</f>
        <v/>
      </c>
      <c r="X3310" s="15">
        <f>S3310</f>
        <v>42418.031180555554</v>
      </c>
    </row>
    <row r="3311" spans="1:24" ht="48" x14ac:dyDescent="0.2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5">
        <f>E3311/D3311</f>
        <v>1.1812400000000001</v>
      </c>
      <c r="P3311" s="6">
        <f>E3311/L3311</f>
        <v>170.69942196531792</v>
      </c>
      <c r="Q3311" t="str">
        <f>LEFT(N3311, SEARCH("/", N3311, 1)-1)</f>
        <v>theater</v>
      </c>
      <c r="R3311" t="str">
        <f>RIGHT(N3311, LEN(N3311) - SEARCH("/", N3311,1))</f>
        <v>spaces</v>
      </c>
      <c r="S3311" s="10">
        <f>(((J3311/60)/60)/24)+DATE(1970,1,1)</f>
        <v>42655.465891203698</v>
      </c>
      <c r="T3311" s="10">
        <f>(((I3311/60)/60)/24)+DATE(1970,1,1)</f>
        <v>42685.507557870369</v>
      </c>
      <c r="U3311" s="12">
        <f>ROUND((T3311-S3311), 0)</f>
        <v>30</v>
      </c>
      <c r="V3311" s="11">
        <f>IF(E3311&gt;=D3311, 1, "")</f>
        <v>1</v>
      </c>
      <c r="W3311" s="11" t="str">
        <f>IF(E3311&lt;D3311, 1, "")</f>
        <v/>
      </c>
      <c r="X3311" s="15">
        <f>S3311</f>
        <v>42655.465891203698</v>
      </c>
    </row>
    <row r="3312" spans="1:24" ht="48" x14ac:dyDescent="0.2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5">
        <f>E3312/D3312</f>
        <v>14.62</v>
      </c>
      <c r="P3312" s="6">
        <f>E3312/L3312</f>
        <v>40.762081784386616</v>
      </c>
      <c r="Q3312" t="str">
        <f>LEFT(N3312, SEARCH("/", N3312, 1)-1)</f>
        <v>technology</v>
      </c>
      <c r="R3312" t="str">
        <f>RIGHT(N3312, LEN(N3312) - SEARCH("/", N3312,1))</f>
        <v>hardware</v>
      </c>
      <c r="S3312" s="10">
        <f>(((J3312/60)/60)/24)+DATE(1970,1,1)</f>
        <v>41493.543958333335</v>
      </c>
      <c r="T3312" s="10">
        <f>(((I3312/60)/60)/24)+DATE(1970,1,1)</f>
        <v>41523.791666666664</v>
      </c>
      <c r="U3312" s="12">
        <f>ROUND((T3312-S3312), 0)</f>
        <v>30</v>
      </c>
      <c r="V3312" s="11">
        <f>IF(E3312&gt;=D3312, 1, "")</f>
        <v>1</v>
      </c>
      <c r="W3312" s="11" t="str">
        <f>IF(E3312&lt;D3312, 1, "")</f>
        <v/>
      </c>
      <c r="X3312" s="15">
        <f>S3312</f>
        <v>41493.543958333335</v>
      </c>
    </row>
    <row r="3313" spans="1:24" ht="48" x14ac:dyDescent="0.2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5">
        <f>E3313/D3313</f>
        <v>2.5253999999999999</v>
      </c>
      <c r="P3313" s="6">
        <f>E3313/L3313</f>
        <v>68.254054054054052</v>
      </c>
      <c r="Q3313" t="str">
        <f>LEFT(N3313, SEARCH("/", N3313, 1)-1)</f>
        <v>technology</v>
      </c>
      <c r="R3313" t="str">
        <f>RIGHT(N3313, LEN(N3313) - SEARCH("/", N3313,1))</f>
        <v>hardware</v>
      </c>
      <c r="S3313" s="10">
        <f>(((J3313/60)/60)/24)+DATE(1970,1,1)</f>
        <v>42704.857094907406</v>
      </c>
      <c r="T3313" s="10">
        <f>(((I3313/60)/60)/24)+DATE(1970,1,1)</f>
        <v>42764.857094907406</v>
      </c>
      <c r="U3313" s="12">
        <f>ROUND((T3313-S3313), 0)</f>
        <v>60</v>
      </c>
      <c r="V3313" s="11">
        <f>IF(E3313&gt;=D3313, 1, "")</f>
        <v>1</v>
      </c>
      <c r="W3313" s="11" t="str">
        <f>IF(E3313&lt;D3313, 1, "")</f>
        <v/>
      </c>
      <c r="X3313" s="15">
        <f>S3313</f>
        <v>42704.857094907406</v>
      </c>
    </row>
    <row r="3314" spans="1:24" ht="48" x14ac:dyDescent="0.2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5">
        <f>E3314/D3314</f>
        <v>1.4005000000000001</v>
      </c>
      <c r="P3314" s="6">
        <f>E3314/L3314</f>
        <v>95.48863636363636</v>
      </c>
      <c r="Q3314" t="str">
        <f>LEFT(N3314, SEARCH("/", N3314, 1)-1)</f>
        <v>technology</v>
      </c>
      <c r="R3314" t="str">
        <f>RIGHT(N3314, LEN(N3314) - SEARCH("/", N3314,1))</f>
        <v>hardware</v>
      </c>
      <c r="S3314" s="10">
        <f>(((J3314/60)/60)/24)+DATE(1970,1,1)</f>
        <v>41944.83898148148</v>
      </c>
      <c r="T3314" s="10">
        <f>(((I3314/60)/60)/24)+DATE(1970,1,1)</f>
        <v>42004.880648148144</v>
      </c>
      <c r="U3314" s="12">
        <f>ROUND((T3314-S3314), 0)</f>
        <v>60</v>
      </c>
      <c r="V3314" s="11">
        <f>IF(E3314&gt;=D3314, 1, "")</f>
        <v>1</v>
      </c>
      <c r="W3314" s="11" t="str">
        <f>IF(E3314&lt;D3314, 1, "")</f>
        <v/>
      </c>
      <c r="X3314" s="15">
        <f>S3314</f>
        <v>41944.83898148148</v>
      </c>
    </row>
    <row r="3315" spans="1:24" ht="48" x14ac:dyDescent="0.2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5">
        <f>E3315/D3315</f>
        <v>2.9687520259319289</v>
      </c>
      <c r="P3315" s="6">
        <f>E3315/L3315</f>
        <v>7.1902649656526005</v>
      </c>
      <c r="Q3315" t="str">
        <f>LEFT(N3315, SEARCH("/", N3315, 1)-1)</f>
        <v>technology</v>
      </c>
      <c r="R3315" t="str">
        <f>RIGHT(N3315, LEN(N3315) - SEARCH("/", N3315,1))</f>
        <v>hardware</v>
      </c>
      <c r="S3315" s="10">
        <f>(((J3315/60)/60)/24)+DATE(1970,1,1)</f>
        <v>42199.32707175926</v>
      </c>
      <c r="T3315" s="10">
        <f>(((I3315/60)/60)/24)+DATE(1970,1,1)</f>
        <v>42231.32707175926</v>
      </c>
      <c r="U3315" s="12">
        <f>ROUND((T3315-S3315), 0)</f>
        <v>32</v>
      </c>
      <c r="V3315" s="11">
        <f>IF(E3315&gt;=D3315, 1, "")</f>
        <v>1</v>
      </c>
      <c r="W3315" s="11" t="str">
        <f>IF(E3315&lt;D3315, 1, "")</f>
        <v/>
      </c>
      <c r="X3315" s="15">
        <f>S3315</f>
        <v>42199.32707175926</v>
      </c>
    </row>
    <row r="3316" spans="1:24" ht="32" x14ac:dyDescent="0.2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5">
        <f>E3316/D3316</f>
        <v>1.445425</v>
      </c>
      <c r="P3316" s="6">
        <f>E3316/L3316</f>
        <v>511.65486725663715</v>
      </c>
      <c r="Q3316" t="str">
        <f>LEFT(N3316, SEARCH("/", N3316, 1)-1)</f>
        <v>technology</v>
      </c>
      <c r="R3316" t="str">
        <f>RIGHT(N3316, LEN(N3316) - SEARCH("/", N3316,1))</f>
        <v>hardware</v>
      </c>
      <c r="S3316" s="10">
        <f>(((J3316/60)/60)/24)+DATE(1970,1,1)</f>
        <v>42745.744618055556</v>
      </c>
      <c r="T3316" s="10">
        <f>(((I3316/60)/60)/24)+DATE(1970,1,1)</f>
        <v>42795.744618055556</v>
      </c>
      <c r="U3316" s="12">
        <f>ROUND((T3316-S3316), 0)</f>
        <v>50</v>
      </c>
      <c r="V3316" s="11">
        <f>IF(E3316&gt;=D3316, 1, "")</f>
        <v>1</v>
      </c>
      <c r="W3316" s="11" t="str">
        <f>IF(E3316&lt;D3316, 1, "")</f>
        <v/>
      </c>
      <c r="X3316" s="15">
        <f>S3316</f>
        <v>42745.744618055556</v>
      </c>
    </row>
    <row r="3317" spans="1:24" ht="16" x14ac:dyDescent="0.2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5">
        <f>E3317/D3317</f>
        <v>1.05745</v>
      </c>
      <c r="P3317" s="6">
        <f>E3317/L3317</f>
        <v>261.74504950495049</v>
      </c>
      <c r="Q3317" t="str">
        <f>LEFT(N3317, SEARCH("/", N3317, 1)-1)</f>
        <v>technology</v>
      </c>
      <c r="R3317" t="str">
        <f>RIGHT(N3317, LEN(N3317) - SEARCH("/", N3317,1))</f>
        <v>hardware</v>
      </c>
      <c r="S3317" s="10">
        <f>(((J3317/60)/60)/24)+DATE(1970,1,1)</f>
        <v>42452.579988425925</v>
      </c>
      <c r="T3317" s="10">
        <f>(((I3317/60)/60)/24)+DATE(1970,1,1)</f>
        <v>42482.579988425925</v>
      </c>
      <c r="U3317" s="12">
        <f>ROUND((T3317-S3317), 0)</f>
        <v>30</v>
      </c>
      <c r="V3317" s="11">
        <f>IF(E3317&gt;=D3317, 1, "")</f>
        <v>1</v>
      </c>
      <c r="W3317" s="11" t="str">
        <f>IF(E3317&lt;D3317, 1, "")</f>
        <v/>
      </c>
      <c r="X3317" s="15">
        <f>S3317</f>
        <v>42452.579988425925</v>
      </c>
    </row>
    <row r="3318" spans="1:24" ht="48" x14ac:dyDescent="0.2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5">
        <f>E3318/D3318</f>
        <v>4.9321000000000002</v>
      </c>
      <c r="P3318" s="6">
        <f>E3318/L3318</f>
        <v>69.760961810466767</v>
      </c>
      <c r="Q3318" t="str">
        <f>LEFT(N3318, SEARCH("/", N3318, 1)-1)</f>
        <v>technology</v>
      </c>
      <c r="R3318" t="str">
        <f>RIGHT(N3318, LEN(N3318) - SEARCH("/", N3318,1))</f>
        <v>hardware</v>
      </c>
      <c r="S3318" s="10">
        <f>(((J3318/60)/60)/24)+DATE(1970,1,1)</f>
        <v>42198.676655092597</v>
      </c>
      <c r="T3318" s="10">
        <f>(((I3318/60)/60)/24)+DATE(1970,1,1)</f>
        <v>42223.676655092597</v>
      </c>
      <c r="U3318" s="12">
        <f>ROUND((T3318-S3318), 0)</f>
        <v>25</v>
      </c>
      <c r="V3318" s="11">
        <f>IF(E3318&gt;=D3318, 1, "")</f>
        <v>1</v>
      </c>
      <c r="W3318" s="11" t="str">
        <f>IF(E3318&lt;D3318, 1, "")</f>
        <v/>
      </c>
      <c r="X3318" s="15">
        <f>S3318</f>
        <v>42198.676655092597</v>
      </c>
    </row>
    <row r="3319" spans="1:24" ht="32" x14ac:dyDescent="0.2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5">
        <f>E3319/D3319</f>
        <v>2.0182666666666669</v>
      </c>
      <c r="P3319" s="6">
        <f>E3319/L3319</f>
        <v>77.229591836734699</v>
      </c>
      <c r="Q3319" t="str">
        <f>LEFT(N3319, SEARCH("/", N3319, 1)-1)</f>
        <v>technology</v>
      </c>
      <c r="R3319" t="str">
        <f>RIGHT(N3319, LEN(N3319) - SEARCH("/", N3319,1))</f>
        <v>hardware</v>
      </c>
      <c r="S3319" s="10">
        <f>(((J3319/60)/60)/24)+DATE(1970,1,1)</f>
        <v>42333.59993055556</v>
      </c>
      <c r="T3319" s="10">
        <f>(((I3319/60)/60)/24)+DATE(1970,1,1)</f>
        <v>42368.59993055556</v>
      </c>
      <c r="U3319" s="12">
        <f>ROUND((T3319-S3319), 0)</f>
        <v>35</v>
      </c>
      <c r="V3319" s="11">
        <f>IF(E3319&gt;=D3319, 1, "")</f>
        <v>1</v>
      </c>
      <c r="W3319" s="11" t="str">
        <f>IF(E3319&lt;D3319, 1, "")</f>
        <v/>
      </c>
      <c r="X3319" s="15">
        <f>S3319</f>
        <v>42333.59993055556</v>
      </c>
    </row>
    <row r="3320" spans="1:24" ht="32" x14ac:dyDescent="0.2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5">
        <f>E3320/D3320</f>
        <v>1.0444</v>
      </c>
      <c r="P3320" s="6">
        <f>E3320/L3320</f>
        <v>340.56521739130437</v>
      </c>
      <c r="Q3320" t="str">
        <f>LEFT(N3320, SEARCH("/", N3320, 1)-1)</f>
        <v>technology</v>
      </c>
      <c r="R3320" t="str">
        <f>RIGHT(N3320, LEN(N3320) - SEARCH("/", N3320,1))</f>
        <v>hardware</v>
      </c>
      <c r="S3320" s="10">
        <f>(((J3320/60)/60)/24)+DATE(1970,1,1)</f>
        <v>42095.240706018521</v>
      </c>
      <c r="T3320" s="10">
        <f>(((I3320/60)/60)/24)+DATE(1970,1,1)</f>
        <v>42125.240706018521</v>
      </c>
      <c r="U3320" s="12">
        <f>ROUND((T3320-S3320), 0)</f>
        <v>30</v>
      </c>
      <c r="V3320" s="11">
        <f>IF(E3320&gt;=D3320, 1, "")</f>
        <v>1</v>
      </c>
      <c r="W3320" s="11" t="str">
        <f>IF(E3320&lt;D3320, 1, "")</f>
        <v/>
      </c>
      <c r="X3320" s="15">
        <f>S3320</f>
        <v>42095.240706018521</v>
      </c>
    </row>
    <row r="3321" spans="1:24" ht="32" x14ac:dyDescent="0.2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5">
        <f>E3321/D3321</f>
        <v>1.7029262962962963</v>
      </c>
      <c r="P3321" s="6">
        <f>E3321/L3321</f>
        <v>67.417903225806455</v>
      </c>
      <c r="Q3321" t="str">
        <f>LEFT(N3321, SEARCH("/", N3321, 1)-1)</f>
        <v>technology</v>
      </c>
      <c r="R3321" t="str">
        <f>RIGHT(N3321, LEN(N3321) - SEARCH("/", N3321,1))</f>
        <v>hardware</v>
      </c>
      <c r="S3321" s="10">
        <f>(((J3321/60)/60)/24)+DATE(1970,1,1)</f>
        <v>41351.541377314818</v>
      </c>
      <c r="T3321" s="10">
        <f>(((I3321/60)/60)/24)+DATE(1970,1,1)</f>
        <v>41386.541377314818</v>
      </c>
      <c r="U3321" s="12">
        <f>ROUND((T3321-S3321), 0)</f>
        <v>35</v>
      </c>
      <c r="V3321" s="11">
        <f>IF(E3321&gt;=D3321, 1, "")</f>
        <v>1</v>
      </c>
      <c r="W3321" s="11" t="str">
        <f>IF(E3321&lt;D3321, 1, "")</f>
        <v/>
      </c>
      <c r="X3321" s="15">
        <f>S3321</f>
        <v>41351.541377314818</v>
      </c>
    </row>
    <row r="3322" spans="1:24" ht="48" x14ac:dyDescent="0.2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5">
        <f>E3322/D3322</f>
        <v>1.0430333333333333</v>
      </c>
      <c r="P3322" s="6">
        <f>E3322/L3322</f>
        <v>845.70270270270271</v>
      </c>
      <c r="Q3322" t="str">
        <f>LEFT(N3322, SEARCH("/", N3322, 1)-1)</f>
        <v>technology</v>
      </c>
      <c r="R3322" t="str">
        <f>RIGHT(N3322, LEN(N3322) - SEARCH("/", N3322,1))</f>
        <v>hardware</v>
      </c>
      <c r="S3322" s="10">
        <f>(((J3322/60)/60)/24)+DATE(1970,1,1)</f>
        <v>41872.525717592594</v>
      </c>
      <c r="T3322" s="10">
        <f>(((I3322/60)/60)/24)+DATE(1970,1,1)</f>
        <v>41930.166666666664</v>
      </c>
      <c r="U3322" s="12">
        <f>ROUND((T3322-S3322), 0)</f>
        <v>58</v>
      </c>
      <c r="V3322" s="11">
        <f>IF(E3322&gt;=D3322, 1, "")</f>
        <v>1</v>
      </c>
      <c r="W3322" s="11" t="str">
        <f>IF(E3322&lt;D3322, 1, "")</f>
        <v/>
      </c>
      <c r="X3322" s="15">
        <f>S3322</f>
        <v>41872.525717592594</v>
      </c>
    </row>
    <row r="3323" spans="1:24" ht="48" x14ac:dyDescent="0.2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5">
        <f>E3323/D3323</f>
        <v>1.1825000000000001</v>
      </c>
      <c r="P3323" s="6">
        <f>E3323/L3323</f>
        <v>97.191780821917803</v>
      </c>
      <c r="Q3323" t="str">
        <f>LEFT(N3323, SEARCH("/", N3323, 1)-1)</f>
        <v>technology</v>
      </c>
      <c r="R3323" t="str">
        <f>RIGHT(N3323, LEN(N3323) - SEARCH("/", N3323,1))</f>
        <v>hardware</v>
      </c>
      <c r="S3323" s="10">
        <f>(((J3323/60)/60)/24)+DATE(1970,1,1)</f>
        <v>41389.808194444442</v>
      </c>
      <c r="T3323" s="10">
        <f>(((I3323/60)/60)/24)+DATE(1970,1,1)</f>
        <v>41422</v>
      </c>
      <c r="U3323" s="12">
        <f>ROUND((T3323-S3323), 0)</f>
        <v>32</v>
      </c>
      <c r="V3323" s="11">
        <f>IF(E3323&gt;=D3323, 1, "")</f>
        <v>1</v>
      </c>
      <c r="W3323" s="11" t="str">
        <f>IF(E3323&lt;D3323, 1, "")</f>
        <v/>
      </c>
      <c r="X3323" s="15">
        <f>S3323</f>
        <v>41389.808194444442</v>
      </c>
    </row>
    <row r="3324" spans="1:24" ht="48" x14ac:dyDescent="0.2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5">
        <f>E3324/D3324</f>
        <v>1.07538</v>
      </c>
      <c r="P3324" s="6">
        <f>E3324/L3324</f>
        <v>451.84033613445376</v>
      </c>
      <c r="Q3324" t="str">
        <f>LEFT(N3324, SEARCH("/", N3324, 1)-1)</f>
        <v>technology</v>
      </c>
      <c r="R3324" t="str">
        <f>RIGHT(N3324, LEN(N3324) - SEARCH("/", N3324,1))</f>
        <v>hardware</v>
      </c>
      <c r="S3324" s="10">
        <f>(((J3324/60)/60)/24)+DATE(1970,1,1)</f>
        <v>42044.272847222222</v>
      </c>
      <c r="T3324" s="10">
        <f>(((I3324/60)/60)/24)+DATE(1970,1,1)</f>
        <v>42104.231180555551</v>
      </c>
      <c r="U3324" s="12">
        <f>ROUND((T3324-S3324), 0)</f>
        <v>60</v>
      </c>
      <c r="V3324" s="11">
        <f>IF(E3324&gt;=D3324, 1, "")</f>
        <v>1</v>
      </c>
      <c r="W3324" s="11" t="str">
        <f>IF(E3324&lt;D3324, 1, "")</f>
        <v/>
      </c>
      <c r="X3324" s="15">
        <f>S3324</f>
        <v>42044.272847222222</v>
      </c>
    </row>
    <row r="3325" spans="1:24" ht="48" x14ac:dyDescent="0.2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5">
        <f>E3325/D3325</f>
        <v>22603</v>
      </c>
      <c r="P3325" s="6">
        <f>E3325/L3325</f>
        <v>138.66871165644173</v>
      </c>
      <c r="Q3325" t="str">
        <f>LEFT(N3325, SEARCH("/", N3325, 1)-1)</f>
        <v>technology</v>
      </c>
      <c r="R3325" t="str">
        <f>RIGHT(N3325, LEN(N3325) - SEARCH("/", N3325,1))</f>
        <v>hardware</v>
      </c>
      <c r="S3325" s="10">
        <f>(((J3325/60)/60)/24)+DATE(1970,1,1)</f>
        <v>42626.668888888889</v>
      </c>
      <c r="T3325" s="10">
        <f>(((I3325/60)/60)/24)+DATE(1970,1,1)</f>
        <v>42656.915972222225</v>
      </c>
      <c r="U3325" s="12">
        <f>ROUND((T3325-S3325), 0)</f>
        <v>30</v>
      </c>
      <c r="V3325" s="11">
        <f>IF(E3325&gt;=D3325, 1, "")</f>
        <v>1</v>
      </c>
      <c r="W3325" s="11" t="str">
        <f>IF(E3325&lt;D3325, 1, "")</f>
        <v/>
      </c>
      <c r="X3325" s="15">
        <f>S3325</f>
        <v>42626.668888888889</v>
      </c>
    </row>
    <row r="3326" spans="1:24" ht="48" x14ac:dyDescent="0.2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5">
        <f>E3326/D3326</f>
        <v>9.7813466666666677</v>
      </c>
      <c r="P3326" s="6">
        <f>E3326/L3326</f>
        <v>21.640147492625371</v>
      </c>
      <c r="Q3326" t="str">
        <f>LEFT(N3326, SEARCH("/", N3326, 1)-1)</f>
        <v>technology</v>
      </c>
      <c r="R3326" t="str">
        <f>RIGHT(N3326, LEN(N3326) - SEARCH("/", N3326,1))</f>
        <v>hardware</v>
      </c>
      <c r="S3326" s="10">
        <f>(((J3326/60)/60)/24)+DATE(1970,1,1)</f>
        <v>41316.120949074073</v>
      </c>
      <c r="T3326" s="10">
        <f>(((I3326/60)/60)/24)+DATE(1970,1,1)</f>
        <v>41346.833333333336</v>
      </c>
      <c r="U3326" s="12">
        <f>ROUND((T3326-S3326), 0)</f>
        <v>31</v>
      </c>
      <c r="V3326" s="11">
        <f>IF(E3326&gt;=D3326, 1, "")</f>
        <v>1</v>
      </c>
      <c r="W3326" s="11" t="str">
        <f>IF(E3326&lt;D3326, 1, "")</f>
        <v/>
      </c>
      <c r="X3326" s="15">
        <f>S3326</f>
        <v>41316.120949074073</v>
      </c>
    </row>
    <row r="3327" spans="1:24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>E3327/D3327</f>
        <v>1.2290000000000001</v>
      </c>
      <c r="P3327" s="6">
        <f>E3327/L3327</f>
        <v>169.51724137931035</v>
      </c>
      <c r="Q3327" t="str">
        <f>LEFT(N3327, SEARCH("/", N3327, 1)-1)</f>
        <v>technology</v>
      </c>
      <c r="R3327" t="str">
        <f>RIGHT(N3327, LEN(N3327) - SEARCH("/", N3327,1))</f>
        <v>hardware</v>
      </c>
      <c r="S3327" s="10">
        <f>(((J3327/60)/60)/24)+DATE(1970,1,1)</f>
        <v>41722.666354166664</v>
      </c>
      <c r="T3327" s="10">
        <f>(((I3327/60)/60)/24)+DATE(1970,1,1)</f>
        <v>41752.666354166664</v>
      </c>
      <c r="U3327" s="12">
        <f>ROUND((T3327-S3327), 0)</f>
        <v>30</v>
      </c>
      <c r="V3327" s="11">
        <f>IF(E3327&gt;=D3327, 1, "")</f>
        <v>1</v>
      </c>
      <c r="W3327" s="11" t="str">
        <f>IF(E3327&lt;D3327, 1, "")</f>
        <v/>
      </c>
      <c r="X3327" s="15">
        <f>S3327</f>
        <v>41722.666354166664</v>
      </c>
    </row>
    <row r="3328" spans="1:24" ht="48" x14ac:dyDescent="0.2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5">
        <f>E3328/D3328</f>
        <v>2.4606080000000001</v>
      </c>
      <c r="P3328" s="6">
        <f>E3328/L3328</f>
        <v>161.88210526315791</v>
      </c>
      <c r="Q3328" t="str">
        <f>LEFT(N3328, SEARCH("/", N3328, 1)-1)</f>
        <v>technology</v>
      </c>
      <c r="R3328" t="str">
        <f>RIGHT(N3328, LEN(N3328) - SEARCH("/", N3328,1))</f>
        <v>hardware</v>
      </c>
      <c r="S3328" s="10">
        <f>(((J3328/60)/60)/24)+DATE(1970,1,1)</f>
        <v>41611.917673611111</v>
      </c>
      <c r="T3328" s="10">
        <f>(((I3328/60)/60)/24)+DATE(1970,1,1)</f>
        <v>41654.791666666664</v>
      </c>
      <c r="U3328" s="12">
        <f>ROUND((T3328-S3328), 0)</f>
        <v>43</v>
      </c>
      <c r="V3328" s="11">
        <f>IF(E3328&gt;=D3328, 1, "")</f>
        <v>1</v>
      </c>
      <c r="W3328" s="11" t="str">
        <f>IF(E3328&lt;D3328, 1, "")</f>
        <v/>
      </c>
      <c r="X3328" s="15">
        <f>S3328</f>
        <v>41611.917673611111</v>
      </c>
    </row>
    <row r="3329" spans="1:24" ht="48" x14ac:dyDescent="0.2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5">
        <f>E3329/D3329</f>
        <v>1.4794</v>
      </c>
      <c r="P3329" s="6">
        <f>E3329/L3329</f>
        <v>493.13333333333333</v>
      </c>
      <c r="Q3329" t="str">
        <f>LEFT(N3329, SEARCH("/", N3329, 1)-1)</f>
        <v>technology</v>
      </c>
      <c r="R3329" t="str">
        <f>RIGHT(N3329, LEN(N3329) - SEARCH("/", N3329,1))</f>
        <v>hardware</v>
      </c>
      <c r="S3329" s="10">
        <f>(((J3329/60)/60)/24)+DATE(1970,1,1)</f>
        <v>42620.143564814818</v>
      </c>
      <c r="T3329" s="10">
        <f>(((I3329/60)/60)/24)+DATE(1970,1,1)</f>
        <v>42680.143564814818</v>
      </c>
      <c r="U3329" s="12">
        <f>ROUND((T3329-S3329), 0)</f>
        <v>60</v>
      </c>
      <c r="V3329" s="11">
        <f>IF(E3329&gt;=D3329, 1, "")</f>
        <v>1</v>
      </c>
      <c r="W3329" s="11" t="str">
        <f>IF(E3329&lt;D3329, 1, "")</f>
        <v/>
      </c>
      <c r="X3329" s="15">
        <f>S3329</f>
        <v>42620.143564814818</v>
      </c>
    </row>
    <row r="3330" spans="1:24" ht="48" x14ac:dyDescent="0.2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5">
        <f>E3330/D3330</f>
        <v>3.8409090909090908</v>
      </c>
      <c r="P3330" s="6">
        <f>E3330/L3330</f>
        <v>22.120418848167539</v>
      </c>
      <c r="Q3330" t="str">
        <f>LEFT(N3330, SEARCH("/", N3330, 1)-1)</f>
        <v>technology</v>
      </c>
      <c r="R3330" t="str">
        <f>RIGHT(N3330, LEN(N3330) - SEARCH("/", N3330,1))</f>
        <v>hardware</v>
      </c>
      <c r="S3330" s="10">
        <f>(((J3330/60)/60)/24)+DATE(1970,1,1)</f>
        <v>41719.887928240743</v>
      </c>
      <c r="T3330" s="10">
        <f>(((I3330/60)/60)/24)+DATE(1970,1,1)</f>
        <v>41764.887928240743</v>
      </c>
      <c r="U3330" s="12">
        <f>ROUND((T3330-S3330), 0)</f>
        <v>45</v>
      </c>
      <c r="V3330" s="11">
        <f>IF(E3330&gt;=D3330, 1, "")</f>
        <v>1</v>
      </c>
      <c r="W3330" s="11" t="str">
        <f>IF(E3330&lt;D3330, 1, "")</f>
        <v/>
      </c>
      <c r="X3330" s="15">
        <f>S3330</f>
        <v>41719.887928240743</v>
      </c>
    </row>
    <row r="3331" spans="1:24" ht="32" x14ac:dyDescent="0.2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5">
        <f>E3331/D3331</f>
        <v>1.0333333333333334</v>
      </c>
      <c r="P3331" s="6">
        <f>E3331/L3331</f>
        <v>18.235294117647058</v>
      </c>
      <c r="Q3331" t="str">
        <f>LEFT(N3331, SEARCH("/", N3331, 1)-1)</f>
        <v>technology</v>
      </c>
      <c r="R3331" t="str">
        <f>RIGHT(N3331, LEN(N3331) - SEARCH("/", N3331,1))</f>
        <v>hardware</v>
      </c>
      <c r="S3331" s="10">
        <f>(((J3331/60)/60)/24)+DATE(1970,1,1)</f>
        <v>42045.031851851847</v>
      </c>
      <c r="T3331" s="10">
        <f>(((I3331/60)/60)/24)+DATE(1970,1,1)</f>
        <v>42074.99018518519</v>
      </c>
      <c r="U3331" s="12">
        <f>ROUND((T3331-S3331), 0)</f>
        <v>30</v>
      </c>
      <c r="V3331" s="11">
        <f>IF(E3331&gt;=D3331, 1, "")</f>
        <v>1</v>
      </c>
      <c r="W3331" s="11" t="str">
        <f>IF(E3331&lt;D3331, 1, "")</f>
        <v/>
      </c>
      <c r="X3331" s="15">
        <f>S3331</f>
        <v>42045.031851851847</v>
      </c>
    </row>
    <row r="3332" spans="1:24" ht="32" x14ac:dyDescent="0.2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5">
        <f>E3332/D3332</f>
        <v>1.0528</v>
      </c>
      <c r="P3332" s="6">
        <f>E3332/L3332</f>
        <v>47</v>
      </c>
      <c r="Q3332" t="str">
        <f>LEFT(N3332, SEARCH("/", N3332, 1)-1)</f>
        <v>theater</v>
      </c>
      <c r="R3332" t="str">
        <f>RIGHT(N3332, LEN(N3332) - SEARCH("/", N3332,1))</f>
        <v>plays</v>
      </c>
      <c r="S3332" s="10">
        <f>(((J3332/60)/60)/24)+DATE(1970,1,1)</f>
        <v>42018.94159722222</v>
      </c>
      <c r="T3332" s="10">
        <f>(((I3332/60)/60)/24)+DATE(1970,1,1)</f>
        <v>42047.291666666672</v>
      </c>
      <c r="U3332" s="12">
        <f>ROUND((T3332-S3332), 0)</f>
        <v>28</v>
      </c>
      <c r="V3332" s="11">
        <f>IF(E3332&gt;=D3332, 1, "")</f>
        <v>1</v>
      </c>
      <c r="W3332" s="11" t="str">
        <f>IF(E3332&lt;D3332, 1, "")</f>
        <v/>
      </c>
      <c r="X3332" s="15">
        <f>S3332</f>
        <v>42018.94159722222</v>
      </c>
    </row>
    <row r="3333" spans="1:24" ht="32" x14ac:dyDescent="0.2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5">
        <f>E3333/D3333</f>
        <v>1.2</v>
      </c>
      <c r="P3333" s="6">
        <f>E3333/L3333</f>
        <v>66.666666666666671</v>
      </c>
      <c r="Q3333" t="str">
        <f>LEFT(N3333, SEARCH("/", N3333, 1)-1)</f>
        <v>theater</v>
      </c>
      <c r="R3333" t="str">
        <f>RIGHT(N3333, LEN(N3333) - SEARCH("/", N3333,1))</f>
        <v>plays</v>
      </c>
      <c r="S3333" s="10">
        <f>(((J3333/60)/60)/24)+DATE(1970,1,1)</f>
        <v>42026.924976851849</v>
      </c>
      <c r="T3333" s="10">
        <f>(((I3333/60)/60)/24)+DATE(1970,1,1)</f>
        <v>42052.207638888889</v>
      </c>
      <c r="U3333" s="12">
        <f>ROUND((T3333-S3333), 0)</f>
        <v>25</v>
      </c>
      <c r="V3333" s="11">
        <f>IF(E3333&gt;=D3333, 1, "")</f>
        <v>1</v>
      </c>
      <c r="W3333" s="11" t="str">
        <f>IF(E3333&lt;D3333, 1, "")</f>
        <v/>
      </c>
      <c r="X3333" s="15">
        <f>S3333</f>
        <v>42026.924976851849</v>
      </c>
    </row>
    <row r="3334" spans="1:24" ht="48" x14ac:dyDescent="0.2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5">
        <f>E3334/D3334</f>
        <v>1.145</v>
      </c>
      <c r="P3334" s="6">
        <f>E3334/L3334</f>
        <v>18.770491803278688</v>
      </c>
      <c r="Q3334" t="str">
        <f>LEFT(N3334, SEARCH("/", N3334, 1)-1)</f>
        <v>theater</v>
      </c>
      <c r="R3334" t="str">
        <f>RIGHT(N3334, LEN(N3334) - SEARCH("/", N3334,1))</f>
        <v>plays</v>
      </c>
      <c r="S3334" s="10">
        <f>(((J3334/60)/60)/24)+DATE(1970,1,1)</f>
        <v>42103.535254629634</v>
      </c>
      <c r="T3334" s="10">
        <f>(((I3334/60)/60)/24)+DATE(1970,1,1)</f>
        <v>42117.535254629634</v>
      </c>
      <c r="U3334" s="12">
        <f>ROUND((T3334-S3334), 0)</f>
        <v>14</v>
      </c>
      <c r="V3334" s="11">
        <f>IF(E3334&gt;=D3334, 1, "")</f>
        <v>1</v>
      </c>
      <c r="W3334" s="11" t="str">
        <f>IF(E3334&lt;D3334, 1, "")</f>
        <v/>
      </c>
      <c r="X3334" s="15">
        <f>S3334</f>
        <v>42103.535254629634</v>
      </c>
    </row>
    <row r="3335" spans="1:24" ht="48" x14ac:dyDescent="0.2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5">
        <f>E3335/D3335</f>
        <v>1.19</v>
      </c>
      <c r="P3335" s="6">
        <f>E3335/L3335</f>
        <v>66.111111111111114</v>
      </c>
      <c r="Q3335" t="str">
        <f>LEFT(N3335, SEARCH("/", N3335, 1)-1)</f>
        <v>theater</v>
      </c>
      <c r="R3335" t="str">
        <f>RIGHT(N3335, LEN(N3335) - SEARCH("/", N3335,1))</f>
        <v>plays</v>
      </c>
      <c r="S3335" s="10">
        <f>(((J3335/60)/60)/24)+DATE(1970,1,1)</f>
        <v>41920.787534722222</v>
      </c>
      <c r="T3335" s="10">
        <f>(((I3335/60)/60)/24)+DATE(1970,1,1)</f>
        <v>41941.787534722222</v>
      </c>
      <c r="U3335" s="12">
        <f>ROUND((T3335-S3335), 0)</f>
        <v>21</v>
      </c>
      <c r="V3335" s="11">
        <f>IF(E3335&gt;=D3335, 1, "")</f>
        <v>1</v>
      </c>
      <c r="W3335" s="11" t="str">
        <f>IF(E3335&lt;D3335, 1, "")</f>
        <v/>
      </c>
      <c r="X3335" s="15">
        <f>S3335</f>
        <v>41920.787534722222</v>
      </c>
    </row>
    <row r="3336" spans="1:24" ht="48" x14ac:dyDescent="0.2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5">
        <f>E3336/D3336</f>
        <v>1.0468</v>
      </c>
      <c r="P3336" s="6">
        <f>E3336/L3336</f>
        <v>36.859154929577464</v>
      </c>
      <c r="Q3336" t="str">
        <f>LEFT(N3336, SEARCH("/", N3336, 1)-1)</f>
        <v>theater</v>
      </c>
      <c r="R3336" t="str">
        <f>RIGHT(N3336, LEN(N3336) - SEARCH("/", N3336,1))</f>
        <v>plays</v>
      </c>
      <c r="S3336" s="10">
        <f>(((J3336/60)/60)/24)+DATE(1970,1,1)</f>
        <v>42558.189432870371</v>
      </c>
      <c r="T3336" s="10">
        <f>(((I3336/60)/60)/24)+DATE(1970,1,1)</f>
        <v>42587.875</v>
      </c>
      <c r="U3336" s="12">
        <f>ROUND((T3336-S3336), 0)</f>
        <v>30</v>
      </c>
      <c r="V3336" s="11">
        <f>IF(E3336&gt;=D3336, 1, "")</f>
        <v>1</v>
      </c>
      <c r="W3336" s="11" t="str">
        <f>IF(E3336&lt;D3336, 1, "")</f>
        <v/>
      </c>
      <c r="X3336" s="15">
        <f>S3336</f>
        <v>42558.189432870371</v>
      </c>
    </row>
    <row r="3337" spans="1:24" ht="32" x14ac:dyDescent="0.2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5">
        <f>E3337/D3337</f>
        <v>1.1783999999999999</v>
      </c>
      <c r="P3337" s="6">
        <f>E3337/L3337</f>
        <v>39.810810810810814</v>
      </c>
      <c r="Q3337" t="str">
        <f>LEFT(N3337, SEARCH("/", N3337, 1)-1)</f>
        <v>theater</v>
      </c>
      <c r="R3337" t="str">
        <f>RIGHT(N3337, LEN(N3337) - SEARCH("/", N3337,1))</f>
        <v>plays</v>
      </c>
      <c r="S3337" s="10">
        <f>(((J3337/60)/60)/24)+DATE(1970,1,1)</f>
        <v>41815.569212962961</v>
      </c>
      <c r="T3337" s="10">
        <f>(((I3337/60)/60)/24)+DATE(1970,1,1)</f>
        <v>41829.569212962961</v>
      </c>
      <c r="U3337" s="12">
        <f>ROUND((T3337-S3337), 0)</f>
        <v>14</v>
      </c>
      <c r="V3337" s="11">
        <f>IF(E3337&gt;=D3337, 1, "")</f>
        <v>1</v>
      </c>
      <c r="W3337" s="11" t="str">
        <f>IF(E3337&lt;D3337, 1, "")</f>
        <v/>
      </c>
      <c r="X3337" s="15">
        <f>S3337</f>
        <v>41815.569212962961</v>
      </c>
    </row>
    <row r="3338" spans="1:24" ht="48" x14ac:dyDescent="0.2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5">
        <f>E3338/D3338</f>
        <v>1.1970000000000001</v>
      </c>
      <c r="P3338" s="6">
        <f>E3338/L3338</f>
        <v>31.5</v>
      </c>
      <c r="Q3338" t="str">
        <f>LEFT(N3338, SEARCH("/", N3338, 1)-1)</f>
        <v>theater</v>
      </c>
      <c r="R3338" t="str">
        <f>RIGHT(N3338, LEN(N3338) - SEARCH("/", N3338,1))</f>
        <v>plays</v>
      </c>
      <c r="S3338" s="10">
        <f>(((J3338/60)/60)/24)+DATE(1970,1,1)</f>
        <v>41808.198518518519</v>
      </c>
      <c r="T3338" s="10">
        <f>(((I3338/60)/60)/24)+DATE(1970,1,1)</f>
        <v>41838.198518518519</v>
      </c>
      <c r="U3338" s="12">
        <f>ROUND((T3338-S3338), 0)</f>
        <v>30</v>
      </c>
      <c r="V3338" s="11">
        <f>IF(E3338&gt;=D3338, 1, "")</f>
        <v>1</v>
      </c>
      <c r="W3338" s="11" t="str">
        <f>IF(E3338&lt;D3338, 1, "")</f>
        <v/>
      </c>
      <c r="X3338" s="15">
        <f>S3338</f>
        <v>41808.198518518519</v>
      </c>
    </row>
    <row r="3339" spans="1:24" ht="32" x14ac:dyDescent="0.2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5">
        <f>E3339/D3339</f>
        <v>1.0249999999999999</v>
      </c>
      <c r="P3339" s="6">
        <f>E3339/L3339</f>
        <v>102.5</v>
      </c>
      <c r="Q3339" t="str">
        <f>LEFT(N3339, SEARCH("/", N3339, 1)-1)</f>
        <v>theater</v>
      </c>
      <c r="R3339" t="str">
        <f>RIGHT(N3339, LEN(N3339) - SEARCH("/", N3339,1))</f>
        <v>plays</v>
      </c>
      <c r="S3339" s="10">
        <f>(((J3339/60)/60)/24)+DATE(1970,1,1)</f>
        <v>42550.701886574068</v>
      </c>
      <c r="T3339" s="10">
        <f>(((I3339/60)/60)/24)+DATE(1970,1,1)</f>
        <v>42580.701886574068</v>
      </c>
      <c r="U3339" s="12">
        <f>ROUND((T3339-S3339), 0)</f>
        <v>30</v>
      </c>
      <c r="V3339" s="11">
        <f>IF(E3339&gt;=D3339, 1, "")</f>
        <v>1</v>
      </c>
      <c r="W3339" s="11" t="str">
        <f>IF(E3339&lt;D3339, 1, "")</f>
        <v/>
      </c>
      <c r="X3339" s="15">
        <f>S3339</f>
        <v>42550.701886574068</v>
      </c>
    </row>
    <row r="3340" spans="1:24" ht="32" x14ac:dyDescent="0.2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5">
        <f>E3340/D3340</f>
        <v>1.0116666666666667</v>
      </c>
      <c r="P3340" s="6">
        <f>E3340/L3340</f>
        <v>126.45833333333333</v>
      </c>
      <c r="Q3340" t="str">
        <f>LEFT(N3340, SEARCH("/", N3340, 1)-1)</f>
        <v>theater</v>
      </c>
      <c r="R3340" t="str">
        <f>RIGHT(N3340, LEN(N3340) - SEARCH("/", N3340,1))</f>
        <v>plays</v>
      </c>
      <c r="S3340" s="10">
        <f>(((J3340/60)/60)/24)+DATE(1970,1,1)</f>
        <v>42056.013124999998</v>
      </c>
      <c r="T3340" s="10">
        <f>(((I3340/60)/60)/24)+DATE(1970,1,1)</f>
        <v>42075.166666666672</v>
      </c>
      <c r="U3340" s="12">
        <f>ROUND((T3340-S3340), 0)</f>
        <v>19</v>
      </c>
      <c r="V3340" s="11">
        <f>IF(E3340&gt;=D3340, 1, "")</f>
        <v>1</v>
      </c>
      <c r="W3340" s="11" t="str">
        <f>IF(E3340&lt;D3340, 1, "")</f>
        <v/>
      </c>
      <c r="X3340" s="15">
        <f>S3340</f>
        <v>42056.013124999998</v>
      </c>
    </row>
    <row r="3341" spans="1:24" ht="48" x14ac:dyDescent="0.2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5">
        <f>E3341/D3341</f>
        <v>1.0533333333333332</v>
      </c>
      <c r="P3341" s="6">
        <f>E3341/L3341</f>
        <v>47.878787878787875</v>
      </c>
      <c r="Q3341" t="str">
        <f>LEFT(N3341, SEARCH("/", N3341, 1)-1)</f>
        <v>theater</v>
      </c>
      <c r="R3341" t="str">
        <f>RIGHT(N3341, LEN(N3341) - SEARCH("/", N3341,1))</f>
        <v>plays</v>
      </c>
      <c r="S3341" s="10">
        <f>(((J3341/60)/60)/24)+DATE(1970,1,1)</f>
        <v>42016.938692129625</v>
      </c>
      <c r="T3341" s="10">
        <f>(((I3341/60)/60)/24)+DATE(1970,1,1)</f>
        <v>42046.938692129625</v>
      </c>
      <c r="U3341" s="12">
        <f>ROUND((T3341-S3341), 0)</f>
        <v>30</v>
      </c>
      <c r="V3341" s="11">
        <f>IF(E3341&gt;=D3341, 1, "")</f>
        <v>1</v>
      </c>
      <c r="W3341" s="11" t="str">
        <f>IF(E3341&lt;D3341, 1, "")</f>
        <v/>
      </c>
      <c r="X3341" s="15">
        <f>S3341</f>
        <v>42016.938692129625</v>
      </c>
    </row>
    <row r="3342" spans="1:24" ht="48" x14ac:dyDescent="0.2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5">
        <f>E3342/D3342</f>
        <v>1.0249999999999999</v>
      </c>
      <c r="P3342" s="6">
        <f>E3342/L3342</f>
        <v>73.214285714285708</v>
      </c>
      <c r="Q3342" t="str">
        <f>LEFT(N3342, SEARCH("/", N3342, 1)-1)</f>
        <v>theater</v>
      </c>
      <c r="R3342" t="str">
        <f>RIGHT(N3342, LEN(N3342) - SEARCH("/", N3342,1))</f>
        <v>plays</v>
      </c>
      <c r="S3342" s="10">
        <f>(((J3342/60)/60)/24)+DATE(1970,1,1)</f>
        <v>42591.899988425925</v>
      </c>
      <c r="T3342" s="10">
        <f>(((I3342/60)/60)/24)+DATE(1970,1,1)</f>
        <v>42622.166666666672</v>
      </c>
      <c r="U3342" s="12">
        <f>ROUND((T3342-S3342), 0)</f>
        <v>30</v>
      </c>
      <c r="V3342" s="11">
        <f>IF(E3342&gt;=D3342, 1, "")</f>
        <v>1</v>
      </c>
      <c r="W3342" s="11" t="str">
        <f>IF(E3342&lt;D3342, 1, "")</f>
        <v/>
      </c>
      <c r="X3342" s="15">
        <f>S3342</f>
        <v>42591.899988425925</v>
      </c>
    </row>
    <row r="3343" spans="1:24" ht="48" x14ac:dyDescent="0.2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5">
        <f>E3343/D3343</f>
        <v>1.0760000000000001</v>
      </c>
      <c r="P3343" s="6">
        <f>E3343/L3343</f>
        <v>89.666666666666671</v>
      </c>
      <c r="Q3343" t="str">
        <f>LEFT(N3343, SEARCH("/", N3343, 1)-1)</f>
        <v>theater</v>
      </c>
      <c r="R3343" t="str">
        <f>RIGHT(N3343, LEN(N3343) - SEARCH("/", N3343,1))</f>
        <v>plays</v>
      </c>
      <c r="S3343" s="10">
        <f>(((J3343/60)/60)/24)+DATE(1970,1,1)</f>
        <v>42183.231006944443</v>
      </c>
      <c r="T3343" s="10">
        <f>(((I3343/60)/60)/24)+DATE(1970,1,1)</f>
        <v>42228.231006944443</v>
      </c>
      <c r="U3343" s="12">
        <f>ROUND((T3343-S3343), 0)</f>
        <v>45</v>
      </c>
      <c r="V3343" s="11">
        <f>IF(E3343&gt;=D3343, 1, "")</f>
        <v>1</v>
      </c>
      <c r="W3343" s="11" t="str">
        <f>IF(E3343&lt;D3343, 1, "")</f>
        <v/>
      </c>
      <c r="X3343" s="15">
        <f>S3343</f>
        <v>42183.231006944443</v>
      </c>
    </row>
    <row r="3344" spans="1:24" ht="64" x14ac:dyDescent="0.2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5">
        <f>E3344/D3344</f>
        <v>1.105675</v>
      </c>
      <c r="P3344" s="6">
        <f>E3344/L3344</f>
        <v>151.4623287671233</v>
      </c>
      <c r="Q3344" t="str">
        <f>LEFT(N3344, SEARCH("/", N3344, 1)-1)</f>
        <v>theater</v>
      </c>
      <c r="R3344" t="str">
        <f>RIGHT(N3344, LEN(N3344) - SEARCH("/", N3344,1))</f>
        <v>plays</v>
      </c>
      <c r="S3344" s="10">
        <f>(((J3344/60)/60)/24)+DATE(1970,1,1)</f>
        <v>42176.419039351851</v>
      </c>
      <c r="T3344" s="10">
        <f>(((I3344/60)/60)/24)+DATE(1970,1,1)</f>
        <v>42206.419039351851</v>
      </c>
      <c r="U3344" s="12">
        <f>ROUND((T3344-S3344), 0)</f>
        <v>30</v>
      </c>
      <c r="V3344" s="11">
        <f>IF(E3344&gt;=D3344, 1, "")</f>
        <v>1</v>
      </c>
      <c r="W3344" s="11" t="str">
        <f>IF(E3344&lt;D3344, 1, "")</f>
        <v/>
      </c>
      <c r="X3344" s="15">
        <f>S3344</f>
        <v>42176.419039351851</v>
      </c>
    </row>
    <row r="3345" spans="1:24" ht="48" x14ac:dyDescent="0.2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5">
        <f>E3345/D3345</f>
        <v>1.5</v>
      </c>
      <c r="P3345" s="6">
        <f>E3345/L3345</f>
        <v>25</v>
      </c>
      <c r="Q3345" t="str">
        <f>LEFT(N3345, SEARCH("/", N3345, 1)-1)</f>
        <v>theater</v>
      </c>
      <c r="R3345" t="str">
        <f>RIGHT(N3345, LEN(N3345) - SEARCH("/", N3345,1))</f>
        <v>plays</v>
      </c>
      <c r="S3345" s="10">
        <f>(((J3345/60)/60)/24)+DATE(1970,1,1)</f>
        <v>42416.691655092596</v>
      </c>
      <c r="T3345" s="10">
        <f>(((I3345/60)/60)/24)+DATE(1970,1,1)</f>
        <v>42432.791666666672</v>
      </c>
      <c r="U3345" s="12">
        <f>ROUND((T3345-S3345), 0)</f>
        <v>16</v>
      </c>
      <c r="V3345" s="11">
        <f>IF(E3345&gt;=D3345, 1, "")</f>
        <v>1</v>
      </c>
      <c r="W3345" s="11" t="str">
        <f>IF(E3345&lt;D3345, 1, "")</f>
        <v/>
      </c>
      <c r="X3345" s="15">
        <f>S3345</f>
        <v>42416.691655092596</v>
      </c>
    </row>
    <row r="3346" spans="1:24" ht="48" x14ac:dyDescent="0.2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5">
        <f>E3346/D3346</f>
        <v>1.0428571428571429</v>
      </c>
      <c r="P3346" s="6">
        <f>E3346/L3346</f>
        <v>36.5</v>
      </c>
      <c r="Q3346" t="str">
        <f>LEFT(N3346, SEARCH("/", N3346, 1)-1)</f>
        <v>theater</v>
      </c>
      <c r="R3346" t="str">
        <f>RIGHT(N3346, LEN(N3346) - SEARCH("/", N3346,1))</f>
        <v>plays</v>
      </c>
      <c r="S3346" s="10">
        <f>(((J3346/60)/60)/24)+DATE(1970,1,1)</f>
        <v>41780.525937500002</v>
      </c>
      <c r="T3346" s="10">
        <f>(((I3346/60)/60)/24)+DATE(1970,1,1)</f>
        <v>41796.958333333336</v>
      </c>
      <c r="U3346" s="12">
        <f>ROUND((T3346-S3346), 0)</f>
        <v>16</v>
      </c>
      <c r="V3346" s="11">
        <f>IF(E3346&gt;=D3346, 1, "")</f>
        <v>1</v>
      </c>
      <c r="W3346" s="11" t="str">
        <f>IF(E3346&lt;D3346, 1, "")</f>
        <v/>
      </c>
      <c r="X3346" s="15">
        <f>S3346</f>
        <v>41780.525937500002</v>
      </c>
    </row>
    <row r="3347" spans="1:24" ht="48" x14ac:dyDescent="0.2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5">
        <f>E3347/D3347</f>
        <v>1.155</v>
      </c>
      <c r="P3347" s="6">
        <f>E3347/L3347</f>
        <v>44</v>
      </c>
      <c r="Q3347" t="str">
        <f>LEFT(N3347, SEARCH("/", N3347, 1)-1)</f>
        <v>theater</v>
      </c>
      <c r="R3347" t="str">
        <f>RIGHT(N3347, LEN(N3347) - SEARCH("/", N3347,1))</f>
        <v>plays</v>
      </c>
      <c r="S3347" s="10">
        <f>(((J3347/60)/60)/24)+DATE(1970,1,1)</f>
        <v>41795.528101851851</v>
      </c>
      <c r="T3347" s="10">
        <f>(((I3347/60)/60)/24)+DATE(1970,1,1)</f>
        <v>41825.528101851851</v>
      </c>
      <c r="U3347" s="12">
        <f>ROUND((T3347-S3347), 0)</f>
        <v>30</v>
      </c>
      <c r="V3347" s="11">
        <f>IF(E3347&gt;=D3347, 1, "")</f>
        <v>1</v>
      </c>
      <c r="W3347" s="11" t="str">
        <f>IF(E3347&lt;D3347, 1, "")</f>
        <v/>
      </c>
      <c r="X3347" s="15">
        <f>S3347</f>
        <v>41795.528101851851</v>
      </c>
    </row>
    <row r="3348" spans="1:24" ht="48" x14ac:dyDescent="0.2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5">
        <f>E3348/D3348</f>
        <v>1.02645125</v>
      </c>
      <c r="P3348" s="6">
        <f>E3348/L3348</f>
        <v>87.357553191489373</v>
      </c>
      <c r="Q3348" t="str">
        <f>LEFT(N3348, SEARCH("/", N3348, 1)-1)</f>
        <v>theater</v>
      </c>
      <c r="R3348" t="str">
        <f>RIGHT(N3348, LEN(N3348) - SEARCH("/", N3348,1))</f>
        <v>plays</v>
      </c>
      <c r="S3348" s="10">
        <f>(((J3348/60)/60)/24)+DATE(1970,1,1)</f>
        <v>41798.94027777778</v>
      </c>
      <c r="T3348" s="10">
        <f>(((I3348/60)/60)/24)+DATE(1970,1,1)</f>
        <v>41828.94027777778</v>
      </c>
      <c r="U3348" s="12">
        <f>ROUND((T3348-S3348), 0)</f>
        <v>30</v>
      </c>
      <c r="V3348" s="11">
        <f>IF(E3348&gt;=D3348, 1, "")</f>
        <v>1</v>
      </c>
      <c r="W3348" s="11" t="str">
        <f>IF(E3348&lt;D3348, 1, "")</f>
        <v/>
      </c>
      <c r="X3348" s="15">
        <f>S3348</f>
        <v>41798.94027777778</v>
      </c>
    </row>
    <row r="3349" spans="1:24" ht="48" x14ac:dyDescent="0.2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5">
        <f>E3349/D3349</f>
        <v>1.014</v>
      </c>
      <c r="P3349" s="6">
        <f>E3349/L3349</f>
        <v>36.474820143884891</v>
      </c>
      <c r="Q3349" t="str">
        <f>LEFT(N3349, SEARCH("/", N3349, 1)-1)</f>
        <v>theater</v>
      </c>
      <c r="R3349" t="str">
        <f>RIGHT(N3349, LEN(N3349) - SEARCH("/", N3349,1))</f>
        <v>plays</v>
      </c>
      <c r="S3349" s="10">
        <f>(((J3349/60)/60)/24)+DATE(1970,1,1)</f>
        <v>42201.675011574072</v>
      </c>
      <c r="T3349" s="10">
        <f>(((I3349/60)/60)/24)+DATE(1970,1,1)</f>
        <v>42216.666666666672</v>
      </c>
      <c r="U3349" s="12">
        <f>ROUND((T3349-S3349), 0)</f>
        <v>15</v>
      </c>
      <c r="V3349" s="11">
        <f>IF(E3349&gt;=D3349, 1, "")</f>
        <v>1</v>
      </c>
      <c r="W3349" s="11" t="str">
        <f>IF(E3349&lt;D3349, 1, "")</f>
        <v/>
      </c>
      <c r="X3349" s="15">
        <f>S3349</f>
        <v>42201.675011574072</v>
      </c>
    </row>
    <row r="3350" spans="1:24" ht="48" x14ac:dyDescent="0.2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5">
        <f>E3350/D3350</f>
        <v>1.1663479999999999</v>
      </c>
      <c r="P3350" s="6">
        <f>E3350/L3350</f>
        <v>44.859538461538463</v>
      </c>
      <c r="Q3350" t="str">
        <f>LEFT(N3350, SEARCH("/", N3350, 1)-1)</f>
        <v>theater</v>
      </c>
      <c r="R3350" t="str">
        <f>RIGHT(N3350, LEN(N3350) - SEARCH("/", N3350,1))</f>
        <v>plays</v>
      </c>
      <c r="S3350" s="10">
        <f>(((J3350/60)/60)/24)+DATE(1970,1,1)</f>
        <v>42507.264699074076</v>
      </c>
      <c r="T3350" s="10">
        <f>(((I3350/60)/60)/24)+DATE(1970,1,1)</f>
        <v>42538.666666666672</v>
      </c>
      <c r="U3350" s="12">
        <f>ROUND((T3350-S3350), 0)</f>
        <v>31</v>
      </c>
      <c r="V3350" s="11">
        <f>IF(E3350&gt;=D3350, 1, "")</f>
        <v>1</v>
      </c>
      <c r="W3350" s="11" t="str">
        <f>IF(E3350&lt;D3350, 1, "")</f>
        <v/>
      </c>
      <c r="X3350" s="15">
        <f>S3350</f>
        <v>42507.264699074076</v>
      </c>
    </row>
    <row r="3351" spans="1:24" ht="48" x14ac:dyDescent="0.2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5">
        <f>E3351/D3351</f>
        <v>1.33</v>
      </c>
      <c r="P3351" s="6">
        <f>E3351/L3351</f>
        <v>42.903225806451616</v>
      </c>
      <c r="Q3351" t="str">
        <f>LEFT(N3351, SEARCH("/", N3351, 1)-1)</f>
        <v>theater</v>
      </c>
      <c r="R3351" t="str">
        <f>RIGHT(N3351, LEN(N3351) - SEARCH("/", N3351,1))</f>
        <v>plays</v>
      </c>
      <c r="S3351" s="10">
        <f>(((J3351/60)/60)/24)+DATE(1970,1,1)</f>
        <v>41948.552847222221</v>
      </c>
      <c r="T3351" s="10">
        <f>(((I3351/60)/60)/24)+DATE(1970,1,1)</f>
        <v>42008.552847222221</v>
      </c>
      <c r="U3351" s="12">
        <f>ROUND((T3351-S3351), 0)</f>
        <v>60</v>
      </c>
      <c r="V3351" s="11">
        <f>IF(E3351&gt;=D3351, 1, "")</f>
        <v>1</v>
      </c>
      <c r="W3351" s="11" t="str">
        <f>IF(E3351&lt;D3351, 1, "")</f>
        <v/>
      </c>
      <c r="X3351" s="15">
        <f>S3351</f>
        <v>41948.552847222221</v>
      </c>
    </row>
    <row r="3352" spans="1:24" ht="48" x14ac:dyDescent="0.2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5">
        <f>E3352/D3352</f>
        <v>1.3320000000000001</v>
      </c>
      <c r="P3352" s="6">
        <f>E3352/L3352</f>
        <v>51.230769230769234</v>
      </c>
      <c r="Q3352" t="str">
        <f>LEFT(N3352, SEARCH("/", N3352, 1)-1)</f>
        <v>theater</v>
      </c>
      <c r="R3352" t="str">
        <f>RIGHT(N3352, LEN(N3352) - SEARCH("/", N3352,1))</f>
        <v>plays</v>
      </c>
      <c r="S3352" s="10">
        <f>(((J3352/60)/60)/24)+DATE(1970,1,1)</f>
        <v>41900.243159722224</v>
      </c>
      <c r="T3352" s="10">
        <f>(((I3352/60)/60)/24)+DATE(1970,1,1)</f>
        <v>41922.458333333336</v>
      </c>
      <c r="U3352" s="12">
        <f>ROUND((T3352-S3352), 0)</f>
        <v>22</v>
      </c>
      <c r="V3352" s="11">
        <f>IF(E3352&gt;=D3352, 1, "")</f>
        <v>1</v>
      </c>
      <c r="W3352" s="11" t="str">
        <f>IF(E3352&lt;D3352, 1, "")</f>
        <v/>
      </c>
      <c r="X3352" s="15">
        <f>S3352</f>
        <v>41900.243159722224</v>
      </c>
    </row>
    <row r="3353" spans="1:24" ht="48" x14ac:dyDescent="0.2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5">
        <f>E3353/D3353</f>
        <v>1.0183333333333333</v>
      </c>
      <c r="P3353" s="6">
        <f>E3353/L3353</f>
        <v>33.944444444444443</v>
      </c>
      <c r="Q3353" t="str">
        <f>LEFT(N3353, SEARCH("/", N3353, 1)-1)</f>
        <v>theater</v>
      </c>
      <c r="R3353" t="str">
        <f>RIGHT(N3353, LEN(N3353) - SEARCH("/", N3353,1))</f>
        <v>plays</v>
      </c>
      <c r="S3353" s="10">
        <f>(((J3353/60)/60)/24)+DATE(1970,1,1)</f>
        <v>42192.64707175926</v>
      </c>
      <c r="T3353" s="10">
        <f>(((I3353/60)/60)/24)+DATE(1970,1,1)</f>
        <v>42222.64707175926</v>
      </c>
      <c r="U3353" s="12">
        <f>ROUND((T3353-S3353), 0)</f>
        <v>30</v>
      </c>
      <c r="V3353" s="11">
        <f>IF(E3353&gt;=D3353, 1, "")</f>
        <v>1</v>
      </c>
      <c r="W3353" s="11" t="str">
        <f>IF(E3353&lt;D3353, 1, "")</f>
        <v/>
      </c>
      <c r="X3353" s="15">
        <f>S3353</f>
        <v>42192.64707175926</v>
      </c>
    </row>
    <row r="3354" spans="1:24" ht="48" x14ac:dyDescent="0.2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5">
        <f>E3354/D3354</f>
        <v>1.2795000000000001</v>
      </c>
      <c r="P3354" s="6">
        <f>E3354/L3354</f>
        <v>90.744680851063833</v>
      </c>
      <c r="Q3354" t="str">
        <f>LEFT(N3354, SEARCH("/", N3354, 1)-1)</f>
        <v>theater</v>
      </c>
      <c r="R3354" t="str">
        <f>RIGHT(N3354, LEN(N3354) - SEARCH("/", N3354,1))</f>
        <v>plays</v>
      </c>
      <c r="S3354" s="10">
        <f>(((J3354/60)/60)/24)+DATE(1970,1,1)</f>
        <v>42158.065694444449</v>
      </c>
      <c r="T3354" s="10">
        <f>(((I3354/60)/60)/24)+DATE(1970,1,1)</f>
        <v>42201</v>
      </c>
      <c r="U3354" s="12">
        <f>ROUND((T3354-S3354), 0)</f>
        <v>43</v>
      </c>
      <c r="V3354" s="11">
        <f>IF(E3354&gt;=D3354, 1, "")</f>
        <v>1</v>
      </c>
      <c r="W3354" s="11" t="str">
        <f>IF(E3354&lt;D3354, 1, "")</f>
        <v/>
      </c>
      <c r="X3354" s="15">
        <f>S3354</f>
        <v>42158.065694444449</v>
      </c>
    </row>
    <row r="3355" spans="1:24" ht="48" x14ac:dyDescent="0.2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5">
        <f>E3355/D3355</f>
        <v>1.1499999999999999</v>
      </c>
      <c r="P3355" s="6">
        <f>E3355/L3355</f>
        <v>50</v>
      </c>
      <c r="Q3355" t="str">
        <f>LEFT(N3355, SEARCH("/", N3355, 1)-1)</f>
        <v>theater</v>
      </c>
      <c r="R3355" t="str">
        <f>RIGHT(N3355, LEN(N3355) - SEARCH("/", N3355,1))</f>
        <v>plays</v>
      </c>
      <c r="S3355" s="10">
        <f>(((J3355/60)/60)/24)+DATE(1970,1,1)</f>
        <v>41881.453587962962</v>
      </c>
      <c r="T3355" s="10">
        <f>(((I3355/60)/60)/24)+DATE(1970,1,1)</f>
        <v>41911.453587962962</v>
      </c>
      <c r="U3355" s="12">
        <f>ROUND((T3355-S3355), 0)</f>
        <v>30</v>
      </c>
      <c r="V3355" s="11">
        <f>IF(E3355&gt;=D3355, 1, "")</f>
        <v>1</v>
      </c>
      <c r="W3355" s="11" t="str">
        <f>IF(E3355&lt;D3355, 1, "")</f>
        <v/>
      </c>
      <c r="X3355" s="15">
        <f>S3355</f>
        <v>41881.453587962962</v>
      </c>
    </row>
    <row r="3356" spans="1:24" ht="64" x14ac:dyDescent="0.2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5">
        <f>E3356/D3356</f>
        <v>1.1000000000000001</v>
      </c>
      <c r="P3356" s="6">
        <f>E3356/L3356</f>
        <v>24.444444444444443</v>
      </c>
      <c r="Q3356" t="str">
        <f>LEFT(N3356, SEARCH("/", N3356, 1)-1)</f>
        <v>theater</v>
      </c>
      <c r="R3356" t="str">
        <f>RIGHT(N3356, LEN(N3356) - SEARCH("/", N3356,1))</f>
        <v>plays</v>
      </c>
      <c r="S3356" s="10">
        <f>(((J3356/60)/60)/24)+DATE(1970,1,1)</f>
        <v>42213.505474537036</v>
      </c>
      <c r="T3356" s="10">
        <f>(((I3356/60)/60)/24)+DATE(1970,1,1)</f>
        <v>42238.505474537036</v>
      </c>
      <c r="U3356" s="12">
        <f>ROUND((T3356-S3356), 0)</f>
        <v>25</v>
      </c>
      <c r="V3356" s="11">
        <f>IF(E3356&gt;=D3356, 1, "")</f>
        <v>1</v>
      </c>
      <c r="W3356" s="11" t="str">
        <f>IF(E3356&lt;D3356, 1, "")</f>
        <v/>
      </c>
      <c r="X3356" s="15">
        <f>S3356</f>
        <v>42213.505474537036</v>
      </c>
    </row>
    <row r="3357" spans="1:24" ht="48" x14ac:dyDescent="0.2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5">
        <f>E3357/D3357</f>
        <v>1.121</v>
      </c>
      <c r="P3357" s="6">
        <f>E3357/L3357</f>
        <v>44.25</v>
      </c>
      <c r="Q3357" t="str">
        <f>LEFT(N3357, SEARCH("/", N3357, 1)-1)</f>
        <v>theater</v>
      </c>
      <c r="R3357" t="str">
        <f>RIGHT(N3357, LEN(N3357) - SEARCH("/", N3357,1))</f>
        <v>plays</v>
      </c>
      <c r="S3357" s="10">
        <f>(((J3357/60)/60)/24)+DATE(1970,1,1)</f>
        <v>42185.267245370371</v>
      </c>
      <c r="T3357" s="10">
        <f>(((I3357/60)/60)/24)+DATE(1970,1,1)</f>
        <v>42221.458333333328</v>
      </c>
      <c r="U3357" s="12">
        <f>ROUND((T3357-S3357), 0)</f>
        <v>36</v>
      </c>
      <c r="V3357" s="11">
        <f>IF(E3357&gt;=D3357, 1, "")</f>
        <v>1</v>
      </c>
      <c r="W3357" s="11" t="str">
        <f>IF(E3357&lt;D3357, 1, "")</f>
        <v/>
      </c>
      <c r="X3357" s="15">
        <f>S3357</f>
        <v>42185.267245370371</v>
      </c>
    </row>
    <row r="3358" spans="1:24" ht="16" x14ac:dyDescent="0.2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5">
        <f>E3358/D3358</f>
        <v>1.26</v>
      </c>
      <c r="P3358" s="6">
        <f>E3358/L3358</f>
        <v>67.741935483870961</v>
      </c>
      <c r="Q3358" t="str">
        <f>LEFT(N3358, SEARCH("/", N3358, 1)-1)</f>
        <v>theater</v>
      </c>
      <c r="R3358" t="str">
        <f>RIGHT(N3358, LEN(N3358) - SEARCH("/", N3358,1))</f>
        <v>plays</v>
      </c>
      <c r="S3358" s="10">
        <f>(((J3358/60)/60)/24)+DATE(1970,1,1)</f>
        <v>42154.873124999998</v>
      </c>
      <c r="T3358" s="10">
        <f>(((I3358/60)/60)/24)+DATE(1970,1,1)</f>
        <v>42184.873124999998</v>
      </c>
      <c r="U3358" s="12">
        <f>ROUND((T3358-S3358), 0)</f>
        <v>30</v>
      </c>
      <c r="V3358" s="11">
        <f>IF(E3358&gt;=D3358, 1, "")</f>
        <v>1</v>
      </c>
      <c r="W3358" s="11" t="str">
        <f>IF(E3358&lt;D3358, 1, "")</f>
        <v/>
      </c>
      <c r="X3358" s="15">
        <f>S3358</f>
        <v>42154.873124999998</v>
      </c>
    </row>
    <row r="3359" spans="1:24" ht="48" x14ac:dyDescent="0.2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5">
        <f>E3359/D3359</f>
        <v>1.0024444444444445</v>
      </c>
      <c r="P3359" s="6">
        <f>E3359/L3359</f>
        <v>65.376811594202906</v>
      </c>
      <c r="Q3359" t="str">
        <f>LEFT(N3359, SEARCH("/", N3359, 1)-1)</f>
        <v>theater</v>
      </c>
      <c r="R3359" t="str">
        <f>RIGHT(N3359, LEN(N3359) - SEARCH("/", N3359,1))</f>
        <v>plays</v>
      </c>
      <c r="S3359" s="10">
        <f>(((J3359/60)/60)/24)+DATE(1970,1,1)</f>
        <v>42208.84646990741</v>
      </c>
      <c r="T3359" s="10">
        <f>(((I3359/60)/60)/24)+DATE(1970,1,1)</f>
        <v>42238.84646990741</v>
      </c>
      <c r="U3359" s="12">
        <f>ROUND((T3359-S3359), 0)</f>
        <v>30</v>
      </c>
      <c r="V3359" s="11">
        <f>IF(E3359&gt;=D3359, 1, "")</f>
        <v>1</v>
      </c>
      <c r="W3359" s="11" t="str">
        <f>IF(E3359&lt;D3359, 1, "")</f>
        <v/>
      </c>
      <c r="X3359" s="15">
        <f>S3359</f>
        <v>42208.84646990741</v>
      </c>
    </row>
    <row r="3360" spans="1:24" ht="48" x14ac:dyDescent="0.2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5">
        <f>E3360/D3360</f>
        <v>1.024</v>
      </c>
      <c r="P3360" s="6">
        <f>E3360/L3360</f>
        <v>121.9047619047619</v>
      </c>
      <c r="Q3360" t="str">
        <f>LEFT(N3360, SEARCH("/", N3360, 1)-1)</f>
        <v>theater</v>
      </c>
      <c r="R3360" t="str">
        <f>RIGHT(N3360, LEN(N3360) - SEARCH("/", N3360,1))</f>
        <v>plays</v>
      </c>
      <c r="S3360" s="10">
        <f>(((J3360/60)/60)/24)+DATE(1970,1,1)</f>
        <v>42451.496817129635</v>
      </c>
      <c r="T3360" s="10">
        <f>(((I3360/60)/60)/24)+DATE(1970,1,1)</f>
        <v>42459.610416666663</v>
      </c>
      <c r="U3360" s="12">
        <f>ROUND((T3360-S3360), 0)</f>
        <v>8</v>
      </c>
      <c r="V3360" s="11">
        <f>IF(E3360&gt;=D3360, 1, "")</f>
        <v>1</v>
      </c>
      <c r="W3360" s="11" t="str">
        <f>IF(E3360&lt;D3360, 1, "")</f>
        <v/>
      </c>
      <c r="X3360" s="15">
        <f>S3360</f>
        <v>42451.496817129635</v>
      </c>
    </row>
    <row r="3361" spans="1:24" ht="48" x14ac:dyDescent="0.2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5">
        <f>E3361/D3361</f>
        <v>1.0820000000000001</v>
      </c>
      <c r="P3361" s="6">
        <f>E3361/L3361</f>
        <v>47.456140350877192</v>
      </c>
      <c r="Q3361" t="str">
        <f>LEFT(N3361, SEARCH("/", N3361, 1)-1)</f>
        <v>theater</v>
      </c>
      <c r="R3361" t="str">
        <f>RIGHT(N3361, LEN(N3361) - SEARCH("/", N3361,1))</f>
        <v>plays</v>
      </c>
      <c r="S3361" s="10">
        <f>(((J3361/60)/60)/24)+DATE(1970,1,1)</f>
        <v>41759.13962962963</v>
      </c>
      <c r="T3361" s="10">
        <f>(((I3361/60)/60)/24)+DATE(1970,1,1)</f>
        <v>41791.165972222225</v>
      </c>
      <c r="U3361" s="12">
        <f>ROUND((T3361-S3361), 0)</f>
        <v>32</v>
      </c>
      <c r="V3361" s="11">
        <f>IF(E3361&gt;=D3361, 1, "")</f>
        <v>1</v>
      </c>
      <c r="W3361" s="11" t="str">
        <f>IF(E3361&lt;D3361, 1, "")</f>
        <v/>
      </c>
      <c r="X3361" s="15">
        <f>S3361</f>
        <v>41759.13962962963</v>
      </c>
    </row>
    <row r="3362" spans="1:24" ht="48" x14ac:dyDescent="0.2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5">
        <f>E3362/D3362</f>
        <v>1.0026999999999999</v>
      </c>
      <c r="P3362" s="6">
        <f>E3362/L3362</f>
        <v>92.842592592592595</v>
      </c>
      <c r="Q3362" t="str">
        <f>LEFT(N3362, SEARCH("/", N3362, 1)-1)</f>
        <v>theater</v>
      </c>
      <c r="R3362" t="str">
        <f>RIGHT(N3362, LEN(N3362) - SEARCH("/", N3362,1))</f>
        <v>plays</v>
      </c>
      <c r="S3362" s="10">
        <f>(((J3362/60)/60)/24)+DATE(1970,1,1)</f>
        <v>42028.496562500004</v>
      </c>
      <c r="T3362" s="10">
        <f>(((I3362/60)/60)/24)+DATE(1970,1,1)</f>
        <v>42058.496562500004</v>
      </c>
      <c r="U3362" s="12">
        <f>ROUND((T3362-S3362), 0)</f>
        <v>30</v>
      </c>
      <c r="V3362" s="11">
        <f>IF(E3362&gt;=D3362, 1, "")</f>
        <v>1</v>
      </c>
      <c r="W3362" s="11" t="str">
        <f>IF(E3362&lt;D3362, 1, "")</f>
        <v/>
      </c>
      <c r="X3362" s="15">
        <f>S3362</f>
        <v>42028.496562500004</v>
      </c>
    </row>
    <row r="3363" spans="1:24" ht="48" x14ac:dyDescent="0.2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5">
        <f>E3363/D3363</f>
        <v>1.133</v>
      </c>
      <c r="P3363" s="6">
        <f>E3363/L3363</f>
        <v>68.253012048192772</v>
      </c>
      <c r="Q3363" t="str">
        <f>LEFT(N3363, SEARCH("/", N3363, 1)-1)</f>
        <v>theater</v>
      </c>
      <c r="R3363" t="str">
        <f>RIGHT(N3363, LEN(N3363) - SEARCH("/", N3363,1))</f>
        <v>plays</v>
      </c>
      <c r="S3363" s="10">
        <f>(((J3363/60)/60)/24)+DATE(1970,1,1)</f>
        <v>42054.74418981481</v>
      </c>
      <c r="T3363" s="10">
        <f>(((I3363/60)/60)/24)+DATE(1970,1,1)</f>
        <v>42100.166666666672</v>
      </c>
      <c r="U3363" s="12">
        <f>ROUND((T3363-S3363), 0)</f>
        <v>45</v>
      </c>
      <c r="V3363" s="11">
        <f>IF(E3363&gt;=D3363, 1, "")</f>
        <v>1</v>
      </c>
      <c r="W3363" s="11" t="str">
        <f>IF(E3363&lt;D3363, 1, "")</f>
        <v/>
      </c>
      <c r="X3363" s="15">
        <f>S3363</f>
        <v>42054.74418981481</v>
      </c>
    </row>
    <row r="3364" spans="1:24" ht="48" x14ac:dyDescent="0.2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5">
        <f>E3364/D3364</f>
        <v>1.2757571428571428</v>
      </c>
      <c r="P3364" s="6">
        <f>E3364/L3364</f>
        <v>37.209583333333335</v>
      </c>
      <c r="Q3364" t="str">
        <f>LEFT(N3364, SEARCH("/", N3364, 1)-1)</f>
        <v>theater</v>
      </c>
      <c r="R3364" t="str">
        <f>RIGHT(N3364, LEN(N3364) - SEARCH("/", N3364,1))</f>
        <v>plays</v>
      </c>
      <c r="S3364" s="10">
        <f>(((J3364/60)/60)/24)+DATE(1970,1,1)</f>
        <v>42693.742604166662</v>
      </c>
      <c r="T3364" s="10">
        <f>(((I3364/60)/60)/24)+DATE(1970,1,1)</f>
        <v>42718.742604166662</v>
      </c>
      <c r="U3364" s="12">
        <f>ROUND((T3364-S3364), 0)</f>
        <v>25</v>
      </c>
      <c r="V3364" s="11">
        <f>IF(E3364&gt;=D3364, 1, "")</f>
        <v>1</v>
      </c>
      <c r="W3364" s="11" t="str">
        <f>IF(E3364&lt;D3364, 1, "")</f>
        <v/>
      </c>
      <c r="X3364" s="15">
        <f>S3364</f>
        <v>42693.742604166662</v>
      </c>
    </row>
    <row r="3365" spans="1:24" ht="48" x14ac:dyDescent="0.2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5">
        <f>E3365/D3365</f>
        <v>1.0773333333333333</v>
      </c>
      <c r="P3365" s="6">
        <f>E3365/L3365</f>
        <v>25.25</v>
      </c>
      <c r="Q3365" t="str">
        <f>LEFT(N3365, SEARCH("/", N3365, 1)-1)</f>
        <v>theater</v>
      </c>
      <c r="R3365" t="str">
        <f>RIGHT(N3365, LEN(N3365) - SEARCH("/", N3365,1))</f>
        <v>plays</v>
      </c>
      <c r="S3365" s="10">
        <f>(((J3365/60)/60)/24)+DATE(1970,1,1)</f>
        <v>42103.399479166663</v>
      </c>
      <c r="T3365" s="10">
        <f>(((I3365/60)/60)/24)+DATE(1970,1,1)</f>
        <v>42133.399479166663</v>
      </c>
      <c r="U3365" s="12">
        <f>ROUND((T3365-S3365), 0)</f>
        <v>30</v>
      </c>
      <c r="V3365" s="11">
        <f>IF(E3365&gt;=D3365, 1, "")</f>
        <v>1</v>
      </c>
      <c r="W3365" s="11" t="str">
        <f>IF(E3365&lt;D3365, 1, "")</f>
        <v/>
      </c>
      <c r="X3365" s="15">
        <f>S3365</f>
        <v>42103.399479166663</v>
      </c>
    </row>
    <row r="3366" spans="1:24" ht="48" x14ac:dyDescent="0.2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5">
        <f>E3366/D3366</f>
        <v>2.42</v>
      </c>
      <c r="P3366" s="6">
        <f>E3366/L3366</f>
        <v>43.214285714285715</v>
      </c>
      <c r="Q3366" t="str">
        <f>LEFT(N3366, SEARCH("/", N3366, 1)-1)</f>
        <v>theater</v>
      </c>
      <c r="R3366" t="str">
        <f>RIGHT(N3366, LEN(N3366) - SEARCH("/", N3366,1))</f>
        <v>plays</v>
      </c>
      <c r="S3366" s="10">
        <f>(((J3366/60)/60)/24)+DATE(1970,1,1)</f>
        <v>42559.776724537034</v>
      </c>
      <c r="T3366" s="10">
        <f>(((I3366/60)/60)/24)+DATE(1970,1,1)</f>
        <v>42589.776724537034</v>
      </c>
      <c r="U3366" s="12">
        <f>ROUND((T3366-S3366), 0)</f>
        <v>30</v>
      </c>
      <c r="V3366" s="11">
        <f>IF(E3366&gt;=D3366, 1, "")</f>
        <v>1</v>
      </c>
      <c r="W3366" s="11" t="str">
        <f>IF(E3366&lt;D3366, 1, "")</f>
        <v/>
      </c>
      <c r="X3366" s="15">
        <f>S3366</f>
        <v>42559.776724537034</v>
      </c>
    </row>
    <row r="3367" spans="1:24" ht="48" x14ac:dyDescent="0.2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5">
        <f>E3367/D3367</f>
        <v>1.4156666666666666</v>
      </c>
      <c r="P3367" s="6">
        <f>E3367/L3367</f>
        <v>25.130177514792898</v>
      </c>
      <c r="Q3367" t="str">
        <f>LEFT(N3367, SEARCH("/", N3367, 1)-1)</f>
        <v>theater</v>
      </c>
      <c r="R3367" t="str">
        <f>RIGHT(N3367, LEN(N3367) - SEARCH("/", N3367,1))</f>
        <v>plays</v>
      </c>
      <c r="S3367" s="10">
        <f>(((J3367/60)/60)/24)+DATE(1970,1,1)</f>
        <v>42188.467499999999</v>
      </c>
      <c r="T3367" s="10">
        <f>(((I3367/60)/60)/24)+DATE(1970,1,1)</f>
        <v>42218.666666666672</v>
      </c>
      <c r="U3367" s="12">
        <f>ROUND((T3367-S3367), 0)</f>
        <v>30</v>
      </c>
      <c r="V3367" s="11">
        <f>IF(E3367&gt;=D3367, 1, "")</f>
        <v>1</v>
      </c>
      <c r="W3367" s="11" t="str">
        <f>IF(E3367&lt;D3367, 1, "")</f>
        <v/>
      </c>
      <c r="X3367" s="15">
        <f>S3367</f>
        <v>42188.467499999999</v>
      </c>
    </row>
    <row r="3368" spans="1:24" ht="48" x14ac:dyDescent="0.2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5">
        <f>E3368/D3368</f>
        <v>1.3</v>
      </c>
      <c r="P3368" s="6">
        <f>E3368/L3368</f>
        <v>23.636363636363637</v>
      </c>
      <c r="Q3368" t="str">
        <f>LEFT(N3368, SEARCH("/", N3368, 1)-1)</f>
        <v>theater</v>
      </c>
      <c r="R3368" t="str">
        <f>RIGHT(N3368, LEN(N3368) - SEARCH("/", N3368,1))</f>
        <v>plays</v>
      </c>
      <c r="S3368" s="10">
        <f>(((J3368/60)/60)/24)+DATE(1970,1,1)</f>
        <v>42023.634976851856</v>
      </c>
      <c r="T3368" s="10">
        <f>(((I3368/60)/60)/24)+DATE(1970,1,1)</f>
        <v>42063.634976851856</v>
      </c>
      <c r="U3368" s="12">
        <f>ROUND((T3368-S3368), 0)</f>
        <v>40</v>
      </c>
      <c r="V3368" s="11">
        <f>IF(E3368&gt;=D3368, 1, "")</f>
        <v>1</v>
      </c>
      <c r="W3368" s="11" t="str">
        <f>IF(E3368&lt;D3368, 1, "")</f>
        <v/>
      </c>
      <c r="X3368" s="15">
        <f>S3368</f>
        <v>42023.634976851856</v>
      </c>
    </row>
    <row r="3369" spans="1:24" ht="48" x14ac:dyDescent="0.2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5">
        <f>E3369/D3369</f>
        <v>1.0603</v>
      </c>
      <c r="P3369" s="6">
        <f>E3369/L3369</f>
        <v>103.95098039215686</v>
      </c>
      <c r="Q3369" t="str">
        <f>LEFT(N3369, SEARCH("/", N3369, 1)-1)</f>
        <v>theater</v>
      </c>
      <c r="R3369" t="str">
        <f>RIGHT(N3369, LEN(N3369) - SEARCH("/", N3369,1))</f>
        <v>plays</v>
      </c>
      <c r="S3369" s="10">
        <f>(((J3369/60)/60)/24)+DATE(1970,1,1)</f>
        <v>42250.598217592589</v>
      </c>
      <c r="T3369" s="10">
        <f>(((I3369/60)/60)/24)+DATE(1970,1,1)</f>
        <v>42270.598217592589</v>
      </c>
      <c r="U3369" s="12">
        <f>ROUND((T3369-S3369), 0)</f>
        <v>20</v>
      </c>
      <c r="V3369" s="11">
        <f>IF(E3369&gt;=D3369, 1, "")</f>
        <v>1</v>
      </c>
      <c r="W3369" s="11" t="str">
        <f>IF(E3369&lt;D3369, 1, "")</f>
        <v/>
      </c>
      <c r="X3369" s="15">
        <f>S3369</f>
        <v>42250.598217592589</v>
      </c>
    </row>
    <row r="3370" spans="1:24" ht="48" x14ac:dyDescent="0.2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5">
        <f>E3370/D3370</f>
        <v>1.048</v>
      </c>
      <c r="P3370" s="6">
        <f>E3370/L3370</f>
        <v>50.384615384615387</v>
      </c>
      <c r="Q3370" t="str">
        <f>LEFT(N3370, SEARCH("/", N3370, 1)-1)</f>
        <v>theater</v>
      </c>
      <c r="R3370" t="str">
        <f>RIGHT(N3370, LEN(N3370) - SEARCH("/", N3370,1))</f>
        <v>plays</v>
      </c>
      <c r="S3370" s="10">
        <f>(((J3370/60)/60)/24)+DATE(1970,1,1)</f>
        <v>42139.525567129633</v>
      </c>
      <c r="T3370" s="10">
        <f>(((I3370/60)/60)/24)+DATE(1970,1,1)</f>
        <v>42169.525567129633</v>
      </c>
      <c r="U3370" s="12">
        <f>ROUND((T3370-S3370), 0)</f>
        <v>30</v>
      </c>
      <c r="V3370" s="11">
        <f>IF(E3370&gt;=D3370, 1, "")</f>
        <v>1</v>
      </c>
      <c r="W3370" s="11" t="str">
        <f>IF(E3370&lt;D3370, 1, "")</f>
        <v/>
      </c>
      <c r="X3370" s="15">
        <f>S3370</f>
        <v>42139.525567129633</v>
      </c>
    </row>
    <row r="3371" spans="1:24" ht="48" x14ac:dyDescent="0.2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5">
        <f>E3371/D3371</f>
        <v>1.36</v>
      </c>
      <c r="P3371" s="6">
        <f>E3371/L3371</f>
        <v>13.6</v>
      </c>
      <c r="Q3371" t="str">
        <f>LEFT(N3371, SEARCH("/", N3371, 1)-1)</f>
        <v>theater</v>
      </c>
      <c r="R3371" t="str">
        <f>RIGHT(N3371, LEN(N3371) - SEARCH("/", N3371,1))</f>
        <v>plays</v>
      </c>
      <c r="S3371" s="10">
        <f>(((J3371/60)/60)/24)+DATE(1970,1,1)</f>
        <v>42401.610983796301</v>
      </c>
      <c r="T3371" s="10">
        <f>(((I3371/60)/60)/24)+DATE(1970,1,1)</f>
        <v>42426</v>
      </c>
      <c r="U3371" s="12">
        <f>ROUND((T3371-S3371), 0)</f>
        <v>24</v>
      </c>
      <c r="V3371" s="11">
        <f>IF(E3371&gt;=D3371, 1, "")</f>
        <v>1</v>
      </c>
      <c r="W3371" s="11" t="str">
        <f>IF(E3371&lt;D3371, 1, "")</f>
        <v/>
      </c>
      <c r="X3371" s="15">
        <f>S3371</f>
        <v>42401.610983796301</v>
      </c>
    </row>
    <row r="3372" spans="1:24" ht="48" x14ac:dyDescent="0.2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5">
        <f>E3372/D3372</f>
        <v>1</v>
      </c>
      <c r="P3372" s="6">
        <f>E3372/L3372</f>
        <v>28.571428571428573</v>
      </c>
      <c r="Q3372" t="str">
        <f>LEFT(N3372, SEARCH("/", N3372, 1)-1)</f>
        <v>theater</v>
      </c>
      <c r="R3372" t="str">
        <f>RIGHT(N3372, LEN(N3372) - SEARCH("/", N3372,1))</f>
        <v>plays</v>
      </c>
      <c r="S3372" s="10">
        <f>(((J3372/60)/60)/24)+DATE(1970,1,1)</f>
        <v>41875.922858796301</v>
      </c>
      <c r="T3372" s="10">
        <f>(((I3372/60)/60)/24)+DATE(1970,1,1)</f>
        <v>41905.922858796301</v>
      </c>
      <c r="U3372" s="12">
        <f>ROUND((T3372-S3372), 0)</f>
        <v>30</v>
      </c>
      <c r="V3372" s="11">
        <f>IF(E3372&gt;=D3372, 1, "")</f>
        <v>1</v>
      </c>
      <c r="W3372" s="11" t="str">
        <f>IF(E3372&lt;D3372, 1, "")</f>
        <v/>
      </c>
      <c r="X3372" s="15">
        <f>S3372</f>
        <v>41875.922858796301</v>
      </c>
    </row>
    <row r="3373" spans="1:24" ht="48" x14ac:dyDescent="0.2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5">
        <f>E3373/D3373</f>
        <v>1</v>
      </c>
      <c r="P3373" s="6">
        <f>E3373/L3373</f>
        <v>63.829787234042556</v>
      </c>
      <c r="Q3373" t="str">
        <f>LEFT(N3373, SEARCH("/", N3373, 1)-1)</f>
        <v>theater</v>
      </c>
      <c r="R3373" t="str">
        <f>RIGHT(N3373, LEN(N3373) - SEARCH("/", N3373,1))</f>
        <v>plays</v>
      </c>
      <c r="S3373" s="10">
        <f>(((J3373/60)/60)/24)+DATE(1970,1,1)</f>
        <v>42060.683935185181</v>
      </c>
      <c r="T3373" s="10">
        <f>(((I3373/60)/60)/24)+DATE(1970,1,1)</f>
        <v>42090.642268518524</v>
      </c>
      <c r="U3373" s="12">
        <f>ROUND((T3373-S3373), 0)</f>
        <v>30</v>
      </c>
      <c r="V3373" s="11">
        <f>IF(E3373&gt;=D3373, 1, "")</f>
        <v>1</v>
      </c>
      <c r="W3373" s="11" t="str">
        <f>IF(E3373&lt;D3373, 1, "")</f>
        <v/>
      </c>
      <c r="X3373" s="15">
        <f>S3373</f>
        <v>42060.683935185181</v>
      </c>
    </row>
    <row r="3374" spans="1:24" ht="48" x14ac:dyDescent="0.2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5">
        <f>E3374/D3374</f>
        <v>1.24</v>
      </c>
      <c r="P3374" s="6">
        <f>E3374/L3374</f>
        <v>8.8571428571428577</v>
      </c>
      <c r="Q3374" t="str">
        <f>LEFT(N3374, SEARCH("/", N3374, 1)-1)</f>
        <v>theater</v>
      </c>
      <c r="R3374" t="str">
        <f>RIGHT(N3374, LEN(N3374) - SEARCH("/", N3374,1))</f>
        <v>plays</v>
      </c>
      <c r="S3374" s="10">
        <f>(((J3374/60)/60)/24)+DATE(1970,1,1)</f>
        <v>42067.011643518519</v>
      </c>
      <c r="T3374" s="10">
        <f>(((I3374/60)/60)/24)+DATE(1970,1,1)</f>
        <v>42094.957638888889</v>
      </c>
      <c r="U3374" s="12">
        <f>ROUND((T3374-S3374), 0)</f>
        <v>28</v>
      </c>
      <c r="V3374" s="11">
        <f>IF(E3374&gt;=D3374, 1, "")</f>
        <v>1</v>
      </c>
      <c r="W3374" s="11" t="str">
        <f>IF(E3374&lt;D3374, 1, "")</f>
        <v/>
      </c>
      <c r="X3374" s="15">
        <f>S3374</f>
        <v>42067.011643518519</v>
      </c>
    </row>
    <row r="3375" spans="1:24" ht="32" x14ac:dyDescent="0.2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5">
        <f>E3375/D3375</f>
        <v>1.1692307692307693</v>
      </c>
      <c r="P3375" s="6">
        <f>E3375/L3375</f>
        <v>50.666666666666664</v>
      </c>
      <c r="Q3375" t="str">
        <f>LEFT(N3375, SEARCH("/", N3375, 1)-1)</f>
        <v>theater</v>
      </c>
      <c r="R3375" t="str">
        <f>RIGHT(N3375, LEN(N3375) - SEARCH("/", N3375,1))</f>
        <v>plays</v>
      </c>
      <c r="S3375" s="10">
        <f>(((J3375/60)/60)/24)+DATE(1970,1,1)</f>
        <v>42136.270787037036</v>
      </c>
      <c r="T3375" s="10">
        <f>(((I3375/60)/60)/24)+DATE(1970,1,1)</f>
        <v>42168.071527777778</v>
      </c>
      <c r="U3375" s="12">
        <f>ROUND((T3375-S3375), 0)</f>
        <v>32</v>
      </c>
      <c r="V3375" s="11">
        <f>IF(E3375&gt;=D3375, 1, "")</f>
        <v>1</v>
      </c>
      <c r="W3375" s="11" t="str">
        <f>IF(E3375&lt;D3375, 1, "")</f>
        <v/>
      </c>
      <c r="X3375" s="15">
        <f>S3375</f>
        <v>42136.270787037036</v>
      </c>
    </row>
    <row r="3376" spans="1:24" ht="48" x14ac:dyDescent="0.2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5">
        <f>E3376/D3376</f>
        <v>1.0333333333333334</v>
      </c>
      <c r="P3376" s="6">
        <f>E3376/L3376</f>
        <v>60.784313725490193</v>
      </c>
      <c r="Q3376" t="str">
        <f>LEFT(N3376, SEARCH("/", N3376, 1)-1)</f>
        <v>theater</v>
      </c>
      <c r="R3376" t="str">
        <f>RIGHT(N3376, LEN(N3376) - SEARCH("/", N3376,1))</f>
        <v>plays</v>
      </c>
      <c r="S3376" s="10">
        <f>(((J3376/60)/60)/24)+DATE(1970,1,1)</f>
        <v>42312.792662037042</v>
      </c>
      <c r="T3376" s="10">
        <f>(((I3376/60)/60)/24)+DATE(1970,1,1)</f>
        <v>42342.792662037042</v>
      </c>
      <c r="U3376" s="12">
        <f>ROUND((T3376-S3376), 0)</f>
        <v>30</v>
      </c>
      <c r="V3376" s="11">
        <f>IF(E3376&gt;=D3376, 1, "")</f>
        <v>1</v>
      </c>
      <c r="W3376" s="11" t="str">
        <f>IF(E3376&lt;D3376, 1, "")</f>
        <v/>
      </c>
      <c r="X3376" s="15">
        <f>S3376</f>
        <v>42312.792662037042</v>
      </c>
    </row>
    <row r="3377" spans="1:24" ht="48" x14ac:dyDescent="0.2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5">
        <f>E3377/D3377</f>
        <v>1.0774999999999999</v>
      </c>
      <c r="P3377" s="6">
        <f>E3377/L3377</f>
        <v>113.42105263157895</v>
      </c>
      <c r="Q3377" t="str">
        <f>LEFT(N3377, SEARCH("/", N3377, 1)-1)</f>
        <v>theater</v>
      </c>
      <c r="R3377" t="str">
        <f>RIGHT(N3377, LEN(N3377) - SEARCH("/", N3377,1))</f>
        <v>plays</v>
      </c>
      <c r="S3377" s="10">
        <f>(((J3377/60)/60)/24)+DATE(1970,1,1)</f>
        <v>42171.034861111111</v>
      </c>
      <c r="T3377" s="10">
        <f>(((I3377/60)/60)/24)+DATE(1970,1,1)</f>
        <v>42195.291666666672</v>
      </c>
      <c r="U3377" s="12">
        <f>ROUND((T3377-S3377), 0)</f>
        <v>24</v>
      </c>
      <c r="V3377" s="11">
        <f>IF(E3377&gt;=D3377, 1, "")</f>
        <v>1</v>
      </c>
      <c r="W3377" s="11" t="str">
        <f>IF(E3377&lt;D3377, 1, "")</f>
        <v/>
      </c>
      <c r="X3377" s="15">
        <f>S3377</f>
        <v>42171.034861111111</v>
      </c>
    </row>
    <row r="3378" spans="1:24" ht="48" x14ac:dyDescent="0.2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5">
        <f>E3378/D3378</f>
        <v>1.2024999999999999</v>
      </c>
      <c r="P3378" s="6">
        <f>E3378/L3378</f>
        <v>104.56521739130434</v>
      </c>
      <c r="Q3378" t="str">
        <f>LEFT(N3378, SEARCH("/", N3378, 1)-1)</f>
        <v>theater</v>
      </c>
      <c r="R3378" t="str">
        <f>RIGHT(N3378, LEN(N3378) - SEARCH("/", N3378,1))</f>
        <v>plays</v>
      </c>
      <c r="S3378" s="10">
        <f>(((J3378/60)/60)/24)+DATE(1970,1,1)</f>
        <v>42494.683634259258</v>
      </c>
      <c r="T3378" s="10">
        <f>(((I3378/60)/60)/24)+DATE(1970,1,1)</f>
        <v>42524.6875</v>
      </c>
      <c r="U3378" s="12">
        <f>ROUND((T3378-S3378), 0)</f>
        <v>30</v>
      </c>
      <c r="V3378" s="11">
        <f>IF(E3378&gt;=D3378, 1, "")</f>
        <v>1</v>
      </c>
      <c r="W3378" s="11" t="str">
        <f>IF(E3378&lt;D3378, 1, "")</f>
        <v/>
      </c>
      <c r="X3378" s="15">
        <f>S3378</f>
        <v>42494.683634259258</v>
      </c>
    </row>
    <row r="3379" spans="1:24" ht="48" x14ac:dyDescent="0.2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5">
        <f>E3379/D3379</f>
        <v>1.0037894736842106</v>
      </c>
      <c r="P3379" s="6">
        <f>E3379/L3379</f>
        <v>98.30927835051547</v>
      </c>
      <c r="Q3379" t="str">
        <f>LEFT(N3379, SEARCH("/", N3379, 1)-1)</f>
        <v>theater</v>
      </c>
      <c r="R3379" t="str">
        <f>RIGHT(N3379, LEN(N3379) - SEARCH("/", N3379,1))</f>
        <v>plays</v>
      </c>
      <c r="S3379" s="10">
        <f>(((J3379/60)/60)/24)+DATE(1970,1,1)</f>
        <v>42254.264687499999</v>
      </c>
      <c r="T3379" s="10">
        <f>(((I3379/60)/60)/24)+DATE(1970,1,1)</f>
        <v>42279.958333333328</v>
      </c>
      <c r="U3379" s="12">
        <f>ROUND((T3379-S3379), 0)</f>
        <v>26</v>
      </c>
      <c r="V3379" s="11">
        <f>IF(E3379&gt;=D3379, 1, "")</f>
        <v>1</v>
      </c>
      <c r="W3379" s="11" t="str">
        <f>IF(E3379&lt;D3379, 1, "")</f>
        <v/>
      </c>
      <c r="X3379" s="15">
        <f>S3379</f>
        <v>42254.264687499999</v>
      </c>
    </row>
    <row r="3380" spans="1:24" ht="48" x14ac:dyDescent="0.2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5">
        <f>E3380/D3380</f>
        <v>1.0651999999999999</v>
      </c>
      <c r="P3380" s="6">
        <f>E3380/L3380</f>
        <v>35.039473684210527</v>
      </c>
      <c r="Q3380" t="str">
        <f>LEFT(N3380, SEARCH("/", N3380, 1)-1)</f>
        <v>theater</v>
      </c>
      <c r="R3380" t="str">
        <f>RIGHT(N3380, LEN(N3380) - SEARCH("/", N3380,1))</f>
        <v>plays</v>
      </c>
      <c r="S3380" s="10">
        <f>(((J3380/60)/60)/24)+DATE(1970,1,1)</f>
        <v>42495.434236111112</v>
      </c>
      <c r="T3380" s="10">
        <f>(((I3380/60)/60)/24)+DATE(1970,1,1)</f>
        <v>42523.434236111112</v>
      </c>
      <c r="U3380" s="12">
        <f>ROUND((T3380-S3380), 0)</f>
        <v>28</v>
      </c>
      <c r="V3380" s="11">
        <f>IF(E3380&gt;=D3380, 1, "")</f>
        <v>1</v>
      </c>
      <c r="W3380" s="11" t="str">
        <f>IF(E3380&lt;D3380, 1, "")</f>
        <v/>
      </c>
      <c r="X3380" s="15">
        <f>S3380</f>
        <v>42495.434236111112</v>
      </c>
    </row>
    <row r="3381" spans="1:24" ht="32" x14ac:dyDescent="0.2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5">
        <f>E3381/D3381</f>
        <v>1</v>
      </c>
      <c r="P3381" s="6">
        <f>E3381/L3381</f>
        <v>272.72727272727275</v>
      </c>
      <c r="Q3381" t="str">
        <f>LEFT(N3381, SEARCH("/", N3381, 1)-1)</f>
        <v>theater</v>
      </c>
      <c r="R3381" t="str">
        <f>RIGHT(N3381, LEN(N3381) - SEARCH("/", N3381,1))</f>
        <v>plays</v>
      </c>
      <c r="S3381" s="10">
        <f>(((J3381/60)/60)/24)+DATE(1970,1,1)</f>
        <v>41758.839675925927</v>
      </c>
      <c r="T3381" s="10">
        <f>(((I3381/60)/60)/24)+DATE(1970,1,1)</f>
        <v>41771.165972222225</v>
      </c>
      <c r="U3381" s="12">
        <f>ROUND((T3381-S3381), 0)</f>
        <v>12</v>
      </c>
      <c r="V3381" s="11">
        <f>IF(E3381&gt;=D3381, 1, "")</f>
        <v>1</v>
      </c>
      <c r="W3381" s="11" t="str">
        <f>IF(E3381&lt;D3381, 1, "")</f>
        <v/>
      </c>
      <c r="X3381" s="15">
        <f>S3381</f>
        <v>41758.839675925927</v>
      </c>
    </row>
    <row r="3382" spans="1:24" ht="32" x14ac:dyDescent="0.2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5">
        <f>E3382/D3382</f>
        <v>1.1066666666666667</v>
      </c>
      <c r="P3382" s="6">
        <f>E3382/L3382</f>
        <v>63.846153846153847</v>
      </c>
      <c r="Q3382" t="str">
        <f>LEFT(N3382, SEARCH("/", N3382, 1)-1)</f>
        <v>theater</v>
      </c>
      <c r="R3382" t="str">
        <f>RIGHT(N3382, LEN(N3382) - SEARCH("/", N3382,1))</f>
        <v>plays</v>
      </c>
      <c r="S3382" s="10">
        <f>(((J3382/60)/60)/24)+DATE(1970,1,1)</f>
        <v>42171.824884259258</v>
      </c>
      <c r="T3382" s="10">
        <f>(((I3382/60)/60)/24)+DATE(1970,1,1)</f>
        <v>42201.824884259258</v>
      </c>
      <c r="U3382" s="12">
        <f>ROUND((T3382-S3382), 0)</f>
        <v>30</v>
      </c>
      <c r="V3382" s="11">
        <f>IF(E3382&gt;=D3382, 1, "")</f>
        <v>1</v>
      </c>
      <c r="W3382" s="11" t="str">
        <f>IF(E3382&lt;D3382, 1, "")</f>
        <v/>
      </c>
      <c r="X3382" s="15">
        <f>S3382</f>
        <v>42171.824884259258</v>
      </c>
    </row>
    <row r="3383" spans="1:24" ht="48" x14ac:dyDescent="0.2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5">
        <f>E3383/D3383</f>
        <v>1.1471959999999999</v>
      </c>
      <c r="P3383" s="6">
        <f>E3383/L3383</f>
        <v>30.189368421052631</v>
      </c>
      <c r="Q3383" t="str">
        <f>LEFT(N3383, SEARCH("/", N3383, 1)-1)</f>
        <v>theater</v>
      </c>
      <c r="R3383" t="str">
        <f>RIGHT(N3383, LEN(N3383) - SEARCH("/", N3383,1))</f>
        <v>plays</v>
      </c>
      <c r="S3383" s="10">
        <f>(((J3383/60)/60)/24)+DATE(1970,1,1)</f>
        <v>41938.709421296298</v>
      </c>
      <c r="T3383" s="10">
        <f>(((I3383/60)/60)/24)+DATE(1970,1,1)</f>
        <v>41966.916666666672</v>
      </c>
      <c r="U3383" s="12">
        <f>ROUND((T3383-S3383), 0)</f>
        <v>28</v>
      </c>
      <c r="V3383" s="11">
        <f>IF(E3383&gt;=D3383, 1, "")</f>
        <v>1</v>
      </c>
      <c r="W3383" s="11" t="str">
        <f>IF(E3383&lt;D3383, 1, "")</f>
        <v/>
      </c>
      <c r="X3383" s="15">
        <f>S3383</f>
        <v>41938.709421296298</v>
      </c>
    </row>
    <row r="3384" spans="1:24" ht="16" x14ac:dyDescent="0.2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5">
        <f>E3384/D3384</f>
        <v>1.0825925925925926</v>
      </c>
      <c r="P3384" s="6">
        <f>E3384/L3384</f>
        <v>83.51428571428572</v>
      </c>
      <c r="Q3384" t="str">
        <f>LEFT(N3384, SEARCH("/", N3384, 1)-1)</f>
        <v>theater</v>
      </c>
      <c r="R3384" t="str">
        <f>RIGHT(N3384, LEN(N3384) - SEARCH("/", N3384,1))</f>
        <v>plays</v>
      </c>
      <c r="S3384" s="10">
        <f>(((J3384/60)/60)/24)+DATE(1970,1,1)</f>
        <v>42268.127696759257</v>
      </c>
      <c r="T3384" s="10">
        <f>(((I3384/60)/60)/24)+DATE(1970,1,1)</f>
        <v>42288.083333333328</v>
      </c>
      <c r="U3384" s="12">
        <f>ROUND((T3384-S3384), 0)</f>
        <v>20</v>
      </c>
      <c r="V3384" s="11">
        <f>IF(E3384&gt;=D3384, 1, "")</f>
        <v>1</v>
      </c>
      <c r="W3384" s="11" t="str">
        <f>IF(E3384&lt;D3384, 1, "")</f>
        <v/>
      </c>
      <c r="X3384" s="15">
        <f>S3384</f>
        <v>42268.127696759257</v>
      </c>
    </row>
    <row r="3385" spans="1:24" ht="48" x14ac:dyDescent="0.2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5">
        <f>E3385/D3385</f>
        <v>1.7</v>
      </c>
      <c r="P3385" s="6">
        <f>E3385/L3385</f>
        <v>64.761904761904759</v>
      </c>
      <c r="Q3385" t="str">
        <f>LEFT(N3385, SEARCH("/", N3385, 1)-1)</f>
        <v>theater</v>
      </c>
      <c r="R3385" t="str">
        <f>RIGHT(N3385, LEN(N3385) - SEARCH("/", N3385,1))</f>
        <v>plays</v>
      </c>
      <c r="S3385" s="10">
        <f>(((J3385/60)/60)/24)+DATE(1970,1,1)</f>
        <v>42019.959837962961</v>
      </c>
      <c r="T3385" s="10">
        <f>(((I3385/60)/60)/24)+DATE(1970,1,1)</f>
        <v>42034.959837962961</v>
      </c>
      <c r="U3385" s="12">
        <f>ROUND((T3385-S3385), 0)</f>
        <v>15</v>
      </c>
      <c r="V3385" s="11">
        <f>IF(E3385&gt;=D3385, 1, "")</f>
        <v>1</v>
      </c>
      <c r="W3385" s="11" t="str">
        <f>IF(E3385&lt;D3385, 1, "")</f>
        <v/>
      </c>
      <c r="X3385" s="15">
        <f>S3385</f>
        <v>42019.959837962961</v>
      </c>
    </row>
    <row r="3386" spans="1:24" ht="48" x14ac:dyDescent="0.2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5">
        <f>E3386/D3386</f>
        <v>1.8709899999999999</v>
      </c>
      <c r="P3386" s="6">
        <f>E3386/L3386</f>
        <v>20.118172043010752</v>
      </c>
      <c r="Q3386" t="str">
        <f>LEFT(N3386, SEARCH("/", N3386, 1)-1)</f>
        <v>theater</v>
      </c>
      <c r="R3386" t="str">
        <f>RIGHT(N3386, LEN(N3386) - SEARCH("/", N3386,1))</f>
        <v>plays</v>
      </c>
      <c r="S3386" s="10">
        <f>(((J3386/60)/60)/24)+DATE(1970,1,1)</f>
        <v>42313.703900462962</v>
      </c>
      <c r="T3386" s="10">
        <f>(((I3386/60)/60)/24)+DATE(1970,1,1)</f>
        <v>42343</v>
      </c>
      <c r="U3386" s="12">
        <f>ROUND((T3386-S3386), 0)</f>
        <v>29</v>
      </c>
      <c r="V3386" s="11">
        <f>IF(E3386&gt;=D3386, 1, "")</f>
        <v>1</v>
      </c>
      <c r="W3386" s="11" t="str">
        <f>IF(E3386&lt;D3386, 1, "")</f>
        <v/>
      </c>
      <c r="X3386" s="15">
        <f>S3386</f>
        <v>42313.703900462962</v>
      </c>
    </row>
    <row r="3387" spans="1:24" ht="48" x14ac:dyDescent="0.2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5">
        <f>E3387/D3387</f>
        <v>1.0777777777777777</v>
      </c>
      <c r="P3387" s="6">
        <f>E3387/L3387</f>
        <v>44.090909090909093</v>
      </c>
      <c r="Q3387" t="str">
        <f>LEFT(N3387, SEARCH("/", N3387, 1)-1)</f>
        <v>theater</v>
      </c>
      <c r="R3387" t="str">
        <f>RIGHT(N3387, LEN(N3387) - SEARCH("/", N3387,1))</f>
        <v>plays</v>
      </c>
      <c r="S3387" s="10">
        <f>(((J3387/60)/60)/24)+DATE(1970,1,1)</f>
        <v>42746.261782407411</v>
      </c>
      <c r="T3387" s="10">
        <f>(((I3387/60)/60)/24)+DATE(1970,1,1)</f>
        <v>42784.207638888889</v>
      </c>
      <c r="U3387" s="12">
        <f>ROUND((T3387-S3387), 0)</f>
        <v>38</v>
      </c>
      <c r="V3387" s="11">
        <f>IF(E3387&gt;=D3387, 1, "")</f>
        <v>1</v>
      </c>
      <c r="W3387" s="11" t="str">
        <f>IF(E3387&lt;D3387, 1, "")</f>
        <v/>
      </c>
      <c r="X3387" s="15">
        <f>S3387</f>
        <v>42746.261782407411</v>
      </c>
    </row>
    <row r="3388" spans="1:24" ht="64" x14ac:dyDescent="0.2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5">
        <f>E3388/D3388</f>
        <v>1</v>
      </c>
      <c r="P3388" s="6">
        <f>E3388/L3388</f>
        <v>40.476190476190474</v>
      </c>
      <c r="Q3388" t="str">
        <f>LEFT(N3388, SEARCH("/", N3388, 1)-1)</f>
        <v>theater</v>
      </c>
      <c r="R3388" t="str">
        <f>RIGHT(N3388, LEN(N3388) - SEARCH("/", N3388,1))</f>
        <v>plays</v>
      </c>
      <c r="S3388" s="10">
        <f>(((J3388/60)/60)/24)+DATE(1970,1,1)</f>
        <v>42307.908379629633</v>
      </c>
      <c r="T3388" s="10">
        <f>(((I3388/60)/60)/24)+DATE(1970,1,1)</f>
        <v>42347.950046296297</v>
      </c>
      <c r="U3388" s="12">
        <f>ROUND((T3388-S3388), 0)</f>
        <v>40</v>
      </c>
      <c r="V3388" s="11">
        <f>IF(E3388&gt;=D3388, 1, "")</f>
        <v>1</v>
      </c>
      <c r="W3388" s="11" t="str">
        <f>IF(E3388&lt;D3388, 1, "")</f>
        <v/>
      </c>
      <c r="X3388" s="15">
        <f>S3388</f>
        <v>42307.908379629633</v>
      </c>
    </row>
    <row r="3389" spans="1:24" ht="48" x14ac:dyDescent="0.2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5">
        <f>E3389/D3389</f>
        <v>1.2024999999999999</v>
      </c>
      <c r="P3389" s="6">
        <f>E3389/L3389</f>
        <v>44.537037037037038</v>
      </c>
      <c r="Q3389" t="str">
        <f>LEFT(N3389, SEARCH("/", N3389, 1)-1)</f>
        <v>theater</v>
      </c>
      <c r="R3389" t="str">
        <f>RIGHT(N3389, LEN(N3389) - SEARCH("/", N3389,1))</f>
        <v>plays</v>
      </c>
      <c r="S3389" s="10">
        <f>(((J3389/60)/60)/24)+DATE(1970,1,1)</f>
        <v>41842.607592592591</v>
      </c>
      <c r="T3389" s="10">
        <f>(((I3389/60)/60)/24)+DATE(1970,1,1)</f>
        <v>41864.916666666664</v>
      </c>
      <c r="U3389" s="12">
        <f>ROUND((T3389-S3389), 0)</f>
        <v>22</v>
      </c>
      <c r="V3389" s="11">
        <f>IF(E3389&gt;=D3389, 1, "")</f>
        <v>1</v>
      </c>
      <c r="W3389" s="11" t="str">
        <f>IF(E3389&lt;D3389, 1, "")</f>
        <v/>
      </c>
      <c r="X3389" s="15">
        <f>S3389</f>
        <v>41842.607592592591</v>
      </c>
    </row>
    <row r="3390" spans="1:24" ht="48" x14ac:dyDescent="0.2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5">
        <f>E3390/D3390</f>
        <v>1.1142857142857143</v>
      </c>
      <c r="P3390" s="6">
        <f>E3390/L3390</f>
        <v>125.80645161290323</v>
      </c>
      <c r="Q3390" t="str">
        <f>LEFT(N3390, SEARCH("/", N3390, 1)-1)</f>
        <v>theater</v>
      </c>
      <c r="R3390" t="str">
        <f>RIGHT(N3390, LEN(N3390) - SEARCH("/", N3390,1))</f>
        <v>plays</v>
      </c>
      <c r="S3390" s="10">
        <f>(((J3390/60)/60)/24)+DATE(1970,1,1)</f>
        <v>41853.240208333329</v>
      </c>
      <c r="T3390" s="10">
        <f>(((I3390/60)/60)/24)+DATE(1970,1,1)</f>
        <v>41876.207638888889</v>
      </c>
      <c r="U3390" s="12">
        <f>ROUND((T3390-S3390), 0)</f>
        <v>23</v>
      </c>
      <c r="V3390" s="11">
        <f>IF(E3390&gt;=D3390, 1, "")</f>
        <v>1</v>
      </c>
      <c r="W3390" s="11" t="str">
        <f>IF(E3390&lt;D3390, 1, "")</f>
        <v/>
      </c>
      <c r="X3390" s="15">
        <f>S3390</f>
        <v>41853.240208333329</v>
      </c>
    </row>
    <row r="3391" spans="1:24" ht="48" x14ac:dyDescent="0.2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5">
        <f>E3391/D3391</f>
        <v>1.04</v>
      </c>
      <c r="P3391" s="6">
        <f>E3391/L3391</f>
        <v>19.696969696969695</v>
      </c>
      <c r="Q3391" t="str">
        <f>LEFT(N3391, SEARCH("/", N3391, 1)-1)</f>
        <v>theater</v>
      </c>
      <c r="R3391" t="str">
        <f>RIGHT(N3391, LEN(N3391) - SEARCH("/", N3391,1))</f>
        <v>plays</v>
      </c>
      <c r="S3391" s="10">
        <f>(((J3391/60)/60)/24)+DATE(1970,1,1)</f>
        <v>42060.035636574074</v>
      </c>
      <c r="T3391" s="10">
        <f>(((I3391/60)/60)/24)+DATE(1970,1,1)</f>
        <v>42081.708333333328</v>
      </c>
      <c r="U3391" s="12">
        <f>ROUND((T3391-S3391), 0)</f>
        <v>22</v>
      </c>
      <c r="V3391" s="11">
        <f>IF(E3391&gt;=D3391, 1, "")</f>
        <v>1</v>
      </c>
      <c r="W3391" s="11" t="str">
        <f>IF(E3391&lt;D3391, 1, "")</f>
        <v/>
      </c>
      <c r="X3391" s="15">
        <f>S3391</f>
        <v>42060.035636574074</v>
      </c>
    </row>
    <row r="3392" spans="1:24" ht="32" x14ac:dyDescent="0.2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5">
        <f>E3392/D3392</f>
        <v>1.29</v>
      </c>
      <c r="P3392" s="6">
        <f>E3392/L3392</f>
        <v>43</v>
      </c>
      <c r="Q3392" t="str">
        <f>LEFT(N3392, SEARCH("/", N3392, 1)-1)</f>
        <v>theater</v>
      </c>
      <c r="R3392" t="str">
        <f>RIGHT(N3392, LEN(N3392) - SEARCH("/", N3392,1))</f>
        <v>musical</v>
      </c>
      <c r="S3392" s="10">
        <f>(((J3392/60)/60)/24)+DATE(1970,1,1)</f>
        <v>41877.886620370373</v>
      </c>
      <c r="T3392" s="10">
        <f>(((I3392/60)/60)/24)+DATE(1970,1,1)</f>
        <v>41907.886620370373</v>
      </c>
      <c r="U3392" s="12">
        <f>ROUND((T3392-S3392), 0)</f>
        <v>30</v>
      </c>
      <c r="V3392" s="11">
        <f>IF(E3392&gt;=D3392, 1, "")</f>
        <v>1</v>
      </c>
      <c r="W3392" s="11" t="str">
        <f>IF(E3392&lt;D3392, 1, "")</f>
        <v/>
      </c>
      <c r="X3392" s="15">
        <f>S3392</f>
        <v>41877.886620370373</v>
      </c>
    </row>
    <row r="3393" spans="1:24" ht="48" x14ac:dyDescent="0.2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5">
        <f>E3393/D3393</f>
        <v>1</v>
      </c>
      <c r="P3393" s="6">
        <f>E3393/L3393</f>
        <v>83.333333333333329</v>
      </c>
      <c r="Q3393" t="str">
        <f>LEFT(N3393, SEARCH("/", N3393, 1)-1)</f>
        <v>theater</v>
      </c>
      <c r="R3393" t="str">
        <f>RIGHT(N3393, LEN(N3393) - SEARCH("/", N3393,1))</f>
        <v>musical</v>
      </c>
      <c r="S3393" s="10">
        <f>(((J3393/60)/60)/24)+DATE(1970,1,1)</f>
        <v>42097.874155092592</v>
      </c>
      <c r="T3393" s="10">
        <f>(((I3393/60)/60)/24)+DATE(1970,1,1)</f>
        <v>42142.874155092592</v>
      </c>
      <c r="U3393" s="12">
        <f>ROUND((T3393-S3393), 0)</f>
        <v>45</v>
      </c>
      <c r="V3393" s="11">
        <f>IF(E3393&gt;=D3393, 1, "")</f>
        <v>1</v>
      </c>
      <c r="W3393" s="11" t="str">
        <f>IF(E3393&lt;D3393, 1, "")</f>
        <v/>
      </c>
      <c r="X3393" s="15">
        <f>S3393</f>
        <v>42097.874155092592</v>
      </c>
    </row>
    <row r="3394" spans="1:24" ht="48" x14ac:dyDescent="0.2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5">
        <f>E3394/D3394</f>
        <v>1</v>
      </c>
      <c r="P3394" s="6">
        <f>E3394/L3394</f>
        <v>30</v>
      </c>
      <c r="Q3394" t="str">
        <f>LEFT(N3394, SEARCH("/", N3394, 1)-1)</f>
        <v>theater</v>
      </c>
      <c r="R3394" t="str">
        <f>RIGHT(N3394, LEN(N3394) - SEARCH("/", N3394,1))</f>
        <v>musical</v>
      </c>
      <c r="S3394" s="10">
        <f>(((J3394/60)/60)/24)+DATE(1970,1,1)</f>
        <v>42013.15253472222</v>
      </c>
      <c r="T3394" s="10">
        <f>(((I3394/60)/60)/24)+DATE(1970,1,1)</f>
        <v>42028.125</v>
      </c>
      <c r="U3394" s="12">
        <f>ROUND((T3394-S3394), 0)</f>
        <v>15</v>
      </c>
      <c r="V3394" s="11">
        <f>IF(E3394&gt;=D3394, 1, "")</f>
        <v>1</v>
      </c>
      <c r="W3394" s="11" t="str">
        <f>IF(E3394&lt;D3394, 1, "")</f>
        <v/>
      </c>
      <c r="X3394" s="15">
        <f>S3394</f>
        <v>42013.15253472222</v>
      </c>
    </row>
    <row r="3395" spans="1:24" ht="48" x14ac:dyDescent="0.2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5">
        <f>E3395/D3395</f>
        <v>1.032</v>
      </c>
      <c r="P3395" s="6">
        <f>E3395/L3395</f>
        <v>175.51020408163265</v>
      </c>
      <c r="Q3395" t="str">
        <f>LEFT(N3395, SEARCH("/", N3395, 1)-1)</f>
        <v>theater</v>
      </c>
      <c r="R3395" t="str">
        <f>RIGHT(N3395, LEN(N3395) - SEARCH("/", N3395,1))</f>
        <v>musical</v>
      </c>
      <c r="S3395" s="10">
        <f>(((J3395/60)/60)/24)+DATE(1970,1,1)</f>
        <v>42103.556828703702</v>
      </c>
      <c r="T3395" s="10">
        <f>(((I3395/60)/60)/24)+DATE(1970,1,1)</f>
        <v>42133.165972222225</v>
      </c>
      <c r="U3395" s="12">
        <f>ROUND((T3395-S3395), 0)</f>
        <v>30</v>
      </c>
      <c r="V3395" s="11">
        <f>IF(E3395&gt;=D3395, 1, "")</f>
        <v>1</v>
      </c>
      <c r="W3395" s="11" t="str">
        <f>IF(E3395&lt;D3395, 1, "")</f>
        <v/>
      </c>
      <c r="X3395" s="15">
        <f>S3395</f>
        <v>42103.556828703702</v>
      </c>
    </row>
    <row r="3396" spans="1:24" ht="48" x14ac:dyDescent="0.2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5">
        <f>E3396/D3396</f>
        <v>1.0244597777777777</v>
      </c>
      <c r="P3396" s="6">
        <f>E3396/L3396</f>
        <v>231.66175879396985</v>
      </c>
      <c r="Q3396" t="str">
        <f>LEFT(N3396, SEARCH("/", N3396, 1)-1)</f>
        <v>theater</v>
      </c>
      <c r="R3396" t="str">
        <f>RIGHT(N3396, LEN(N3396) - SEARCH("/", N3396,1))</f>
        <v>musical</v>
      </c>
      <c r="S3396" s="10">
        <f>(((J3396/60)/60)/24)+DATE(1970,1,1)</f>
        <v>41863.584120370368</v>
      </c>
      <c r="T3396" s="10">
        <f>(((I3396/60)/60)/24)+DATE(1970,1,1)</f>
        <v>41893.584120370368</v>
      </c>
      <c r="U3396" s="12">
        <f>ROUND((T3396-S3396), 0)</f>
        <v>30</v>
      </c>
      <c r="V3396" s="11">
        <f>IF(E3396&gt;=D3396, 1, "")</f>
        <v>1</v>
      </c>
      <c r="W3396" s="11" t="str">
        <f>IF(E3396&lt;D3396, 1, "")</f>
        <v/>
      </c>
      <c r="X3396" s="15">
        <f>S3396</f>
        <v>41863.584120370368</v>
      </c>
    </row>
    <row r="3397" spans="1:24" ht="48" x14ac:dyDescent="0.2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5">
        <f>E3397/D3397</f>
        <v>1.25</v>
      </c>
      <c r="P3397" s="6">
        <f>E3397/L3397</f>
        <v>75</v>
      </c>
      <c r="Q3397" t="str">
        <f>LEFT(N3397, SEARCH("/", N3397, 1)-1)</f>
        <v>theater</v>
      </c>
      <c r="R3397" t="str">
        <f>RIGHT(N3397, LEN(N3397) - SEARCH("/", N3397,1))</f>
        <v>musical</v>
      </c>
      <c r="S3397" s="10">
        <f>(((J3397/60)/60)/24)+DATE(1970,1,1)</f>
        <v>42044.765960648147</v>
      </c>
      <c r="T3397" s="10">
        <f>(((I3397/60)/60)/24)+DATE(1970,1,1)</f>
        <v>42058.765960648147</v>
      </c>
      <c r="U3397" s="12">
        <f>ROUND((T3397-S3397), 0)</f>
        <v>14</v>
      </c>
      <c r="V3397" s="11">
        <f>IF(E3397&gt;=D3397, 1, "")</f>
        <v>1</v>
      </c>
      <c r="W3397" s="11" t="str">
        <f>IF(E3397&lt;D3397, 1, "")</f>
        <v/>
      </c>
      <c r="X3397" s="15">
        <f>S3397</f>
        <v>42044.765960648147</v>
      </c>
    </row>
    <row r="3398" spans="1:24" ht="48" x14ac:dyDescent="0.2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5">
        <f>E3398/D3398</f>
        <v>1.3083333333333333</v>
      </c>
      <c r="P3398" s="6">
        <f>E3398/L3398</f>
        <v>112.14285714285714</v>
      </c>
      <c r="Q3398" t="str">
        <f>LEFT(N3398, SEARCH("/", N3398, 1)-1)</f>
        <v>theater</v>
      </c>
      <c r="R3398" t="str">
        <f>RIGHT(N3398, LEN(N3398) - SEARCH("/", N3398,1))</f>
        <v>musical</v>
      </c>
      <c r="S3398" s="10">
        <f>(((J3398/60)/60)/24)+DATE(1970,1,1)</f>
        <v>41806.669317129628</v>
      </c>
      <c r="T3398" s="10">
        <f>(((I3398/60)/60)/24)+DATE(1970,1,1)</f>
        <v>41835.208333333336</v>
      </c>
      <c r="U3398" s="12">
        <f>ROUND((T3398-S3398), 0)</f>
        <v>29</v>
      </c>
      <c r="V3398" s="11">
        <f>IF(E3398&gt;=D3398, 1, "")</f>
        <v>1</v>
      </c>
      <c r="W3398" s="11" t="str">
        <f>IF(E3398&lt;D3398, 1, "")</f>
        <v/>
      </c>
      <c r="X3398" s="15">
        <f>S3398</f>
        <v>41806.669317129628</v>
      </c>
    </row>
    <row r="3399" spans="1:24" ht="32" x14ac:dyDescent="0.2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5">
        <f>E3399/D3399</f>
        <v>1</v>
      </c>
      <c r="P3399" s="6">
        <f>E3399/L3399</f>
        <v>41.666666666666664</v>
      </c>
      <c r="Q3399" t="str">
        <f>LEFT(N3399, SEARCH("/", N3399, 1)-1)</f>
        <v>theater</v>
      </c>
      <c r="R3399" t="str">
        <f>RIGHT(N3399, LEN(N3399) - SEARCH("/", N3399,1))</f>
        <v>musical</v>
      </c>
      <c r="S3399" s="10">
        <f>(((J3399/60)/60)/24)+DATE(1970,1,1)</f>
        <v>42403.998217592598</v>
      </c>
      <c r="T3399" s="10">
        <f>(((I3399/60)/60)/24)+DATE(1970,1,1)</f>
        <v>42433.998217592598</v>
      </c>
      <c r="U3399" s="12">
        <f>ROUND((T3399-S3399), 0)</f>
        <v>30</v>
      </c>
      <c r="V3399" s="11">
        <f>IF(E3399&gt;=D3399, 1, "")</f>
        <v>1</v>
      </c>
      <c r="W3399" s="11" t="str">
        <f>IF(E3399&lt;D3399, 1, "")</f>
        <v/>
      </c>
      <c r="X3399" s="15">
        <f>S3399</f>
        <v>42403.998217592598</v>
      </c>
    </row>
    <row r="3400" spans="1:24" ht="48" x14ac:dyDescent="0.2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5">
        <f>E3400/D3400</f>
        <v>1.02069375</v>
      </c>
      <c r="P3400" s="6">
        <f>E3400/L3400</f>
        <v>255.17343750000001</v>
      </c>
      <c r="Q3400" t="str">
        <f>LEFT(N3400, SEARCH("/", N3400, 1)-1)</f>
        <v>theater</v>
      </c>
      <c r="R3400" t="str">
        <f>RIGHT(N3400, LEN(N3400) - SEARCH("/", N3400,1))</f>
        <v>musical</v>
      </c>
      <c r="S3400" s="10">
        <f>(((J3400/60)/60)/24)+DATE(1970,1,1)</f>
        <v>41754.564328703702</v>
      </c>
      <c r="T3400" s="10">
        <f>(((I3400/60)/60)/24)+DATE(1970,1,1)</f>
        <v>41784.564328703702</v>
      </c>
      <c r="U3400" s="12">
        <f>ROUND((T3400-S3400), 0)</f>
        <v>30</v>
      </c>
      <c r="V3400" s="11">
        <f>IF(E3400&gt;=D3400, 1, "")</f>
        <v>1</v>
      </c>
      <c r="W3400" s="11" t="str">
        <f>IF(E3400&lt;D3400, 1, "")</f>
        <v/>
      </c>
      <c r="X3400" s="15">
        <f>S3400</f>
        <v>41754.564328703702</v>
      </c>
    </row>
    <row r="3401" spans="1:24" ht="48" x14ac:dyDescent="0.2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5">
        <f>E3401/D3401</f>
        <v>1.0092000000000001</v>
      </c>
      <c r="P3401" s="6">
        <f>E3401/L3401</f>
        <v>162.7741935483871</v>
      </c>
      <c r="Q3401" t="str">
        <f>LEFT(N3401, SEARCH("/", N3401, 1)-1)</f>
        <v>theater</v>
      </c>
      <c r="R3401" t="str">
        <f>RIGHT(N3401, LEN(N3401) - SEARCH("/", N3401,1))</f>
        <v>musical</v>
      </c>
      <c r="S3401" s="10">
        <f>(((J3401/60)/60)/24)+DATE(1970,1,1)</f>
        <v>42101.584074074075</v>
      </c>
      <c r="T3401" s="10">
        <f>(((I3401/60)/60)/24)+DATE(1970,1,1)</f>
        <v>42131.584074074075</v>
      </c>
      <c r="U3401" s="12">
        <f>ROUND((T3401-S3401), 0)</f>
        <v>30</v>
      </c>
      <c r="V3401" s="11">
        <f>IF(E3401&gt;=D3401, 1, "")</f>
        <v>1</v>
      </c>
      <c r="W3401" s="11" t="str">
        <f>IF(E3401&lt;D3401, 1, "")</f>
        <v/>
      </c>
      <c r="X3401" s="15">
        <f>S3401</f>
        <v>42101.584074074075</v>
      </c>
    </row>
    <row r="3402" spans="1:24" ht="48" x14ac:dyDescent="0.2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5">
        <f>E3402/D3402</f>
        <v>1.06</v>
      </c>
      <c r="P3402" s="6">
        <f>E3402/L3402</f>
        <v>88.333333333333329</v>
      </c>
      <c r="Q3402" t="str">
        <f>LEFT(N3402, SEARCH("/", N3402, 1)-1)</f>
        <v>theater</v>
      </c>
      <c r="R3402" t="str">
        <f>RIGHT(N3402, LEN(N3402) - SEARCH("/", N3402,1))</f>
        <v>musical</v>
      </c>
      <c r="S3402" s="10">
        <f>(((J3402/60)/60)/24)+DATE(1970,1,1)</f>
        <v>41872.291238425925</v>
      </c>
      <c r="T3402" s="10">
        <f>(((I3402/60)/60)/24)+DATE(1970,1,1)</f>
        <v>41897.255555555559</v>
      </c>
      <c r="U3402" s="12">
        <f>ROUND((T3402-S3402), 0)</f>
        <v>25</v>
      </c>
      <c r="V3402" s="11">
        <f>IF(E3402&gt;=D3402, 1, "")</f>
        <v>1</v>
      </c>
      <c r="W3402" s="11" t="str">
        <f>IF(E3402&lt;D3402, 1, "")</f>
        <v/>
      </c>
      <c r="X3402" s="15">
        <f>S3402</f>
        <v>41872.291238425925</v>
      </c>
    </row>
    <row r="3403" spans="1:24" ht="48" x14ac:dyDescent="0.2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5">
        <f>E3403/D3403</f>
        <v>1.0509677419354839</v>
      </c>
      <c r="P3403" s="6">
        <f>E3403/L3403</f>
        <v>85.736842105263165</v>
      </c>
      <c r="Q3403" t="str">
        <f>LEFT(N3403, SEARCH("/", N3403, 1)-1)</f>
        <v>theater</v>
      </c>
      <c r="R3403" t="str">
        <f>RIGHT(N3403, LEN(N3403) - SEARCH("/", N3403,1))</f>
        <v>musical</v>
      </c>
      <c r="S3403" s="10">
        <f>(((J3403/60)/60)/24)+DATE(1970,1,1)</f>
        <v>42025.164780092593</v>
      </c>
      <c r="T3403" s="10">
        <f>(((I3403/60)/60)/24)+DATE(1970,1,1)</f>
        <v>42056.458333333328</v>
      </c>
      <c r="U3403" s="12">
        <f>ROUND((T3403-S3403), 0)</f>
        <v>31</v>
      </c>
      <c r="V3403" s="11">
        <f>IF(E3403&gt;=D3403, 1, "")</f>
        <v>1</v>
      </c>
      <c r="W3403" s="11" t="str">
        <f>IF(E3403&lt;D3403, 1, "")</f>
        <v/>
      </c>
      <c r="X3403" s="15">
        <f>S3403</f>
        <v>42025.164780092593</v>
      </c>
    </row>
    <row r="3404" spans="1:24" ht="48" x14ac:dyDescent="0.2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5">
        <f>E3404/D3404</f>
        <v>1.0276000000000001</v>
      </c>
      <c r="P3404" s="6">
        <f>E3404/L3404</f>
        <v>47.574074074074076</v>
      </c>
      <c r="Q3404" t="str">
        <f>LEFT(N3404, SEARCH("/", N3404, 1)-1)</f>
        <v>theater</v>
      </c>
      <c r="R3404" t="str">
        <f>RIGHT(N3404, LEN(N3404) - SEARCH("/", N3404,1))</f>
        <v>musical</v>
      </c>
      <c r="S3404" s="10">
        <f>(((J3404/60)/60)/24)+DATE(1970,1,1)</f>
        <v>42495.956631944442</v>
      </c>
      <c r="T3404" s="10">
        <f>(((I3404/60)/60)/24)+DATE(1970,1,1)</f>
        <v>42525.956631944442</v>
      </c>
      <c r="U3404" s="12">
        <f>ROUND((T3404-S3404), 0)</f>
        <v>30</v>
      </c>
      <c r="V3404" s="11">
        <f>IF(E3404&gt;=D3404, 1, "")</f>
        <v>1</v>
      </c>
      <c r="W3404" s="11" t="str">
        <f>IF(E3404&lt;D3404, 1, "")</f>
        <v/>
      </c>
      <c r="X3404" s="15">
        <f>S3404</f>
        <v>42495.956631944442</v>
      </c>
    </row>
    <row r="3405" spans="1:24" ht="48" x14ac:dyDescent="0.2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5">
        <f>E3405/D3405</f>
        <v>1.08</v>
      </c>
      <c r="P3405" s="6">
        <f>E3405/L3405</f>
        <v>72.972972972972968</v>
      </c>
      <c r="Q3405" t="str">
        <f>LEFT(N3405, SEARCH("/", N3405, 1)-1)</f>
        <v>theater</v>
      </c>
      <c r="R3405" t="str">
        <f>RIGHT(N3405, LEN(N3405) - SEARCH("/", N3405,1))</f>
        <v>musical</v>
      </c>
      <c r="S3405" s="10">
        <f>(((J3405/60)/60)/24)+DATE(1970,1,1)</f>
        <v>41775.636157407411</v>
      </c>
      <c r="T3405" s="10">
        <f>(((I3405/60)/60)/24)+DATE(1970,1,1)</f>
        <v>41805.636157407411</v>
      </c>
      <c r="U3405" s="12">
        <f>ROUND((T3405-S3405), 0)</f>
        <v>30</v>
      </c>
      <c r="V3405" s="11">
        <f>IF(E3405&gt;=D3405, 1, "")</f>
        <v>1</v>
      </c>
      <c r="W3405" s="11" t="str">
        <f>IF(E3405&lt;D3405, 1, "")</f>
        <v/>
      </c>
      <c r="X3405" s="15">
        <f>S3405</f>
        <v>41775.636157407411</v>
      </c>
    </row>
    <row r="3406" spans="1:24" ht="48" x14ac:dyDescent="0.2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5">
        <f>E3406/D3406</f>
        <v>1.0088571428571429</v>
      </c>
      <c r="P3406" s="6">
        <f>E3406/L3406</f>
        <v>90.538461538461533</v>
      </c>
      <c r="Q3406" t="str">
        <f>LEFT(N3406, SEARCH("/", N3406, 1)-1)</f>
        <v>theater</v>
      </c>
      <c r="R3406" t="str">
        <f>RIGHT(N3406, LEN(N3406) - SEARCH("/", N3406,1))</f>
        <v>musical</v>
      </c>
      <c r="S3406" s="10">
        <f>(((J3406/60)/60)/24)+DATE(1970,1,1)</f>
        <v>42553.583425925928</v>
      </c>
      <c r="T3406" s="10">
        <f>(((I3406/60)/60)/24)+DATE(1970,1,1)</f>
        <v>42611.708333333328</v>
      </c>
      <c r="U3406" s="12">
        <f>ROUND((T3406-S3406), 0)</f>
        <v>58</v>
      </c>
      <c r="V3406" s="11">
        <f>IF(E3406&gt;=D3406, 1, "")</f>
        <v>1</v>
      </c>
      <c r="W3406" s="11" t="str">
        <f>IF(E3406&lt;D3406, 1, "")</f>
        <v/>
      </c>
      <c r="X3406" s="15">
        <f>S3406</f>
        <v>42553.583425925928</v>
      </c>
    </row>
    <row r="3407" spans="1:24" ht="48" x14ac:dyDescent="0.2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5">
        <f>E3407/D3407</f>
        <v>1.28</v>
      </c>
      <c r="P3407" s="6">
        <f>E3407/L3407</f>
        <v>37.647058823529413</v>
      </c>
      <c r="Q3407" t="str">
        <f>LEFT(N3407, SEARCH("/", N3407, 1)-1)</f>
        <v>theater</v>
      </c>
      <c r="R3407" t="str">
        <f>RIGHT(N3407, LEN(N3407) - SEARCH("/", N3407,1))</f>
        <v>musical</v>
      </c>
      <c r="S3407" s="10">
        <f>(((J3407/60)/60)/24)+DATE(1970,1,1)</f>
        <v>41912.650729166664</v>
      </c>
      <c r="T3407" s="10">
        <f>(((I3407/60)/60)/24)+DATE(1970,1,1)</f>
        <v>41925.207638888889</v>
      </c>
      <c r="U3407" s="12">
        <f>ROUND((T3407-S3407), 0)</f>
        <v>13</v>
      </c>
      <c r="V3407" s="11">
        <f>IF(E3407&gt;=D3407, 1, "")</f>
        <v>1</v>
      </c>
      <c r="W3407" s="11" t="str">
        <f>IF(E3407&lt;D3407, 1, "")</f>
        <v/>
      </c>
      <c r="X3407" s="15">
        <f>S3407</f>
        <v>41912.650729166664</v>
      </c>
    </row>
    <row r="3408" spans="1:24" ht="32" x14ac:dyDescent="0.2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5">
        <f>E3408/D3408</f>
        <v>1.3333333333333333</v>
      </c>
      <c r="P3408" s="6">
        <f>E3408/L3408</f>
        <v>36.363636363636367</v>
      </c>
      <c r="Q3408" t="str">
        <f>LEFT(N3408, SEARCH("/", N3408, 1)-1)</f>
        <v>theater</v>
      </c>
      <c r="R3408" t="str">
        <f>RIGHT(N3408, LEN(N3408) - SEARCH("/", N3408,1))</f>
        <v>musical</v>
      </c>
      <c r="S3408" s="10">
        <f>(((J3408/60)/60)/24)+DATE(1970,1,1)</f>
        <v>41803.457326388889</v>
      </c>
      <c r="T3408" s="10">
        <f>(((I3408/60)/60)/24)+DATE(1970,1,1)</f>
        <v>41833.457326388889</v>
      </c>
      <c r="U3408" s="12">
        <f>ROUND((T3408-S3408), 0)</f>
        <v>30</v>
      </c>
      <c r="V3408" s="11">
        <f>IF(E3408&gt;=D3408, 1, "")</f>
        <v>1</v>
      </c>
      <c r="W3408" s="11" t="str">
        <f>IF(E3408&lt;D3408, 1, "")</f>
        <v/>
      </c>
      <c r="X3408" s="15">
        <f>S3408</f>
        <v>41803.457326388889</v>
      </c>
    </row>
    <row r="3409" spans="1:24" ht="48" x14ac:dyDescent="0.2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5">
        <f>E3409/D3409</f>
        <v>1.0137499999999999</v>
      </c>
      <c r="P3409" s="6">
        <f>E3409/L3409</f>
        <v>126.71875</v>
      </c>
      <c r="Q3409" t="str">
        <f>LEFT(N3409, SEARCH("/", N3409, 1)-1)</f>
        <v>theater</v>
      </c>
      <c r="R3409" t="str">
        <f>RIGHT(N3409, LEN(N3409) - SEARCH("/", N3409,1))</f>
        <v>musical</v>
      </c>
      <c r="S3409" s="10">
        <f>(((J3409/60)/60)/24)+DATE(1970,1,1)</f>
        <v>42004.703865740739</v>
      </c>
      <c r="T3409" s="10">
        <f>(((I3409/60)/60)/24)+DATE(1970,1,1)</f>
        <v>42034.703865740739</v>
      </c>
      <c r="U3409" s="12">
        <f>ROUND((T3409-S3409), 0)</f>
        <v>30</v>
      </c>
      <c r="V3409" s="11">
        <f>IF(E3409&gt;=D3409, 1, "")</f>
        <v>1</v>
      </c>
      <c r="W3409" s="11" t="str">
        <f>IF(E3409&lt;D3409, 1, "")</f>
        <v/>
      </c>
      <c r="X3409" s="15">
        <f>S3409</f>
        <v>42004.703865740739</v>
      </c>
    </row>
    <row r="3410" spans="1:24" ht="48" x14ac:dyDescent="0.2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5">
        <f>E3410/D3410</f>
        <v>1.0287500000000001</v>
      </c>
      <c r="P3410" s="6">
        <f>E3410/L3410</f>
        <v>329.2</v>
      </c>
      <c r="Q3410" t="str">
        <f>LEFT(N3410, SEARCH("/", N3410, 1)-1)</f>
        <v>theater</v>
      </c>
      <c r="R3410" t="str">
        <f>RIGHT(N3410, LEN(N3410) - SEARCH("/", N3410,1))</f>
        <v>musical</v>
      </c>
      <c r="S3410" s="10">
        <f>(((J3410/60)/60)/24)+DATE(1970,1,1)</f>
        <v>41845.809166666666</v>
      </c>
      <c r="T3410" s="10">
        <f>(((I3410/60)/60)/24)+DATE(1970,1,1)</f>
        <v>41879.041666666664</v>
      </c>
      <c r="U3410" s="12">
        <f>ROUND((T3410-S3410), 0)</f>
        <v>33</v>
      </c>
      <c r="V3410" s="11">
        <f>IF(E3410&gt;=D3410, 1, "")</f>
        <v>1</v>
      </c>
      <c r="W3410" s="11" t="str">
        <f>IF(E3410&lt;D3410, 1, "")</f>
        <v/>
      </c>
      <c r="X3410" s="15">
        <f>S3410</f>
        <v>41845.809166666666</v>
      </c>
    </row>
    <row r="3411" spans="1:24" ht="48" x14ac:dyDescent="0.2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5">
        <f>E3411/D3411</f>
        <v>1.0724</v>
      </c>
      <c r="P3411" s="6">
        <f>E3411/L3411</f>
        <v>81.242424242424249</v>
      </c>
      <c r="Q3411" t="str">
        <f>LEFT(N3411, SEARCH("/", N3411, 1)-1)</f>
        <v>theater</v>
      </c>
      <c r="R3411" t="str">
        <f>RIGHT(N3411, LEN(N3411) - SEARCH("/", N3411,1))</f>
        <v>musical</v>
      </c>
      <c r="S3411" s="10">
        <f>(((J3411/60)/60)/24)+DATE(1970,1,1)</f>
        <v>41982.773356481484</v>
      </c>
      <c r="T3411" s="10">
        <f>(((I3411/60)/60)/24)+DATE(1970,1,1)</f>
        <v>42022.773356481484</v>
      </c>
      <c r="U3411" s="12">
        <f>ROUND((T3411-S3411), 0)</f>
        <v>40</v>
      </c>
      <c r="V3411" s="11">
        <f>IF(E3411&gt;=D3411, 1, "")</f>
        <v>1</v>
      </c>
      <c r="W3411" s="11" t="str">
        <f>IF(E3411&lt;D3411, 1, "")</f>
        <v/>
      </c>
      <c r="X3411" s="15">
        <f>S3411</f>
        <v>41982.773356481484</v>
      </c>
    </row>
    <row r="3412" spans="1:24" ht="48" x14ac:dyDescent="0.2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5">
        <f>E3412/D3412</f>
        <v>1.0962000000000001</v>
      </c>
      <c r="P3412" s="6">
        <f>E3412/L3412</f>
        <v>50.75</v>
      </c>
      <c r="Q3412" t="str">
        <f>LEFT(N3412, SEARCH("/", N3412, 1)-1)</f>
        <v>theater</v>
      </c>
      <c r="R3412" t="str">
        <f>RIGHT(N3412, LEN(N3412) - SEARCH("/", N3412,1))</f>
        <v>plays</v>
      </c>
      <c r="S3412" s="10">
        <f>(((J3412/60)/60)/24)+DATE(1970,1,1)</f>
        <v>42061.212488425925</v>
      </c>
      <c r="T3412" s="10">
        <f>(((I3412/60)/60)/24)+DATE(1970,1,1)</f>
        <v>42089.166666666672</v>
      </c>
      <c r="U3412" s="12">
        <f>ROUND((T3412-S3412), 0)</f>
        <v>28</v>
      </c>
      <c r="V3412" s="11">
        <f>IF(E3412&gt;=D3412, 1, "")</f>
        <v>1</v>
      </c>
      <c r="W3412" s="11" t="str">
        <f>IF(E3412&lt;D3412, 1, "")</f>
        <v/>
      </c>
      <c r="X3412" s="15">
        <f>S3412</f>
        <v>42061.212488425925</v>
      </c>
    </row>
    <row r="3413" spans="1:24" ht="48" x14ac:dyDescent="0.2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5">
        <f>E3413/D3413</f>
        <v>1.218</v>
      </c>
      <c r="P3413" s="6">
        <f>E3413/L3413</f>
        <v>60.9</v>
      </c>
      <c r="Q3413" t="str">
        <f>LEFT(N3413, SEARCH("/", N3413, 1)-1)</f>
        <v>theater</v>
      </c>
      <c r="R3413" t="str">
        <f>RIGHT(N3413, LEN(N3413) - SEARCH("/", N3413,1))</f>
        <v>plays</v>
      </c>
      <c r="S3413" s="10">
        <f>(((J3413/60)/60)/24)+DATE(1970,1,1)</f>
        <v>42036.24428240741</v>
      </c>
      <c r="T3413" s="10">
        <f>(((I3413/60)/60)/24)+DATE(1970,1,1)</f>
        <v>42064.290972222225</v>
      </c>
      <c r="U3413" s="12">
        <f>ROUND((T3413-S3413), 0)</f>
        <v>28</v>
      </c>
      <c r="V3413" s="11">
        <f>IF(E3413&gt;=D3413, 1, "")</f>
        <v>1</v>
      </c>
      <c r="W3413" s="11" t="str">
        <f>IF(E3413&lt;D3413, 1, "")</f>
        <v/>
      </c>
      <c r="X3413" s="15">
        <f>S3413</f>
        <v>42036.24428240741</v>
      </c>
    </row>
    <row r="3414" spans="1:24" ht="64" x14ac:dyDescent="0.2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5">
        <f>E3414/D3414</f>
        <v>1.0685</v>
      </c>
      <c r="P3414" s="6">
        <f>E3414/L3414</f>
        <v>109.03061224489795</v>
      </c>
      <c r="Q3414" t="str">
        <f>LEFT(N3414, SEARCH("/", N3414, 1)-1)</f>
        <v>theater</v>
      </c>
      <c r="R3414" t="str">
        <f>RIGHT(N3414, LEN(N3414) - SEARCH("/", N3414,1))</f>
        <v>plays</v>
      </c>
      <c r="S3414" s="10">
        <f>(((J3414/60)/60)/24)+DATE(1970,1,1)</f>
        <v>42157.470185185186</v>
      </c>
      <c r="T3414" s="10">
        <f>(((I3414/60)/60)/24)+DATE(1970,1,1)</f>
        <v>42187.470185185186</v>
      </c>
      <c r="U3414" s="12">
        <f>ROUND((T3414-S3414), 0)</f>
        <v>30</v>
      </c>
      <c r="V3414" s="11">
        <f>IF(E3414&gt;=D3414, 1, "")</f>
        <v>1</v>
      </c>
      <c r="W3414" s="11" t="str">
        <f>IF(E3414&lt;D3414, 1, "")</f>
        <v/>
      </c>
      <c r="X3414" s="15">
        <f>S3414</f>
        <v>42157.470185185186</v>
      </c>
    </row>
    <row r="3415" spans="1:24" ht="48" x14ac:dyDescent="0.2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5">
        <f>E3415/D3415</f>
        <v>1.0071379999999999</v>
      </c>
      <c r="P3415" s="6">
        <f>E3415/L3415</f>
        <v>25.692295918367346</v>
      </c>
      <c r="Q3415" t="str">
        <f>LEFT(N3415, SEARCH("/", N3415, 1)-1)</f>
        <v>theater</v>
      </c>
      <c r="R3415" t="str">
        <f>RIGHT(N3415, LEN(N3415) - SEARCH("/", N3415,1))</f>
        <v>plays</v>
      </c>
      <c r="S3415" s="10">
        <f>(((J3415/60)/60)/24)+DATE(1970,1,1)</f>
        <v>41827.909942129627</v>
      </c>
      <c r="T3415" s="10">
        <f>(((I3415/60)/60)/24)+DATE(1970,1,1)</f>
        <v>41857.897222222222</v>
      </c>
      <c r="U3415" s="12">
        <f>ROUND((T3415-S3415), 0)</f>
        <v>30</v>
      </c>
      <c r="V3415" s="11">
        <f>IF(E3415&gt;=D3415, 1, "")</f>
        <v>1</v>
      </c>
      <c r="W3415" s="11" t="str">
        <f>IF(E3415&lt;D3415, 1, "")</f>
        <v/>
      </c>
      <c r="X3415" s="15">
        <f>S3415</f>
        <v>41827.909942129627</v>
      </c>
    </row>
    <row r="3416" spans="1:24" ht="48" x14ac:dyDescent="0.2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5">
        <f>E3416/D3416</f>
        <v>1.0900000000000001</v>
      </c>
      <c r="P3416" s="6">
        <f>E3416/L3416</f>
        <v>41.92307692307692</v>
      </c>
      <c r="Q3416" t="str">
        <f>LEFT(N3416, SEARCH("/", N3416, 1)-1)</f>
        <v>theater</v>
      </c>
      <c r="R3416" t="str">
        <f>RIGHT(N3416, LEN(N3416) - SEARCH("/", N3416,1))</f>
        <v>plays</v>
      </c>
      <c r="S3416" s="10">
        <f>(((J3416/60)/60)/24)+DATE(1970,1,1)</f>
        <v>42162.729548611111</v>
      </c>
      <c r="T3416" s="10">
        <f>(((I3416/60)/60)/24)+DATE(1970,1,1)</f>
        <v>42192.729548611111</v>
      </c>
      <c r="U3416" s="12">
        <f>ROUND((T3416-S3416), 0)</f>
        <v>30</v>
      </c>
      <c r="V3416" s="11">
        <f>IF(E3416&gt;=D3416, 1, "")</f>
        <v>1</v>
      </c>
      <c r="W3416" s="11" t="str">
        <f>IF(E3416&lt;D3416, 1, "")</f>
        <v/>
      </c>
      <c r="X3416" s="15">
        <f>S3416</f>
        <v>42162.729548611111</v>
      </c>
    </row>
    <row r="3417" spans="1:24" ht="48" x14ac:dyDescent="0.2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5">
        <f>E3417/D3417</f>
        <v>1.1363000000000001</v>
      </c>
      <c r="P3417" s="6">
        <f>E3417/L3417</f>
        <v>88.7734375</v>
      </c>
      <c r="Q3417" t="str">
        <f>LEFT(N3417, SEARCH("/", N3417, 1)-1)</f>
        <v>theater</v>
      </c>
      <c r="R3417" t="str">
        <f>RIGHT(N3417, LEN(N3417) - SEARCH("/", N3417,1))</f>
        <v>plays</v>
      </c>
      <c r="S3417" s="10">
        <f>(((J3417/60)/60)/24)+DATE(1970,1,1)</f>
        <v>42233.738564814819</v>
      </c>
      <c r="T3417" s="10">
        <f>(((I3417/60)/60)/24)+DATE(1970,1,1)</f>
        <v>42263.738564814819</v>
      </c>
      <c r="U3417" s="12">
        <f>ROUND((T3417-S3417), 0)</f>
        <v>30</v>
      </c>
      <c r="V3417" s="11">
        <f>IF(E3417&gt;=D3417, 1, "")</f>
        <v>1</v>
      </c>
      <c r="W3417" s="11" t="str">
        <f>IF(E3417&lt;D3417, 1, "")</f>
        <v/>
      </c>
      <c r="X3417" s="15">
        <f>S3417</f>
        <v>42233.738564814819</v>
      </c>
    </row>
    <row r="3418" spans="1:24" ht="48" x14ac:dyDescent="0.2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5">
        <f>E3418/D3418</f>
        <v>1.1392</v>
      </c>
      <c r="P3418" s="6">
        <f>E3418/L3418</f>
        <v>80.225352112676063</v>
      </c>
      <c r="Q3418" t="str">
        <f>LEFT(N3418, SEARCH("/", N3418, 1)-1)</f>
        <v>theater</v>
      </c>
      <c r="R3418" t="str">
        <f>RIGHT(N3418, LEN(N3418) - SEARCH("/", N3418,1))</f>
        <v>plays</v>
      </c>
      <c r="S3418" s="10">
        <f>(((J3418/60)/60)/24)+DATE(1970,1,1)</f>
        <v>42042.197824074072</v>
      </c>
      <c r="T3418" s="10">
        <f>(((I3418/60)/60)/24)+DATE(1970,1,1)</f>
        <v>42072.156157407408</v>
      </c>
      <c r="U3418" s="12">
        <f>ROUND((T3418-S3418), 0)</f>
        <v>30</v>
      </c>
      <c r="V3418" s="11">
        <f>IF(E3418&gt;=D3418, 1, "")</f>
        <v>1</v>
      </c>
      <c r="W3418" s="11" t="str">
        <f>IF(E3418&lt;D3418, 1, "")</f>
        <v/>
      </c>
      <c r="X3418" s="15">
        <f>S3418</f>
        <v>42042.197824074072</v>
      </c>
    </row>
    <row r="3419" spans="1:24" ht="32" x14ac:dyDescent="0.2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5">
        <f>E3419/D3419</f>
        <v>1.06</v>
      </c>
      <c r="P3419" s="6">
        <f>E3419/L3419</f>
        <v>78.936170212765958</v>
      </c>
      <c r="Q3419" t="str">
        <f>LEFT(N3419, SEARCH("/", N3419, 1)-1)</f>
        <v>theater</v>
      </c>
      <c r="R3419" t="str">
        <f>RIGHT(N3419, LEN(N3419) - SEARCH("/", N3419,1))</f>
        <v>plays</v>
      </c>
      <c r="S3419" s="10">
        <f>(((J3419/60)/60)/24)+DATE(1970,1,1)</f>
        <v>42585.523842592593</v>
      </c>
      <c r="T3419" s="10">
        <f>(((I3419/60)/60)/24)+DATE(1970,1,1)</f>
        <v>42599.165972222225</v>
      </c>
      <c r="U3419" s="12">
        <f>ROUND((T3419-S3419), 0)</f>
        <v>14</v>
      </c>
      <c r="V3419" s="11">
        <f>IF(E3419&gt;=D3419, 1, "")</f>
        <v>1</v>
      </c>
      <c r="W3419" s="11" t="str">
        <f>IF(E3419&lt;D3419, 1, "")</f>
        <v/>
      </c>
      <c r="X3419" s="15">
        <f>S3419</f>
        <v>42585.523842592593</v>
      </c>
    </row>
    <row r="3420" spans="1:24" ht="48" x14ac:dyDescent="0.2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5">
        <f>E3420/D3420</f>
        <v>1.625</v>
      </c>
      <c r="P3420" s="6">
        <f>E3420/L3420</f>
        <v>95.588235294117652</v>
      </c>
      <c r="Q3420" t="str">
        <f>LEFT(N3420, SEARCH("/", N3420, 1)-1)</f>
        <v>theater</v>
      </c>
      <c r="R3420" t="str">
        <f>RIGHT(N3420, LEN(N3420) - SEARCH("/", N3420,1))</f>
        <v>plays</v>
      </c>
      <c r="S3420" s="10">
        <f>(((J3420/60)/60)/24)+DATE(1970,1,1)</f>
        <v>42097.786493055552</v>
      </c>
      <c r="T3420" s="10">
        <f>(((I3420/60)/60)/24)+DATE(1970,1,1)</f>
        <v>42127.952083333337</v>
      </c>
      <c r="U3420" s="12">
        <f>ROUND((T3420-S3420), 0)</f>
        <v>30</v>
      </c>
      <c r="V3420" s="11">
        <f>IF(E3420&gt;=D3420, 1, "")</f>
        <v>1</v>
      </c>
      <c r="W3420" s="11" t="str">
        <f>IF(E3420&lt;D3420, 1, "")</f>
        <v/>
      </c>
      <c r="X3420" s="15">
        <f>S3420</f>
        <v>42097.786493055552</v>
      </c>
    </row>
    <row r="3421" spans="1:24" ht="48" x14ac:dyDescent="0.2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5">
        <f>E3421/D3421</f>
        <v>1.06</v>
      </c>
      <c r="P3421" s="6">
        <f>E3421/L3421</f>
        <v>69.890109890109883</v>
      </c>
      <c r="Q3421" t="str">
        <f>LEFT(N3421, SEARCH("/", N3421, 1)-1)</f>
        <v>theater</v>
      </c>
      <c r="R3421" t="str">
        <f>RIGHT(N3421, LEN(N3421) - SEARCH("/", N3421,1))</f>
        <v>plays</v>
      </c>
      <c r="S3421" s="10">
        <f>(((J3421/60)/60)/24)+DATE(1970,1,1)</f>
        <v>41808.669571759259</v>
      </c>
      <c r="T3421" s="10">
        <f>(((I3421/60)/60)/24)+DATE(1970,1,1)</f>
        <v>41838.669571759259</v>
      </c>
      <c r="U3421" s="12">
        <f>ROUND((T3421-S3421), 0)</f>
        <v>30</v>
      </c>
      <c r="V3421" s="11">
        <f>IF(E3421&gt;=D3421, 1, "")</f>
        <v>1</v>
      </c>
      <c r="W3421" s="11" t="str">
        <f>IF(E3421&lt;D3421, 1, "")</f>
        <v/>
      </c>
      <c r="X3421" s="15">
        <f>S3421</f>
        <v>41808.669571759259</v>
      </c>
    </row>
    <row r="3422" spans="1:24" ht="48" x14ac:dyDescent="0.2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5">
        <f>E3422/D3422</f>
        <v>1.0015624999999999</v>
      </c>
      <c r="P3422" s="6">
        <f>E3422/L3422</f>
        <v>74.534883720930239</v>
      </c>
      <c r="Q3422" t="str">
        <f>LEFT(N3422, SEARCH("/", N3422, 1)-1)</f>
        <v>theater</v>
      </c>
      <c r="R3422" t="str">
        <f>RIGHT(N3422, LEN(N3422) - SEARCH("/", N3422,1))</f>
        <v>plays</v>
      </c>
      <c r="S3422" s="10">
        <f>(((J3422/60)/60)/24)+DATE(1970,1,1)</f>
        <v>41852.658310185187</v>
      </c>
      <c r="T3422" s="10">
        <f>(((I3422/60)/60)/24)+DATE(1970,1,1)</f>
        <v>41882.658310185187</v>
      </c>
      <c r="U3422" s="12">
        <f>ROUND((T3422-S3422), 0)</f>
        <v>30</v>
      </c>
      <c r="V3422" s="11">
        <f>IF(E3422&gt;=D3422, 1, "")</f>
        <v>1</v>
      </c>
      <c r="W3422" s="11" t="str">
        <f>IF(E3422&lt;D3422, 1, "")</f>
        <v/>
      </c>
      <c r="X3422" s="15">
        <f>S3422</f>
        <v>41852.658310185187</v>
      </c>
    </row>
    <row r="3423" spans="1:24" ht="32" x14ac:dyDescent="0.2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5">
        <f>E3423/D3423</f>
        <v>1.0535000000000001</v>
      </c>
      <c r="P3423" s="6">
        <f>E3423/L3423</f>
        <v>123.94117647058823</v>
      </c>
      <c r="Q3423" t="str">
        <f>LEFT(N3423, SEARCH("/", N3423, 1)-1)</f>
        <v>theater</v>
      </c>
      <c r="R3423" t="str">
        <f>RIGHT(N3423, LEN(N3423) - SEARCH("/", N3423,1))</f>
        <v>plays</v>
      </c>
      <c r="S3423" s="10">
        <f>(((J3423/60)/60)/24)+DATE(1970,1,1)</f>
        <v>42694.110185185185</v>
      </c>
      <c r="T3423" s="10">
        <f>(((I3423/60)/60)/24)+DATE(1970,1,1)</f>
        <v>42709.041666666672</v>
      </c>
      <c r="U3423" s="12">
        <f>ROUND((T3423-S3423), 0)</f>
        <v>15</v>
      </c>
      <c r="V3423" s="11">
        <f>IF(E3423&gt;=D3423, 1, "")</f>
        <v>1</v>
      </c>
      <c r="W3423" s="11" t="str">
        <f>IF(E3423&lt;D3423, 1, "")</f>
        <v/>
      </c>
      <c r="X3423" s="15">
        <f>S3423</f>
        <v>42694.110185185185</v>
      </c>
    </row>
    <row r="3424" spans="1:24" ht="48" x14ac:dyDescent="0.2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5">
        <f>E3424/D3424</f>
        <v>1.748</v>
      </c>
      <c r="P3424" s="6">
        <f>E3424/L3424</f>
        <v>264.84848484848487</v>
      </c>
      <c r="Q3424" t="str">
        <f>LEFT(N3424, SEARCH("/", N3424, 1)-1)</f>
        <v>theater</v>
      </c>
      <c r="R3424" t="str">
        <f>RIGHT(N3424, LEN(N3424) - SEARCH("/", N3424,1))</f>
        <v>plays</v>
      </c>
      <c r="S3424" s="10">
        <f>(((J3424/60)/60)/24)+DATE(1970,1,1)</f>
        <v>42341.818379629629</v>
      </c>
      <c r="T3424" s="10">
        <f>(((I3424/60)/60)/24)+DATE(1970,1,1)</f>
        <v>42370.166666666672</v>
      </c>
      <c r="U3424" s="12">
        <f>ROUND((T3424-S3424), 0)</f>
        <v>28</v>
      </c>
      <c r="V3424" s="11">
        <f>IF(E3424&gt;=D3424, 1, "")</f>
        <v>1</v>
      </c>
      <c r="W3424" s="11" t="str">
        <f>IF(E3424&lt;D3424, 1, "")</f>
        <v/>
      </c>
      <c r="X3424" s="15">
        <f>S3424</f>
        <v>42341.818379629629</v>
      </c>
    </row>
    <row r="3425" spans="1:24" ht="48" x14ac:dyDescent="0.2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5">
        <f>E3425/D3425</f>
        <v>1.02</v>
      </c>
      <c r="P3425" s="6">
        <f>E3425/L3425</f>
        <v>58.620689655172413</v>
      </c>
      <c r="Q3425" t="str">
        <f>LEFT(N3425, SEARCH("/", N3425, 1)-1)</f>
        <v>theater</v>
      </c>
      <c r="R3425" t="str">
        <f>RIGHT(N3425, LEN(N3425) - SEARCH("/", N3425,1))</f>
        <v>plays</v>
      </c>
      <c r="S3425" s="10">
        <f>(((J3425/60)/60)/24)+DATE(1970,1,1)</f>
        <v>41880.061006944445</v>
      </c>
      <c r="T3425" s="10">
        <f>(((I3425/60)/60)/24)+DATE(1970,1,1)</f>
        <v>41908.065972222219</v>
      </c>
      <c r="U3425" s="12">
        <f>ROUND((T3425-S3425), 0)</f>
        <v>28</v>
      </c>
      <c r="V3425" s="11">
        <f>IF(E3425&gt;=D3425, 1, "")</f>
        <v>1</v>
      </c>
      <c r="W3425" s="11" t="str">
        <f>IF(E3425&lt;D3425, 1, "")</f>
        <v/>
      </c>
      <c r="X3425" s="15">
        <f>S3425</f>
        <v>41880.061006944445</v>
      </c>
    </row>
    <row r="3426" spans="1:24" ht="48" x14ac:dyDescent="0.2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5">
        <f>E3426/D3426</f>
        <v>1.00125</v>
      </c>
      <c r="P3426" s="6">
        <f>E3426/L3426</f>
        <v>70.884955752212392</v>
      </c>
      <c r="Q3426" t="str">
        <f>LEFT(N3426, SEARCH("/", N3426, 1)-1)</f>
        <v>theater</v>
      </c>
      <c r="R3426" t="str">
        <f>RIGHT(N3426, LEN(N3426) - SEARCH("/", N3426,1))</f>
        <v>plays</v>
      </c>
      <c r="S3426" s="10">
        <f>(((J3426/60)/60)/24)+DATE(1970,1,1)</f>
        <v>41941.683865740742</v>
      </c>
      <c r="T3426" s="10">
        <f>(((I3426/60)/60)/24)+DATE(1970,1,1)</f>
        <v>41970.125</v>
      </c>
      <c r="U3426" s="12">
        <f>ROUND((T3426-S3426), 0)</f>
        <v>28</v>
      </c>
      <c r="V3426" s="11">
        <f>IF(E3426&gt;=D3426, 1, "")</f>
        <v>1</v>
      </c>
      <c r="W3426" s="11" t="str">
        <f>IF(E3426&lt;D3426, 1, "")</f>
        <v/>
      </c>
      <c r="X3426" s="15">
        <f>S3426</f>
        <v>41941.683865740742</v>
      </c>
    </row>
    <row r="3427" spans="1:24" ht="48" x14ac:dyDescent="0.2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5">
        <f>E3427/D3427</f>
        <v>1.7142857142857142</v>
      </c>
      <c r="P3427" s="6">
        <f>E3427/L3427</f>
        <v>8.5714285714285712</v>
      </c>
      <c r="Q3427" t="str">
        <f>LEFT(N3427, SEARCH("/", N3427, 1)-1)</f>
        <v>theater</v>
      </c>
      <c r="R3427" t="str">
        <f>RIGHT(N3427, LEN(N3427) - SEARCH("/", N3427,1))</f>
        <v>plays</v>
      </c>
      <c r="S3427" s="10">
        <f>(((J3427/60)/60)/24)+DATE(1970,1,1)</f>
        <v>42425.730671296296</v>
      </c>
      <c r="T3427" s="10">
        <f>(((I3427/60)/60)/24)+DATE(1970,1,1)</f>
        <v>42442.5</v>
      </c>
      <c r="U3427" s="12">
        <f>ROUND((T3427-S3427), 0)</f>
        <v>17</v>
      </c>
      <c r="V3427" s="11">
        <f>IF(E3427&gt;=D3427, 1, "")</f>
        <v>1</v>
      </c>
      <c r="W3427" s="11" t="str">
        <f>IF(E3427&lt;D3427, 1, "")</f>
        <v/>
      </c>
      <c r="X3427" s="15">
        <f>S3427</f>
        <v>42425.730671296296</v>
      </c>
    </row>
    <row r="3428" spans="1:24" ht="64" x14ac:dyDescent="0.2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5">
        <f>E3428/D3428</f>
        <v>1.1356666666666666</v>
      </c>
      <c r="P3428" s="6">
        <f>E3428/L3428</f>
        <v>113.56666666666666</v>
      </c>
      <c r="Q3428" t="str">
        <f>LEFT(N3428, SEARCH("/", N3428, 1)-1)</f>
        <v>theater</v>
      </c>
      <c r="R3428" t="str">
        <f>RIGHT(N3428, LEN(N3428) - SEARCH("/", N3428,1))</f>
        <v>plays</v>
      </c>
      <c r="S3428" s="10">
        <f>(((J3428/60)/60)/24)+DATE(1970,1,1)</f>
        <v>42026.88118055556</v>
      </c>
      <c r="T3428" s="10">
        <f>(((I3428/60)/60)/24)+DATE(1970,1,1)</f>
        <v>42086.093055555553</v>
      </c>
      <c r="U3428" s="12">
        <f>ROUND((T3428-S3428), 0)</f>
        <v>59</v>
      </c>
      <c r="V3428" s="11">
        <f>IF(E3428&gt;=D3428, 1, "")</f>
        <v>1</v>
      </c>
      <c r="W3428" s="11" t="str">
        <f>IF(E3428&lt;D3428, 1, "")</f>
        <v/>
      </c>
      <c r="X3428" s="15">
        <f>S3428</f>
        <v>42026.88118055556</v>
      </c>
    </row>
    <row r="3429" spans="1:24" ht="48" x14ac:dyDescent="0.2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5">
        <f>E3429/D3429</f>
        <v>1.2946666666666666</v>
      </c>
      <c r="P3429" s="6">
        <f>E3429/L3429</f>
        <v>60.6875</v>
      </c>
      <c r="Q3429" t="str">
        <f>LEFT(N3429, SEARCH("/", N3429, 1)-1)</f>
        <v>theater</v>
      </c>
      <c r="R3429" t="str">
        <f>RIGHT(N3429, LEN(N3429) - SEARCH("/", N3429,1))</f>
        <v>plays</v>
      </c>
      <c r="S3429" s="10">
        <f>(((J3429/60)/60)/24)+DATE(1970,1,1)</f>
        <v>41922.640590277777</v>
      </c>
      <c r="T3429" s="10">
        <f>(((I3429/60)/60)/24)+DATE(1970,1,1)</f>
        <v>41932.249305555553</v>
      </c>
      <c r="U3429" s="12">
        <f>ROUND((T3429-S3429), 0)</f>
        <v>10</v>
      </c>
      <c r="V3429" s="11">
        <f>IF(E3429&gt;=D3429, 1, "")</f>
        <v>1</v>
      </c>
      <c r="W3429" s="11" t="str">
        <f>IF(E3429&lt;D3429, 1, "")</f>
        <v/>
      </c>
      <c r="X3429" s="15">
        <f>S3429</f>
        <v>41922.640590277777</v>
      </c>
    </row>
    <row r="3430" spans="1:24" ht="48" x14ac:dyDescent="0.2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5">
        <f>E3430/D3430</f>
        <v>1.014</v>
      </c>
      <c r="P3430" s="6">
        <f>E3430/L3430</f>
        <v>110.21739130434783</v>
      </c>
      <c r="Q3430" t="str">
        <f>LEFT(N3430, SEARCH("/", N3430, 1)-1)</f>
        <v>theater</v>
      </c>
      <c r="R3430" t="str">
        <f>RIGHT(N3430, LEN(N3430) - SEARCH("/", N3430,1))</f>
        <v>plays</v>
      </c>
      <c r="S3430" s="10">
        <f>(((J3430/60)/60)/24)+DATE(1970,1,1)</f>
        <v>41993.824340277773</v>
      </c>
      <c r="T3430" s="10">
        <f>(((I3430/60)/60)/24)+DATE(1970,1,1)</f>
        <v>42010.25</v>
      </c>
      <c r="U3430" s="12">
        <f>ROUND((T3430-S3430), 0)</f>
        <v>16</v>
      </c>
      <c r="V3430" s="11">
        <f>IF(E3430&gt;=D3430, 1, "")</f>
        <v>1</v>
      </c>
      <c r="W3430" s="11" t="str">
        <f>IF(E3430&lt;D3430, 1, "")</f>
        <v/>
      </c>
      <c r="X3430" s="15">
        <f>S3430</f>
        <v>41993.824340277773</v>
      </c>
    </row>
    <row r="3431" spans="1:24" ht="48" x14ac:dyDescent="0.2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5">
        <f>E3431/D3431</f>
        <v>1.0916666666666666</v>
      </c>
      <c r="P3431" s="6">
        <f>E3431/L3431</f>
        <v>136.45833333333334</v>
      </c>
      <c r="Q3431" t="str">
        <f>LEFT(N3431, SEARCH("/", N3431, 1)-1)</f>
        <v>theater</v>
      </c>
      <c r="R3431" t="str">
        <f>RIGHT(N3431, LEN(N3431) - SEARCH("/", N3431,1))</f>
        <v>plays</v>
      </c>
      <c r="S3431" s="10">
        <f>(((J3431/60)/60)/24)+DATE(1970,1,1)</f>
        <v>42219.915856481486</v>
      </c>
      <c r="T3431" s="10">
        <f>(((I3431/60)/60)/24)+DATE(1970,1,1)</f>
        <v>42240.083333333328</v>
      </c>
      <c r="U3431" s="12">
        <f>ROUND((T3431-S3431), 0)</f>
        <v>20</v>
      </c>
      <c r="V3431" s="11">
        <f>IF(E3431&gt;=D3431, 1, "")</f>
        <v>1</v>
      </c>
      <c r="W3431" s="11" t="str">
        <f>IF(E3431&lt;D3431, 1, "")</f>
        <v/>
      </c>
      <c r="X3431" s="15">
        <f>S3431</f>
        <v>42219.915856481486</v>
      </c>
    </row>
    <row r="3432" spans="1:24" ht="48" x14ac:dyDescent="0.2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5">
        <f>E3432/D3432</f>
        <v>1.28925</v>
      </c>
      <c r="P3432" s="6">
        <f>E3432/L3432</f>
        <v>53.164948453608247</v>
      </c>
      <c r="Q3432" t="str">
        <f>LEFT(N3432, SEARCH("/", N3432, 1)-1)</f>
        <v>theater</v>
      </c>
      <c r="R3432" t="str">
        <f>RIGHT(N3432, LEN(N3432) - SEARCH("/", N3432,1))</f>
        <v>spaces</v>
      </c>
      <c r="S3432" s="10">
        <f>(((J3432/60)/60)/24)+DATE(1970,1,1)</f>
        <v>42225.559675925921</v>
      </c>
      <c r="T3432" s="10">
        <f>(((I3432/60)/60)/24)+DATE(1970,1,1)</f>
        <v>42270.559675925921</v>
      </c>
      <c r="U3432" s="12">
        <f>ROUND((T3432-S3432), 0)</f>
        <v>45</v>
      </c>
      <c r="V3432" s="11">
        <f>IF(E3432&gt;=D3432, 1, "")</f>
        <v>1</v>
      </c>
      <c r="W3432" s="11" t="str">
        <f>IF(E3432&lt;D3432, 1, "")</f>
        <v/>
      </c>
      <c r="X3432" s="15">
        <f>S3432</f>
        <v>42225.559675925921</v>
      </c>
    </row>
    <row r="3433" spans="1:24" ht="32" x14ac:dyDescent="0.2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5">
        <f>E3433/D3433</f>
        <v>1.0206</v>
      </c>
      <c r="P3433" s="6">
        <f>E3433/L3433</f>
        <v>86.491525423728817</v>
      </c>
      <c r="Q3433" t="str">
        <f>LEFT(N3433, SEARCH("/", N3433, 1)-1)</f>
        <v>theater</v>
      </c>
      <c r="R3433" t="str">
        <f>RIGHT(N3433, LEN(N3433) - SEARCH("/", N3433,1))</f>
        <v>spaces</v>
      </c>
      <c r="S3433" s="10">
        <f>(((J3433/60)/60)/24)+DATE(1970,1,1)</f>
        <v>42381.686840277776</v>
      </c>
      <c r="T3433" s="10">
        <f>(((I3433/60)/60)/24)+DATE(1970,1,1)</f>
        <v>42411.686840277776</v>
      </c>
      <c r="U3433" s="12">
        <f>ROUND((T3433-S3433), 0)</f>
        <v>30</v>
      </c>
      <c r="V3433" s="11">
        <f>IF(E3433&gt;=D3433, 1, "")</f>
        <v>1</v>
      </c>
      <c r="W3433" s="11" t="str">
        <f>IF(E3433&lt;D3433, 1, "")</f>
        <v/>
      </c>
      <c r="X3433" s="15">
        <f>S3433</f>
        <v>42381.686840277776</v>
      </c>
    </row>
    <row r="3434" spans="1:24" ht="48" x14ac:dyDescent="0.2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5">
        <f>E3434/D3434</f>
        <v>1.465395775862069</v>
      </c>
      <c r="P3434" s="6">
        <f>E3434/L3434</f>
        <v>155.23827397260274</v>
      </c>
      <c r="Q3434" t="str">
        <f>LEFT(N3434, SEARCH("/", N3434, 1)-1)</f>
        <v>theater</v>
      </c>
      <c r="R3434" t="str">
        <f>RIGHT(N3434, LEN(N3434) - SEARCH("/", N3434,1))</f>
        <v>spaces</v>
      </c>
      <c r="S3434" s="10">
        <f>(((J3434/60)/60)/24)+DATE(1970,1,1)</f>
        <v>41894.632361111115</v>
      </c>
      <c r="T3434" s="10">
        <f>(((I3434/60)/60)/24)+DATE(1970,1,1)</f>
        <v>41954.674027777779</v>
      </c>
      <c r="U3434" s="12">
        <f>ROUND((T3434-S3434), 0)</f>
        <v>60</v>
      </c>
      <c r="V3434" s="11">
        <f>IF(E3434&gt;=D3434, 1, "")</f>
        <v>1</v>
      </c>
      <c r="W3434" s="11" t="str">
        <f>IF(E3434&lt;D3434, 1, "")</f>
        <v/>
      </c>
      <c r="X3434" s="15">
        <f>S3434</f>
        <v>41894.632361111115</v>
      </c>
    </row>
    <row r="3435" spans="1:24" ht="48" x14ac:dyDescent="0.2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5">
        <f>E3435/D3435</f>
        <v>1.00352</v>
      </c>
      <c r="P3435" s="6">
        <f>E3435/L3435</f>
        <v>115.08256880733946</v>
      </c>
      <c r="Q3435" t="str">
        <f>LEFT(N3435, SEARCH("/", N3435, 1)-1)</f>
        <v>theater</v>
      </c>
      <c r="R3435" t="str">
        <f>RIGHT(N3435, LEN(N3435) - SEARCH("/", N3435,1))</f>
        <v>spaces</v>
      </c>
      <c r="S3435" s="10">
        <f>(((J3435/60)/60)/24)+DATE(1970,1,1)</f>
        <v>42576.278715277775</v>
      </c>
      <c r="T3435" s="10">
        <f>(((I3435/60)/60)/24)+DATE(1970,1,1)</f>
        <v>42606.278715277775</v>
      </c>
      <c r="U3435" s="12">
        <f>ROUND((T3435-S3435), 0)</f>
        <v>30</v>
      </c>
      <c r="V3435" s="11">
        <f>IF(E3435&gt;=D3435, 1, "")</f>
        <v>1</v>
      </c>
      <c r="W3435" s="11" t="str">
        <f>IF(E3435&lt;D3435, 1, "")</f>
        <v/>
      </c>
      <c r="X3435" s="15">
        <f>S3435</f>
        <v>42576.278715277775</v>
      </c>
    </row>
    <row r="3436" spans="1:24" ht="48" x14ac:dyDescent="0.2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5">
        <f>E3436/D3436</f>
        <v>1.2164999999999999</v>
      </c>
      <c r="P3436" s="6">
        <f>E3436/L3436</f>
        <v>109.5945945945946</v>
      </c>
      <c r="Q3436" t="str">
        <f>LEFT(N3436, SEARCH("/", N3436, 1)-1)</f>
        <v>theater</v>
      </c>
      <c r="R3436" t="str">
        <f>RIGHT(N3436, LEN(N3436) - SEARCH("/", N3436,1))</f>
        <v>spaces</v>
      </c>
      <c r="S3436" s="10">
        <f>(((J3436/60)/60)/24)+DATE(1970,1,1)</f>
        <v>42654.973703703698</v>
      </c>
      <c r="T3436" s="10">
        <f>(((I3436/60)/60)/24)+DATE(1970,1,1)</f>
        <v>42674.166666666672</v>
      </c>
      <c r="U3436" s="12">
        <f>ROUND((T3436-S3436), 0)</f>
        <v>19</v>
      </c>
      <c r="V3436" s="11">
        <f>IF(E3436&gt;=D3436, 1, "")</f>
        <v>1</v>
      </c>
      <c r="W3436" s="11" t="str">
        <f>IF(E3436&lt;D3436, 1, "")</f>
        <v/>
      </c>
      <c r="X3436" s="15">
        <f>S3436</f>
        <v>42654.973703703698</v>
      </c>
    </row>
    <row r="3437" spans="1:24" ht="48" x14ac:dyDescent="0.2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5">
        <f>E3437/D3437</f>
        <v>1.0549999999999999</v>
      </c>
      <c r="P3437" s="6">
        <f>E3437/L3437</f>
        <v>45.214285714285715</v>
      </c>
      <c r="Q3437" t="str">
        <f>LEFT(N3437, SEARCH("/", N3437, 1)-1)</f>
        <v>theater</v>
      </c>
      <c r="R3437" t="str">
        <f>RIGHT(N3437, LEN(N3437) - SEARCH("/", N3437,1))</f>
        <v>spaces</v>
      </c>
      <c r="S3437" s="10">
        <f>(((J3437/60)/60)/24)+DATE(1970,1,1)</f>
        <v>42431.500069444446</v>
      </c>
      <c r="T3437" s="10">
        <f>(((I3437/60)/60)/24)+DATE(1970,1,1)</f>
        <v>42491.458402777775</v>
      </c>
      <c r="U3437" s="12">
        <f>ROUND((T3437-S3437), 0)</f>
        <v>60</v>
      </c>
      <c r="V3437" s="11">
        <f>IF(E3437&gt;=D3437, 1, "")</f>
        <v>1</v>
      </c>
      <c r="W3437" s="11" t="str">
        <f>IF(E3437&lt;D3437, 1, "")</f>
        <v/>
      </c>
      <c r="X3437" s="15">
        <f>S3437</f>
        <v>42431.500069444446</v>
      </c>
    </row>
    <row r="3438" spans="1:24" ht="48" x14ac:dyDescent="0.2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5">
        <f>E3438/D3438</f>
        <v>1.1040080000000001</v>
      </c>
      <c r="P3438" s="6">
        <f>E3438/L3438</f>
        <v>104.15169811320754</v>
      </c>
      <c r="Q3438" t="str">
        <f>LEFT(N3438, SEARCH("/", N3438, 1)-1)</f>
        <v>theater</v>
      </c>
      <c r="R3438" t="str">
        <f>RIGHT(N3438, LEN(N3438) - SEARCH("/", N3438,1))</f>
        <v>spaces</v>
      </c>
      <c r="S3438" s="10">
        <f>(((J3438/60)/60)/24)+DATE(1970,1,1)</f>
        <v>42627.307303240741</v>
      </c>
      <c r="T3438" s="10">
        <f>(((I3438/60)/60)/24)+DATE(1970,1,1)</f>
        <v>42656</v>
      </c>
      <c r="U3438" s="12">
        <f>ROUND((T3438-S3438), 0)</f>
        <v>29</v>
      </c>
      <c r="V3438" s="11">
        <f>IF(E3438&gt;=D3438, 1, "")</f>
        <v>1</v>
      </c>
      <c r="W3438" s="11" t="str">
        <f>IF(E3438&lt;D3438, 1, "")</f>
        <v/>
      </c>
      <c r="X3438" s="15">
        <f>S3438</f>
        <v>42627.307303240741</v>
      </c>
    </row>
    <row r="3439" spans="1:24" ht="48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>E3439/D3439</f>
        <v>1</v>
      </c>
      <c r="P3439" s="6">
        <f>E3439/L3439</f>
        <v>35.714285714285715</v>
      </c>
      <c r="Q3439" t="str">
        <f>LEFT(N3439, SEARCH("/", N3439, 1)-1)</f>
        <v>theater</v>
      </c>
      <c r="R3439" t="str">
        <f>RIGHT(N3439, LEN(N3439) - SEARCH("/", N3439,1))</f>
        <v>spaces</v>
      </c>
      <c r="S3439" s="10">
        <f>(((J3439/60)/60)/24)+DATE(1970,1,1)</f>
        <v>42511.362048611118</v>
      </c>
      <c r="T3439" s="10">
        <f>(((I3439/60)/60)/24)+DATE(1970,1,1)</f>
        <v>42541.362048611118</v>
      </c>
      <c r="U3439" s="12">
        <f>ROUND((T3439-S3439), 0)</f>
        <v>30</v>
      </c>
      <c r="V3439" s="11">
        <f>IF(E3439&gt;=D3439, 1, "")</f>
        <v>1</v>
      </c>
      <c r="W3439" s="11" t="str">
        <f>IF(E3439&lt;D3439, 1, "")</f>
        <v/>
      </c>
      <c r="X3439" s="15">
        <f>S3439</f>
        <v>42511.362048611118</v>
      </c>
    </row>
    <row r="3440" spans="1:24" ht="16" x14ac:dyDescent="0.2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5">
        <f>E3440/D3440</f>
        <v>1.76535</v>
      </c>
      <c r="P3440" s="6">
        <f>E3440/L3440</f>
        <v>96.997252747252745</v>
      </c>
      <c r="Q3440" t="str">
        <f>LEFT(N3440, SEARCH("/", N3440, 1)-1)</f>
        <v>theater</v>
      </c>
      <c r="R3440" t="str">
        <f>RIGHT(N3440, LEN(N3440) - SEARCH("/", N3440,1))</f>
        <v>spaces</v>
      </c>
      <c r="S3440" s="10">
        <f>(((J3440/60)/60)/24)+DATE(1970,1,1)</f>
        <v>42337.02039351852</v>
      </c>
      <c r="T3440" s="10">
        <f>(((I3440/60)/60)/24)+DATE(1970,1,1)</f>
        <v>42359.207638888889</v>
      </c>
      <c r="U3440" s="12">
        <f>ROUND((T3440-S3440), 0)</f>
        <v>22</v>
      </c>
      <c r="V3440" s="11">
        <f>IF(E3440&gt;=D3440, 1, "")</f>
        <v>1</v>
      </c>
      <c r="W3440" s="11" t="str">
        <f>IF(E3440&lt;D3440, 1, "")</f>
        <v/>
      </c>
      <c r="X3440" s="15">
        <f>S3440</f>
        <v>42337.02039351852</v>
      </c>
    </row>
    <row r="3441" spans="1:24" ht="48" x14ac:dyDescent="0.2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5">
        <f>E3441/D3441</f>
        <v>1</v>
      </c>
      <c r="P3441" s="6">
        <f>E3441/L3441</f>
        <v>370.37037037037038</v>
      </c>
      <c r="Q3441" t="str">
        <f>LEFT(N3441, SEARCH("/", N3441, 1)-1)</f>
        <v>theater</v>
      </c>
      <c r="R3441" t="str">
        <f>RIGHT(N3441, LEN(N3441) - SEARCH("/", N3441,1))</f>
        <v>spaces</v>
      </c>
      <c r="S3441" s="10">
        <f>(((J3441/60)/60)/24)+DATE(1970,1,1)</f>
        <v>42341.57430555555</v>
      </c>
      <c r="T3441" s="10">
        <f>(((I3441/60)/60)/24)+DATE(1970,1,1)</f>
        <v>42376.57430555555</v>
      </c>
      <c r="U3441" s="12">
        <f>ROUND((T3441-S3441), 0)</f>
        <v>35</v>
      </c>
      <c r="V3441" s="11">
        <f>IF(E3441&gt;=D3441, 1, "")</f>
        <v>1</v>
      </c>
      <c r="W3441" s="11" t="str">
        <f>IF(E3441&lt;D3441, 1, "")</f>
        <v/>
      </c>
      <c r="X3441" s="15">
        <f>S3441</f>
        <v>42341.57430555555</v>
      </c>
    </row>
    <row r="3442" spans="1:24" ht="48" x14ac:dyDescent="0.2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5">
        <f>E3442/D3442</f>
        <v>1.0329411764705883</v>
      </c>
      <c r="P3442" s="6">
        <f>E3442/L3442</f>
        <v>94.408602150537632</v>
      </c>
      <c r="Q3442" t="str">
        <f>LEFT(N3442, SEARCH("/", N3442, 1)-1)</f>
        <v>theater</v>
      </c>
      <c r="R3442" t="str">
        <f>RIGHT(N3442, LEN(N3442) - SEARCH("/", N3442,1))</f>
        <v>spaces</v>
      </c>
      <c r="S3442" s="10">
        <f>(((J3442/60)/60)/24)+DATE(1970,1,1)</f>
        <v>42740.837152777778</v>
      </c>
      <c r="T3442" s="10">
        <f>(((I3442/60)/60)/24)+DATE(1970,1,1)</f>
        <v>42762.837152777778</v>
      </c>
      <c r="U3442" s="12">
        <f>ROUND((T3442-S3442), 0)</f>
        <v>22</v>
      </c>
      <c r="V3442" s="11">
        <f>IF(E3442&gt;=D3442, 1, "")</f>
        <v>1</v>
      </c>
      <c r="W3442" s="11" t="str">
        <f>IF(E3442&lt;D3442, 1, "")</f>
        <v/>
      </c>
      <c r="X3442" s="15">
        <f>S3442</f>
        <v>42740.837152777778</v>
      </c>
    </row>
    <row r="3443" spans="1:24" ht="48" x14ac:dyDescent="0.2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5">
        <f>E3443/D3443</f>
        <v>1.0449999999999999</v>
      </c>
      <c r="P3443" s="6">
        <f>E3443/L3443</f>
        <v>48.984375</v>
      </c>
      <c r="Q3443" t="str">
        <f>LEFT(N3443, SEARCH("/", N3443, 1)-1)</f>
        <v>theater</v>
      </c>
      <c r="R3443" t="str">
        <f>RIGHT(N3443, LEN(N3443) - SEARCH("/", N3443,1))</f>
        <v>spaces</v>
      </c>
      <c r="S3443" s="10">
        <f>(((J3443/60)/60)/24)+DATE(1970,1,1)</f>
        <v>42622.767476851848</v>
      </c>
      <c r="T3443" s="10">
        <f>(((I3443/60)/60)/24)+DATE(1970,1,1)</f>
        <v>42652.767476851848</v>
      </c>
      <c r="U3443" s="12">
        <f>ROUND((T3443-S3443), 0)</f>
        <v>30</v>
      </c>
      <c r="V3443" s="11">
        <f>IF(E3443&gt;=D3443, 1, "")</f>
        <v>1</v>
      </c>
      <c r="W3443" s="11" t="str">
        <f>IF(E3443&lt;D3443, 1, "")</f>
        <v/>
      </c>
      <c r="X3443" s="15">
        <f>S3443</f>
        <v>42622.767476851848</v>
      </c>
    </row>
    <row r="3444" spans="1:24" ht="16" x14ac:dyDescent="0.2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5">
        <f>E3444/D3444</f>
        <v>1.0029999999999999</v>
      </c>
      <c r="P3444" s="6">
        <f>E3444/L3444</f>
        <v>45.590909090909093</v>
      </c>
      <c r="Q3444" t="str">
        <f>LEFT(N3444, SEARCH("/", N3444, 1)-1)</f>
        <v>theater</v>
      </c>
      <c r="R3444" t="str">
        <f>RIGHT(N3444, LEN(N3444) - SEARCH("/", N3444,1))</f>
        <v>spaces</v>
      </c>
      <c r="S3444" s="10">
        <f>(((J3444/60)/60)/24)+DATE(1970,1,1)</f>
        <v>42390.838738425926</v>
      </c>
      <c r="T3444" s="10">
        <f>(((I3444/60)/60)/24)+DATE(1970,1,1)</f>
        <v>42420.838738425926</v>
      </c>
      <c r="U3444" s="12">
        <f>ROUND((T3444-S3444), 0)</f>
        <v>30</v>
      </c>
      <c r="V3444" s="11">
        <f>IF(E3444&gt;=D3444, 1, "")</f>
        <v>1</v>
      </c>
      <c r="W3444" s="11" t="str">
        <f>IF(E3444&lt;D3444, 1, "")</f>
        <v/>
      </c>
      <c r="X3444" s="15">
        <f>S3444</f>
        <v>42390.838738425926</v>
      </c>
    </row>
    <row r="3445" spans="1:24" ht="48" x14ac:dyDescent="0.2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5">
        <f>E3445/D3445</f>
        <v>4.577466666666667</v>
      </c>
      <c r="P3445" s="6">
        <f>E3445/L3445</f>
        <v>23.275254237288134</v>
      </c>
      <c r="Q3445" t="str">
        <f>LEFT(N3445, SEARCH("/", N3445, 1)-1)</f>
        <v>theater</v>
      </c>
      <c r="R3445" t="str">
        <f>RIGHT(N3445, LEN(N3445) - SEARCH("/", N3445,1))</f>
        <v>spaces</v>
      </c>
      <c r="S3445" s="10">
        <f>(((J3445/60)/60)/24)+DATE(1970,1,1)</f>
        <v>41885.478842592594</v>
      </c>
      <c r="T3445" s="10">
        <f>(((I3445/60)/60)/24)+DATE(1970,1,1)</f>
        <v>41915.478842592594</v>
      </c>
      <c r="U3445" s="12">
        <f>ROUND((T3445-S3445), 0)</f>
        <v>30</v>
      </c>
      <c r="V3445" s="11">
        <f>IF(E3445&gt;=D3445, 1, "")</f>
        <v>1</v>
      </c>
      <c r="W3445" s="11" t="str">
        <f>IF(E3445&lt;D3445, 1, "")</f>
        <v/>
      </c>
      <c r="X3445" s="15">
        <f>S3445</f>
        <v>41885.478842592594</v>
      </c>
    </row>
    <row r="3446" spans="1:24" ht="48" x14ac:dyDescent="0.2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5">
        <f>E3446/D3446</f>
        <v>1.0496000000000001</v>
      </c>
      <c r="P3446" s="6">
        <f>E3446/L3446</f>
        <v>63.2289156626506</v>
      </c>
      <c r="Q3446" t="str">
        <f>LEFT(N3446, SEARCH("/", N3446, 1)-1)</f>
        <v>theater</v>
      </c>
      <c r="R3446" t="str">
        <f>RIGHT(N3446, LEN(N3446) - SEARCH("/", N3446,1))</f>
        <v>spaces</v>
      </c>
      <c r="S3446" s="10">
        <f>(((J3446/60)/60)/24)+DATE(1970,1,1)</f>
        <v>42724.665173611109</v>
      </c>
      <c r="T3446" s="10">
        <f>(((I3446/60)/60)/24)+DATE(1970,1,1)</f>
        <v>42754.665173611109</v>
      </c>
      <c r="U3446" s="12">
        <f>ROUND((T3446-S3446), 0)</f>
        <v>30</v>
      </c>
      <c r="V3446" s="11">
        <f>IF(E3446&gt;=D3446, 1, "")</f>
        <v>1</v>
      </c>
      <c r="W3446" s="11" t="str">
        <f>IF(E3446&lt;D3446, 1, "")</f>
        <v/>
      </c>
      <c r="X3446" s="15">
        <f>S3446</f>
        <v>42724.665173611109</v>
      </c>
    </row>
    <row r="3447" spans="1:24" ht="32" x14ac:dyDescent="0.2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5">
        <f>E3447/D3447</f>
        <v>1.7194285714285715</v>
      </c>
      <c r="P3447" s="6">
        <f>E3447/L3447</f>
        <v>153.5204081632653</v>
      </c>
      <c r="Q3447" t="str">
        <f>LEFT(N3447, SEARCH("/", N3447, 1)-1)</f>
        <v>theater</v>
      </c>
      <c r="R3447" t="str">
        <f>RIGHT(N3447, LEN(N3447) - SEARCH("/", N3447,1))</f>
        <v>spaces</v>
      </c>
      <c r="S3447" s="10">
        <f>(((J3447/60)/60)/24)+DATE(1970,1,1)</f>
        <v>42090.912500000006</v>
      </c>
      <c r="T3447" s="10">
        <f>(((I3447/60)/60)/24)+DATE(1970,1,1)</f>
        <v>42150.912500000006</v>
      </c>
      <c r="U3447" s="12">
        <f>ROUND((T3447-S3447), 0)</f>
        <v>60</v>
      </c>
      <c r="V3447" s="11">
        <f>IF(E3447&gt;=D3447, 1, "")</f>
        <v>1</v>
      </c>
      <c r="W3447" s="11" t="str">
        <f>IF(E3447&lt;D3447, 1, "")</f>
        <v/>
      </c>
      <c r="X3447" s="15">
        <f>S3447</f>
        <v>42090.912500000006</v>
      </c>
    </row>
    <row r="3448" spans="1:24" ht="48" x14ac:dyDescent="0.2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5">
        <f>E3448/D3448</f>
        <v>1.0373000000000001</v>
      </c>
      <c r="P3448" s="6">
        <f>E3448/L3448</f>
        <v>90.2</v>
      </c>
      <c r="Q3448" t="str">
        <f>LEFT(N3448, SEARCH("/", N3448, 1)-1)</f>
        <v>theater</v>
      </c>
      <c r="R3448" t="str">
        <f>RIGHT(N3448, LEN(N3448) - SEARCH("/", N3448,1))</f>
        <v>spaces</v>
      </c>
      <c r="S3448" s="10">
        <f>(((J3448/60)/60)/24)+DATE(1970,1,1)</f>
        <v>42775.733715277776</v>
      </c>
      <c r="T3448" s="10">
        <f>(((I3448/60)/60)/24)+DATE(1970,1,1)</f>
        <v>42793.207638888889</v>
      </c>
      <c r="U3448" s="12">
        <f>ROUND((T3448-S3448), 0)</f>
        <v>17</v>
      </c>
      <c r="V3448" s="11">
        <f>IF(E3448&gt;=D3448, 1, "")</f>
        <v>1</v>
      </c>
      <c r="W3448" s="11" t="str">
        <f>IF(E3448&lt;D3448, 1, "")</f>
        <v/>
      </c>
      <c r="X3448" s="15">
        <f>S3448</f>
        <v>42775.733715277776</v>
      </c>
    </row>
    <row r="3449" spans="1:24" ht="48" x14ac:dyDescent="0.2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5">
        <f>E3449/D3449</f>
        <v>1.0302899999999999</v>
      </c>
      <c r="P3449" s="6">
        <f>E3449/L3449</f>
        <v>118.97113163972287</v>
      </c>
      <c r="Q3449" t="str">
        <f>LEFT(N3449, SEARCH("/", N3449, 1)-1)</f>
        <v>theater</v>
      </c>
      <c r="R3449" t="str">
        <f>RIGHT(N3449, LEN(N3449) - SEARCH("/", N3449,1))</f>
        <v>spaces</v>
      </c>
      <c r="S3449" s="10">
        <f>(((J3449/60)/60)/24)+DATE(1970,1,1)</f>
        <v>41778.193622685183</v>
      </c>
      <c r="T3449" s="10">
        <f>(((I3449/60)/60)/24)+DATE(1970,1,1)</f>
        <v>41806.184027777781</v>
      </c>
      <c r="U3449" s="12">
        <f>ROUND((T3449-S3449), 0)</f>
        <v>28</v>
      </c>
      <c r="V3449" s="11">
        <f>IF(E3449&gt;=D3449, 1, "")</f>
        <v>1</v>
      </c>
      <c r="W3449" s="11" t="str">
        <f>IF(E3449&lt;D3449, 1, "")</f>
        <v/>
      </c>
      <c r="X3449" s="15">
        <f>S3449</f>
        <v>41778.193622685183</v>
      </c>
    </row>
    <row r="3450" spans="1:24" ht="48" x14ac:dyDescent="0.2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5">
        <f>E3450/D3450</f>
        <v>1.1888888888888889</v>
      </c>
      <c r="P3450" s="6">
        <f>E3450/L3450</f>
        <v>80.25</v>
      </c>
      <c r="Q3450" t="str">
        <f>LEFT(N3450, SEARCH("/", N3450, 1)-1)</f>
        <v>theater</v>
      </c>
      <c r="R3450" t="str">
        <f>RIGHT(N3450, LEN(N3450) - SEARCH("/", N3450,1))</f>
        <v>spaces</v>
      </c>
      <c r="S3450" s="10">
        <f>(((J3450/60)/60)/24)+DATE(1970,1,1)</f>
        <v>42780.740277777775</v>
      </c>
      <c r="T3450" s="10">
        <f>(((I3450/60)/60)/24)+DATE(1970,1,1)</f>
        <v>42795.083333333328</v>
      </c>
      <c r="U3450" s="12">
        <f>ROUND((T3450-S3450), 0)</f>
        <v>14</v>
      </c>
      <c r="V3450" s="11">
        <f>IF(E3450&gt;=D3450, 1, "")</f>
        <v>1</v>
      </c>
      <c r="W3450" s="11" t="str">
        <f>IF(E3450&lt;D3450, 1, "")</f>
        <v/>
      </c>
      <c r="X3450" s="15">
        <f>S3450</f>
        <v>42780.740277777775</v>
      </c>
    </row>
    <row r="3451" spans="1:24" ht="48" x14ac:dyDescent="0.2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5">
        <f>E3451/D3451</f>
        <v>1</v>
      </c>
      <c r="P3451" s="6">
        <f>E3451/L3451</f>
        <v>62.5</v>
      </c>
      <c r="Q3451" t="str">
        <f>LEFT(N3451, SEARCH("/", N3451, 1)-1)</f>
        <v>theater</v>
      </c>
      <c r="R3451" t="str">
        <f>RIGHT(N3451, LEN(N3451) - SEARCH("/", N3451,1))</f>
        <v>spaces</v>
      </c>
      <c r="S3451" s="10">
        <f>(((J3451/60)/60)/24)+DATE(1970,1,1)</f>
        <v>42752.827199074076</v>
      </c>
      <c r="T3451" s="10">
        <f>(((I3451/60)/60)/24)+DATE(1970,1,1)</f>
        <v>42766.75</v>
      </c>
      <c r="U3451" s="12">
        <f>ROUND((T3451-S3451), 0)</f>
        <v>14</v>
      </c>
      <c r="V3451" s="11">
        <f>IF(E3451&gt;=D3451, 1, "")</f>
        <v>1</v>
      </c>
      <c r="W3451" s="11" t="str">
        <f>IF(E3451&lt;D3451, 1, "")</f>
        <v/>
      </c>
      <c r="X3451" s="15">
        <f>S3451</f>
        <v>42752.827199074076</v>
      </c>
    </row>
    <row r="3452" spans="1:24" ht="48" x14ac:dyDescent="0.2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5">
        <f>E3452/D3452</f>
        <v>3.1869988910451896</v>
      </c>
      <c r="P3452" s="6">
        <f>E3452/L3452</f>
        <v>131.37719999999999</v>
      </c>
      <c r="Q3452" t="str">
        <f>LEFT(N3452, SEARCH("/", N3452, 1)-1)</f>
        <v>theater</v>
      </c>
      <c r="R3452" t="str">
        <f>RIGHT(N3452, LEN(N3452) - SEARCH("/", N3452,1))</f>
        <v>spaces</v>
      </c>
      <c r="S3452" s="10">
        <f>(((J3452/60)/60)/24)+DATE(1970,1,1)</f>
        <v>42534.895625000005</v>
      </c>
      <c r="T3452" s="10">
        <f>(((I3452/60)/60)/24)+DATE(1970,1,1)</f>
        <v>42564.895625000005</v>
      </c>
      <c r="U3452" s="12">
        <f>ROUND((T3452-S3452), 0)</f>
        <v>30</v>
      </c>
      <c r="V3452" s="11">
        <f>IF(E3452&gt;=D3452, 1, "")</f>
        <v>1</v>
      </c>
      <c r="W3452" s="11" t="str">
        <f>IF(E3452&lt;D3452, 1, "")</f>
        <v/>
      </c>
      <c r="X3452" s="15">
        <f>S3452</f>
        <v>42534.895625000005</v>
      </c>
    </row>
    <row r="3453" spans="1:24" ht="32" x14ac:dyDescent="0.2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5">
        <f>E3453/D3453</f>
        <v>1.0850614285714286</v>
      </c>
      <c r="P3453" s="6">
        <f>E3453/L3453</f>
        <v>73.032980769230775</v>
      </c>
      <c r="Q3453" t="str">
        <f>LEFT(N3453, SEARCH("/", N3453, 1)-1)</f>
        <v>theater</v>
      </c>
      <c r="R3453" t="str">
        <f>RIGHT(N3453, LEN(N3453) - SEARCH("/", N3453,1))</f>
        <v>spaces</v>
      </c>
      <c r="S3453" s="10">
        <f>(((J3453/60)/60)/24)+DATE(1970,1,1)</f>
        <v>41239.83625</v>
      </c>
      <c r="T3453" s="10">
        <f>(((I3453/60)/60)/24)+DATE(1970,1,1)</f>
        <v>41269.83625</v>
      </c>
      <c r="U3453" s="12">
        <f>ROUND((T3453-S3453), 0)</f>
        <v>30</v>
      </c>
      <c r="V3453" s="11">
        <f>IF(E3453&gt;=D3453, 1, "")</f>
        <v>1</v>
      </c>
      <c r="W3453" s="11" t="str">
        <f>IF(E3453&lt;D3453, 1, "")</f>
        <v/>
      </c>
      <c r="X3453" s="15">
        <f>S3453</f>
        <v>41239.83625</v>
      </c>
    </row>
    <row r="3454" spans="1:24" ht="48" x14ac:dyDescent="0.2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5">
        <f>E3454/D3454</f>
        <v>1.0116666666666667</v>
      </c>
      <c r="P3454" s="6">
        <f>E3454/L3454</f>
        <v>178.52941176470588</v>
      </c>
      <c r="Q3454" t="str">
        <f>LEFT(N3454, SEARCH("/", N3454, 1)-1)</f>
        <v>theater</v>
      </c>
      <c r="R3454" t="str">
        <f>RIGHT(N3454, LEN(N3454) - SEARCH("/", N3454,1))</f>
        <v>spaces</v>
      </c>
      <c r="S3454" s="10">
        <f>(((J3454/60)/60)/24)+DATE(1970,1,1)</f>
        <v>42398.849259259259</v>
      </c>
      <c r="T3454" s="10">
        <f>(((I3454/60)/60)/24)+DATE(1970,1,1)</f>
        <v>42430.249305555553</v>
      </c>
      <c r="U3454" s="12">
        <f>ROUND((T3454-S3454), 0)</f>
        <v>31</v>
      </c>
      <c r="V3454" s="11">
        <f>IF(E3454&gt;=D3454, 1, "")</f>
        <v>1</v>
      </c>
      <c r="W3454" s="11" t="str">
        <f>IF(E3454&lt;D3454, 1, "")</f>
        <v/>
      </c>
      <c r="X3454" s="15">
        <f>S3454</f>
        <v>42398.849259259259</v>
      </c>
    </row>
    <row r="3455" spans="1:24" ht="48" x14ac:dyDescent="0.2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5">
        <f>E3455/D3455</f>
        <v>1.12815</v>
      </c>
      <c r="P3455" s="6">
        <f>E3455/L3455</f>
        <v>162.90974729241879</v>
      </c>
      <c r="Q3455" t="str">
        <f>LEFT(N3455, SEARCH("/", N3455, 1)-1)</f>
        <v>theater</v>
      </c>
      <c r="R3455" t="str">
        <f>RIGHT(N3455, LEN(N3455) - SEARCH("/", N3455,1))</f>
        <v>spaces</v>
      </c>
      <c r="S3455" s="10">
        <f>(((J3455/60)/60)/24)+DATE(1970,1,1)</f>
        <v>41928.881064814814</v>
      </c>
      <c r="T3455" s="10">
        <f>(((I3455/60)/60)/24)+DATE(1970,1,1)</f>
        <v>41958.922731481478</v>
      </c>
      <c r="U3455" s="12">
        <f>ROUND((T3455-S3455), 0)</f>
        <v>30</v>
      </c>
      <c r="V3455" s="11">
        <f>IF(E3455&gt;=D3455, 1, "")</f>
        <v>1</v>
      </c>
      <c r="W3455" s="11" t="str">
        <f>IF(E3455&lt;D3455, 1, "")</f>
        <v/>
      </c>
      <c r="X3455" s="15">
        <f>S3455</f>
        <v>41928.881064814814</v>
      </c>
    </row>
    <row r="3456" spans="1:24" ht="48" x14ac:dyDescent="0.2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5">
        <f>E3456/D3456</f>
        <v>1.2049622641509434</v>
      </c>
      <c r="P3456" s="6">
        <f>E3456/L3456</f>
        <v>108.24237288135593</v>
      </c>
      <c r="Q3456" t="str">
        <f>LEFT(N3456, SEARCH("/", N3456, 1)-1)</f>
        <v>theater</v>
      </c>
      <c r="R3456" t="str">
        <f>RIGHT(N3456, LEN(N3456) - SEARCH("/", N3456,1))</f>
        <v>spaces</v>
      </c>
      <c r="S3456" s="10">
        <f>(((J3456/60)/60)/24)+DATE(1970,1,1)</f>
        <v>41888.674826388888</v>
      </c>
      <c r="T3456" s="10">
        <f>(((I3456/60)/60)/24)+DATE(1970,1,1)</f>
        <v>41918.674826388888</v>
      </c>
      <c r="U3456" s="12">
        <f>ROUND((T3456-S3456), 0)</f>
        <v>30</v>
      </c>
      <c r="V3456" s="11">
        <f>IF(E3456&gt;=D3456, 1, "")</f>
        <v>1</v>
      </c>
      <c r="W3456" s="11" t="str">
        <f>IF(E3456&lt;D3456, 1, "")</f>
        <v/>
      </c>
      <c r="X3456" s="15">
        <f>S3456</f>
        <v>41888.674826388888</v>
      </c>
    </row>
    <row r="3457" spans="1:24" ht="32" x14ac:dyDescent="0.2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5">
        <f>E3457/D3457</f>
        <v>1.0774999999999999</v>
      </c>
      <c r="P3457" s="6">
        <f>E3457/L3457</f>
        <v>88.865979381443296</v>
      </c>
      <c r="Q3457" t="str">
        <f>LEFT(N3457, SEARCH("/", N3457, 1)-1)</f>
        <v>theater</v>
      </c>
      <c r="R3457" t="str">
        <f>RIGHT(N3457, LEN(N3457) - SEARCH("/", N3457,1))</f>
        <v>spaces</v>
      </c>
      <c r="S3457" s="10">
        <f>(((J3457/60)/60)/24)+DATE(1970,1,1)</f>
        <v>41957.756840277783</v>
      </c>
      <c r="T3457" s="10">
        <f>(((I3457/60)/60)/24)+DATE(1970,1,1)</f>
        <v>41987.756840277783</v>
      </c>
      <c r="U3457" s="12">
        <f>ROUND((T3457-S3457), 0)</f>
        <v>30</v>
      </c>
      <c r="V3457" s="11">
        <f>IF(E3457&gt;=D3457, 1, "")</f>
        <v>1</v>
      </c>
      <c r="W3457" s="11" t="str">
        <f>IF(E3457&lt;D3457, 1, "")</f>
        <v/>
      </c>
      <c r="X3457" s="15">
        <f>S3457</f>
        <v>41957.756840277783</v>
      </c>
    </row>
    <row r="3458" spans="1:24" ht="32" x14ac:dyDescent="0.2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5">
        <f>E3458/D3458</f>
        <v>1.8</v>
      </c>
      <c r="P3458" s="6">
        <f>E3458/L3458</f>
        <v>54</v>
      </c>
      <c r="Q3458" t="str">
        <f>LEFT(N3458, SEARCH("/", N3458, 1)-1)</f>
        <v>theater</v>
      </c>
      <c r="R3458" t="str">
        <f>RIGHT(N3458, LEN(N3458) - SEARCH("/", N3458,1))</f>
        <v>spaces</v>
      </c>
      <c r="S3458" s="10">
        <f>(((J3458/60)/60)/24)+DATE(1970,1,1)</f>
        <v>42098.216238425928</v>
      </c>
      <c r="T3458" s="10">
        <f>(((I3458/60)/60)/24)+DATE(1970,1,1)</f>
        <v>42119.216238425928</v>
      </c>
      <c r="U3458" s="12">
        <f>ROUND((T3458-S3458), 0)</f>
        <v>21</v>
      </c>
      <c r="V3458" s="11">
        <f>IF(E3458&gt;=D3458, 1, "")</f>
        <v>1</v>
      </c>
      <c r="W3458" s="11" t="str">
        <f>IF(E3458&lt;D3458, 1, "")</f>
        <v/>
      </c>
      <c r="X3458" s="15">
        <f>S3458</f>
        <v>42098.216238425928</v>
      </c>
    </row>
    <row r="3459" spans="1:24" ht="48" x14ac:dyDescent="0.2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5">
        <f>E3459/D3459</f>
        <v>1.0116666666666667</v>
      </c>
      <c r="P3459" s="6">
        <f>E3459/L3459</f>
        <v>116.73076923076923</v>
      </c>
      <c r="Q3459" t="str">
        <f>LEFT(N3459, SEARCH("/", N3459, 1)-1)</f>
        <v>theater</v>
      </c>
      <c r="R3459" t="str">
        <f>RIGHT(N3459, LEN(N3459) - SEARCH("/", N3459,1))</f>
        <v>spaces</v>
      </c>
      <c r="S3459" s="10">
        <f>(((J3459/60)/60)/24)+DATE(1970,1,1)</f>
        <v>42360.212025462963</v>
      </c>
      <c r="T3459" s="10">
        <f>(((I3459/60)/60)/24)+DATE(1970,1,1)</f>
        <v>42390.212025462963</v>
      </c>
      <c r="U3459" s="12">
        <f>ROUND((T3459-S3459), 0)</f>
        <v>30</v>
      </c>
      <c r="V3459" s="11">
        <f>IF(E3459&gt;=D3459, 1, "")</f>
        <v>1</v>
      </c>
      <c r="W3459" s="11" t="str">
        <f>IF(E3459&lt;D3459, 1, "")</f>
        <v/>
      </c>
      <c r="X3459" s="15">
        <f>S3459</f>
        <v>42360.212025462963</v>
      </c>
    </row>
    <row r="3460" spans="1:24" ht="48" x14ac:dyDescent="0.2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5">
        <f>E3460/D3460</f>
        <v>1.19756</v>
      </c>
      <c r="P3460" s="6">
        <f>E3460/L3460</f>
        <v>233.8984375</v>
      </c>
      <c r="Q3460" t="str">
        <f>LEFT(N3460, SEARCH("/", N3460, 1)-1)</f>
        <v>theater</v>
      </c>
      <c r="R3460" t="str">
        <f>RIGHT(N3460, LEN(N3460) - SEARCH("/", N3460,1))</f>
        <v>spaces</v>
      </c>
      <c r="S3460" s="10">
        <f>(((J3460/60)/60)/24)+DATE(1970,1,1)</f>
        <v>41939.569907407407</v>
      </c>
      <c r="T3460" s="10">
        <f>(((I3460/60)/60)/24)+DATE(1970,1,1)</f>
        <v>41969.611574074079</v>
      </c>
      <c r="U3460" s="12">
        <f>ROUND((T3460-S3460), 0)</f>
        <v>30</v>
      </c>
      <c r="V3460" s="11">
        <f>IF(E3460&gt;=D3460, 1, "")</f>
        <v>1</v>
      </c>
      <c r="W3460" s="11" t="str">
        <f>IF(E3460&lt;D3460, 1, "")</f>
        <v/>
      </c>
      <c r="X3460" s="15">
        <f>S3460</f>
        <v>41939.569907407407</v>
      </c>
    </row>
    <row r="3461" spans="1:24" ht="48" x14ac:dyDescent="0.2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5">
        <f>E3461/D3461</f>
        <v>1.58</v>
      </c>
      <c r="P3461" s="6">
        <f>E3461/L3461</f>
        <v>158</v>
      </c>
      <c r="Q3461" t="str">
        <f>LEFT(N3461, SEARCH("/", N3461, 1)-1)</f>
        <v>theater</v>
      </c>
      <c r="R3461" t="str">
        <f>RIGHT(N3461, LEN(N3461) - SEARCH("/", N3461,1))</f>
        <v>spaces</v>
      </c>
      <c r="S3461" s="10">
        <f>(((J3461/60)/60)/24)+DATE(1970,1,1)</f>
        <v>41996.832395833335</v>
      </c>
      <c r="T3461" s="10">
        <f>(((I3461/60)/60)/24)+DATE(1970,1,1)</f>
        <v>42056.832395833335</v>
      </c>
      <c r="U3461" s="12">
        <f>ROUND((T3461-S3461), 0)</f>
        <v>60</v>
      </c>
      <c r="V3461" s="11">
        <f>IF(E3461&gt;=D3461, 1, "")</f>
        <v>1</v>
      </c>
      <c r="W3461" s="11" t="str">
        <f>IF(E3461&lt;D3461, 1, "")</f>
        <v/>
      </c>
      <c r="X3461" s="15">
        <f>S3461</f>
        <v>41996.832395833335</v>
      </c>
    </row>
    <row r="3462" spans="1:24" ht="48" x14ac:dyDescent="0.2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5">
        <f>E3462/D3462</f>
        <v>1.2366666666666666</v>
      </c>
      <c r="P3462" s="6">
        <f>E3462/L3462</f>
        <v>14.84</v>
      </c>
      <c r="Q3462" t="str">
        <f>LEFT(N3462, SEARCH("/", N3462, 1)-1)</f>
        <v>theater</v>
      </c>
      <c r="R3462" t="str">
        <f>RIGHT(N3462, LEN(N3462) - SEARCH("/", N3462,1))</f>
        <v>spaces</v>
      </c>
      <c r="S3462" s="10">
        <f>(((J3462/60)/60)/24)+DATE(1970,1,1)</f>
        <v>42334.468935185185</v>
      </c>
      <c r="T3462" s="10">
        <f>(((I3462/60)/60)/24)+DATE(1970,1,1)</f>
        <v>42361.957638888889</v>
      </c>
      <c r="U3462" s="12">
        <f>ROUND((T3462-S3462), 0)</f>
        <v>27</v>
      </c>
      <c r="V3462" s="11">
        <f>IF(E3462&gt;=D3462, 1, "")</f>
        <v>1</v>
      </c>
      <c r="W3462" s="11" t="str">
        <f>IF(E3462&lt;D3462, 1, "")</f>
        <v/>
      </c>
      <c r="X3462" s="15">
        <f>S3462</f>
        <v>42334.468935185185</v>
      </c>
    </row>
    <row r="3463" spans="1:24" ht="48" x14ac:dyDescent="0.2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5">
        <f>E3463/D3463</f>
        <v>1.1712499999999999</v>
      </c>
      <c r="P3463" s="6">
        <f>E3463/L3463</f>
        <v>85.181818181818187</v>
      </c>
      <c r="Q3463" t="str">
        <f>LEFT(N3463, SEARCH("/", N3463, 1)-1)</f>
        <v>theater</v>
      </c>
      <c r="R3463" t="str">
        <f>RIGHT(N3463, LEN(N3463) - SEARCH("/", N3463,1))</f>
        <v>spaces</v>
      </c>
      <c r="S3463" s="10">
        <f>(((J3463/60)/60)/24)+DATE(1970,1,1)</f>
        <v>42024.702893518523</v>
      </c>
      <c r="T3463" s="10">
        <f>(((I3463/60)/60)/24)+DATE(1970,1,1)</f>
        <v>42045.702893518523</v>
      </c>
      <c r="U3463" s="12">
        <f>ROUND((T3463-S3463), 0)</f>
        <v>21</v>
      </c>
      <c r="V3463" s="11">
        <f>IF(E3463&gt;=D3463, 1, "")</f>
        <v>1</v>
      </c>
      <c r="W3463" s="11" t="str">
        <f>IF(E3463&lt;D3463, 1, "")</f>
        <v/>
      </c>
      <c r="X3463" s="15">
        <f>S3463</f>
        <v>42024.702893518523</v>
      </c>
    </row>
    <row r="3464" spans="1:24" ht="48" x14ac:dyDescent="0.2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5">
        <f>E3464/D3464</f>
        <v>1.5696000000000001</v>
      </c>
      <c r="P3464" s="6">
        <f>E3464/L3464</f>
        <v>146.69158878504672</v>
      </c>
      <c r="Q3464" t="str">
        <f>LEFT(N3464, SEARCH("/", N3464, 1)-1)</f>
        <v>theater</v>
      </c>
      <c r="R3464" t="str">
        <f>RIGHT(N3464, LEN(N3464) - SEARCH("/", N3464,1))</f>
        <v>spaces</v>
      </c>
      <c r="S3464" s="10">
        <f>(((J3464/60)/60)/24)+DATE(1970,1,1)</f>
        <v>42146.836215277777</v>
      </c>
      <c r="T3464" s="10">
        <f>(((I3464/60)/60)/24)+DATE(1970,1,1)</f>
        <v>42176.836215277777</v>
      </c>
      <c r="U3464" s="12">
        <f>ROUND((T3464-S3464), 0)</f>
        <v>30</v>
      </c>
      <c r="V3464" s="11">
        <f>IF(E3464&gt;=D3464, 1, "")</f>
        <v>1</v>
      </c>
      <c r="W3464" s="11" t="str">
        <f>IF(E3464&lt;D3464, 1, "")</f>
        <v/>
      </c>
      <c r="X3464" s="15">
        <f>S3464</f>
        <v>42146.836215277777</v>
      </c>
    </row>
    <row r="3465" spans="1:24" ht="48" x14ac:dyDescent="0.2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5">
        <f>E3465/D3465</f>
        <v>1.13104</v>
      </c>
      <c r="P3465" s="6">
        <f>E3465/L3465</f>
        <v>50.764811490125673</v>
      </c>
      <c r="Q3465" t="str">
        <f>LEFT(N3465, SEARCH("/", N3465, 1)-1)</f>
        <v>theater</v>
      </c>
      <c r="R3465" t="str">
        <f>RIGHT(N3465, LEN(N3465) - SEARCH("/", N3465,1))</f>
        <v>spaces</v>
      </c>
      <c r="S3465" s="10">
        <f>(((J3465/60)/60)/24)+DATE(1970,1,1)</f>
        <v>41920.123611111114</v>
      </c>
      <c r="T3465" s="10">
        <f>(((I3465/60)/60)/24)+DATE(1970,1,1)</f>
        <v>41948.208333333336</v>
      </c>
      <c r="U3465" s="12">
        <f>ROUND((T3465-S3465), 0)</f>
        <v>28</v>
      </c>
      <c r="V3465" s="11">
        <f>IF(E3465&gt;=D3465, 1, "")</f>
        <v>1</v>
      </c>
      <c r="W3465" s="11" t="str">
        <f>IF(E3465&lt;D3465, 1, "")</f>
        <v/>
      </c>
      <c r="X3465" s="15">
        <f>S3465</f>
        <v>41920.123611111114</v>
      </c>
    </row>
    <row r="3466" spans="1:24" ht="48" x14ac:dyDescent="0.2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5">
        <f>E3466/D3466</f>
        <v>1.0317647058823529</v>
      </c>
      <c r="P3466" s="6">
        <f>E3466/L3466</f>
        <v>87.7</v>
      </c>
      <c r="Q3466" t="str">
        <f>LEFT(N3466, SEARCH("/", N3466, 1)-1)</f>
        <v>theater</v>
      </c>
      <c r="R3466" t="str">
        <f>RIGHT(N3466, LEN(N3466) - SEARCH("/", N3466,1))</f>
        <v>spaces</v>
      </c>
      <c r="S3466" s="10">
        <f>(((J3466/60)/60)/24)+DATE(1970,1,1)</f>
        <v>41785.72729166667</v>
      </c>
      <c r="T3466" s="10">
        <f>(((I3466/60)/60)/24)+DATE(1970,1,1)</f>
        <v>41801.166666666664</v>
      </c>
      <c r="U3466" s="12">
        <f>ROUND((T3466-S3466), 0)</f>
        <v>15</v>
      </c>
      <c r="V3466" s="11">
        <f>IF(E3466&gt;=D3466, 1, "")</f>
        <v>1</v>
      </c>
      <c r="W3466" s="11" t="str">
        <f>IF(E3466&lt;D3466, 1, "")</f>
        <v/>
      </c>
      <c r="X3466" s="15">
        <f>S3466</f>
        <v>41785.72729166667</v>
      </c>
    </row>
    <row r="3467" spans="1:24" ht="48" x14ac:dyDescent="0.2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5">
        <f>E3467/D3467</f>
        <v>1.0261176470588236</v>
      </c>
      <c r="P3467" s="6">
        <f>E3467/L3467</f>
        <v>242.27777777777777</v>
      </c>
      <c r="Q3467" t="str">
        <f>LEFT(N3467, SEARCH("/", N3467, 1)-1)</f>
        <v>theater</v>
      </c>
      <c r="R3467" t="str">
        <f>RIGHT(N3467, LEN(N3467) - SEARCH("/", N3467,1))</f>
        <v>spaces</v>
      </c>
      <c r="S3467" s="10">
        <f>(((J3467/60)/60)/24)+DATE(1970,1,1)</f>
        <v>41778.548055555555</v>
      </c>
      <c r="T3467" s="10">
        <f>(((I3467/60)/60)/24)+DATE(1970,1,1)</f>
        <v>41838.548055555555</v>
      </c>
      <c r="U3467" s="12">
        <f>ROUND((T3467-S3467), 0)</f>
        <v>60</v>
      </c>
      <c r="V3467" s="11">
        <f>IF(E3467&gt;=D3467, 1, "")</f>
        <v>1</v>
      </c>
      <c r="W3467" s="11" t="str">
        <f>IF(E3467&lt;D3467, 1, "")</f>
        <v/>
      </c>
      <c r="X3467" s="15">
        <f>S3467</f>
        <v>41778.548055555555</v>
      </c>
    </row>
    <row r="3468" spans="1:24" ht="48" x14ac:dyDescent="0.2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5">
        <f>E3468/D3468</f>
        <v>1.0584090909090909</v>
      </c>
      <c r="P3468" s="6">
        <f>E3468/L3468</f>
        <v>146.44654088050314</v>
      </c>
      <c r="Q3468" t="str">
        <f>LEFT(N3468, SEARCH("/", N3468, 1)-1)</f>
        <v>theater</v>
      </c>
      <c r="R3468" t="str">
        <f>RIGHT(N3468, LEN(N3468) - SEARCH("/", N3468,1))</f>
        <v>spaces</v>
      </c>
      <c r="S3468" s="10">
        <f>(((J3468/60)/60)/24)+DATE(1970,1,1)</f>
        <v>41841.850034722222</v>
      </c>
      <c r="T3468" s="10">
        <f>(((I3468/60)/60)/24)+DATE(1970,1,1)</f>
        <v>41871.850034722222</v>
      </c>
      <c r="U3468" s="12">
        <f>ROUND((T3468-S3468), 0)</f>
        <v>30</v>
      </c>
      <c r="V3468" s="11">
        <f>IF(E3468&gt;=D3468, 1, "")</f>
        <v>1</v>
      </c>
      <c r="W3468" s="11" t="str">
        <f>IF(E3468&lt;D3468, 1, "")</f>
        <v/>
      </c>
      <c r="X3468" s="15">
        <f>S3468</f>
        <v>41841.850034722222</v>
      </c>
    </row>
    <row r="3469" spans="1:24" ht="48" x14ac:dyDescent="0.2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5">
        <f>E3469/D3469</f>
        <v>1.0071428571428571</v>
      </c>
      <c r="P3469" s="6">
        <f>E3469/L3469</f>
        <v>103.17073170731707</v>
      </c>
      <c r="Q3469" t="str">
        <f>LEFT(N3469, SEARCH("/", N3469, 1)-1)</f>
        <v>theater</v>
      </c>
      <c r="R3469" t="str">
        <f>RIGHT(N3469, LEN(N3469) - SEARCH("/", N3469,1))</f>
        <v>spaces</v>
      </c>
      <c r="S3469" s="10">
        <f>(((J3469/60)/60)/24)+DATE(1970,1,1)</f>
        <v>42163.29833333334</v>
      </c>
      <c r="T3469" s="10">
        <f>(((I3469/60)/60)/24)+DATE(1970,1,1)</f>
        <v>42205.916666666672</v>
      </c>
      <c r="U3469" s="12">
        <f>ROUND((T3469-S3469), 0)</f>
        <v>43</v>
      </c>
      <c r="V3469" s="11">
        <f>IF(E3469&gt;=D3469, 1, "")</f>
        <v>1</v>
      </c>
      <c r="W3469" s="11" t="str">
        <f>IF(E3469&lt;D3469, 1, "")</f>
        <v/>
      </c>
      <c r="X3469" s="15">
        <f>S3469</f>
        <v>42163.29833333334</v>
      </c>
    </row>
    <row r="3470" spans="1:24" ht="48" x14ac:dyDescent="0.2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5">
        <f>E3470/D3470</f>
        <v>1.2123333333333333</v>
      </c>
      <c r="P3470" s="6">
        <f>E3470/L3470</f>
        <v>80.464601769911511</v>
      </c>
      <c r="Q3470" t="str">
        <f>LEFT(N3470, SEARCH("/", N3470, 1)-1)</f>
        <v>theater</v>
      </c>
      <c r="R3470" t="str">
        <f>RIGHT(N3470, LEN(N3470) - SEARCH("/", N3470,1))</f>
        <v>spaces</v>
      </c>
      <c r="S3470" s="10">
        <f>(((J3470/60)/60)/24)+DATE(1970,1,1)</f>
        <v>41758.833564814813</v>
      </c>
      <c r="T3470" s="10">
        <f>(((I3470/60)/60)/24)+DATE(1970,1,1)</f>
        <v>41786.125</v>
      </c>
      <c r="U3470" s="12">
        <f>ROUND((T3470-S3470), 0)</f>
        <v>27</v>
      </c>
      <c r="V3470" s="11">
        <f>IF(E3470&gt;=D3470, 1, "")</f>
        <v>1</v>
      </c>
      <c r="W3470" s="11" t="str">
        <f>IF(E3470&lt;D3470, 1, "")</f>
        <v/>
      </c>
      <c r="X3470" s="15">
        <f>S3470</f>
        <v>41758.833564814813</v>
      </c>
    </row>
    <row r="3471" spans="1:24" ht="48" x14ac:dyDescent="0.2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5">
        <f>E3471/D3471</f>
        <v>1.0057142857142858</v>
      </c>
      <c r="P3471" s="6">
        <f>E3471/L3471</f>
        <v>234.66666666666666</v>
      </c>
      <c r="Q3471" t="str">
        <f>LEFT(N3471, SEARCH("/", N3471, 1)-1)</f>
        <v>theater</v>
      </c>
      <c r="R3471" t="str">
        <f>RIGHT(N3471, LEN(N3471) - SEARCH("/", N3471,1))</f>
        <v>spaces</v>
      </c>
      <c r="S3471" s="10">
        <f>(((J3471/60)/60)/24)+DATE(1970,1,1)</f>
        <v>42170.846446759257</v>
      </c>
      <c r="T3471" s="10">
        <f>(((I3471/60)/60)/24)+DATE(1970,1,1)</f>
        <v>42230.846446759257</v>
      </c>
      <c r="U3471" s="12">
        <f>ROUND((T3471-S3471), 0)</f>
        <v>60</v>
      </c>
      <c r="V3471" s="11">
        <f>IF(E3471&gt;=D3471, 1, "")</f>
        <v>1</v>
      </c>
      <c r="W3471" s="11" t="str">
        <f>IF(E3471&lt;D3471, 1, "")</f>
        <v/>
      </c>
      <c r="X3471" s="15">
        <f>S3471</f>
        <v>42170.846446759257</v>
      </c>
    </row>
    <row r="3472" spans="1:24" ht="48" x14ac:dyDescent="0.2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5">
        <f>E3472/D3472</f>
        <v>1.1602222222222223</v>
      </c>
      <c r="P3472" s="6">
        <f>E3472/L3472</f>
        <v>50.689320388349515</v>
      </c>
      <c r="Q3472" t="str">
        <f>LEFT(N3472, SEARCH("/", N3472, 1)-1)</f>
        <v>theater</v>
      </c>
      <c r="R3472" t="str">
        <f>RIGHT(N3472, LEN(N3472) - SEARCH("/", N3472,1))</f>
        <v>spaces</v>
      </c>
      <c r="S3472" s="10">
        <f>(((J3472/60)/60)/24)+DATE(1970,1,1)</f>
        <v>42660.618854166663</v>
      </c>
      <c r="T3472" s="10">
        <f>(((I3472/60)/60)/24)+DATE(1970,1,1)</f>
        <v>42696.249305555553</v>
      </c>
      <c r="U3472" s="12">
        <f>ROUND((T3472-S3472), 0)</f>
        <v>36</v>
      </c>
      <c r="V3472" s="11">
        <f>IF(E3472&gt;=D3472, 1, "")</f>
        <v>1</v>
      </c>
      <c r="W3472" s="11" t="str">
        <f>IF(E3472&lt;D3472, 1, "")</f>
        <v/>
      </c>
      <c r="X3472" s="15">
        <f>S3472</f>
        <v>42660.618854166663</v>
      </c>
    </row>
    <row r="3473" spans="1:24" ht="48" x14ac:dyDescent="0.2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5">
        <f>E3473/D3473</f>
        <v>1.0087999999999999</v>
      </c>
      <c r="P3473" s="6">
        <f>E3473/L3473</f>
        <v>162.70967741935485</v>
      </c>
      <c r="Q3473" t="str">
        <f>LEFT(N3473, SEARCH("/", N3473, 1)-1)</f>
        <v>theater</v>
      </c>
      <c r="R3473" t="str">
        <f>RIGHT(N3473, LEN(N3473) - SEARCH("/", N3473,1))</f>
        <v>spaces</v>
      </c>
      <c r="S3473" s="10">
        <f>(((J3473/60)/60)/24)+DATE(1970,1,1)</f>
        <v>42564.95380787037</v>
      </c>
      <c r="T3473" s="10">
        <f>(((I3473/60)/60)/24)+DATE(1970,1,1)</f>
        <v>42609.95380787037</v>
      </c>
      <c r="U3473" s="12">
        <f>ROUND((T3473-S3473), 0)</f>
        <v>45</v>
      </c>
      <c r="V3473" s="11">
        <f>IF(E3473&gt;=D3473, 1, "")</f>
        <v>1</v>
      </c>
      <c r="W3473" s="11" t="str">
        <f>IF(E3473&lt;D3473, 1, "")</f>
        <v/>
      </c>
      <c r="X3473" s="15">
        <f>S3473</f>
        <v>42564.95380787037</v>
      </c>
    </row>
    <row r="3474" spans="1:24" ht="48" x14ac:dyDescent="0.2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5">
        <f>E3474/D3474</f>
        <v>1.03</v>
      </c>
      <c r="P3474" s="6">
        <f>E3474/L3474</f>
        <v>120.16666666666667</v>
      </c>
      <c r="Q3474" t="str">
        <f>LEFT(N3474, SEARCH("/", N3474, 1)-1)</f>
        <v>theater</v>
      </c>
      <c r="R3474" t="str">
        <f>RIGHT(N3474, LEN(N3474) - SEARCH("/", N3474,1))</f>
        <v>spaces</v>
      </c>
      <c r="S3474" s="10">
        <f>(((J3474/60)/60)/24)+DATE(1970,1,1)</f>
        <v>42121.675763888896</v>
      </c>
      <c r="T3474" s="10">
        <f>(((I3474/60)/60)/24)+DATE(1970,1,1)</f>
        <v>42166.675763888896</v>
      </c>
      <c r="U3474" s="12">
        <f>ROUND((T3474-S3474), 0)</f>
        <v>45</v>
      </c>
      <c r="V3474" s="11">
        <f>IF(E3474&gt;=D3474, 1, "")</f>
        <v>1</v>
      </c>
      <c r="W3474" s="11" t="str">
        <f>IF(E3474&lt;D3474, 1, "")</f>
        <v/>
      </c>
      <c r="X3474" s="15">
        <f>S3474</f>
        <v>42121.675763888896</v>
      </c>
    </row>
    <row r="3475" spans="1:24" ht="48" x14ac:dyDescent="0.2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5">
        <f>E3475/D3475</f>
        <v>2.4641999999999999</v>
      </c>
      <c r="P3475" s="6">
        <f>E3475/L3475</f>
        <v>67.697802197802204</v>
      </c>
      <c r="Q3475" t="str">
        <f>LEFT(N3475, SEARCH("/", N3475, 1)-1)</f>
        <v>theater</v>
      </c>
      <c r="R3475" t="str">
        <f>RIGHT(N3475, LEN(N3475) - SEARCH("/", N3475,1))</f>
        <v>spaces</v>
      </c>
      <c r="S3475" s="10">
        <f>(((J3475/60)/60)/24)+DATE(1970,1,1)</f>
        <v>41158.993923611109</v>
      </c>
      <c r="T3475" s="10">
        <f>(((I3475/60)/60)/24)+DATE(1970,1,1)</f>
        <v>41188.993923611109</v>
      </c>
      <c r="U3475" s="12">
        <f>ROUND((T3475-S3475), 0)</f>
        <v>30</v>
      </c>
      <c r="V3475" s="11">
        <f>IF(E3475&gt;=D3475, 1, "")</f>
        <v>1</v>
      </c>
      <c r="W3475" s="11" t="str">
        <f>IF(E3475&lt;D3475, 1, "")</f>
        <v/>
      </c>
      <c r="X3475" s="15">
        <f>S3475</f>
        <v>41158.993923611109</v>
      </c>
    </row>
    <row r="3476" spans="1:24" ht="48" x14ac:dyDescent="0.2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5">
        <f>E3476/D3476</f>
        <v>3.0219999999999998</v>
      </c>
      <c r="P3476" s="6">
        <f>E3476/L3476</f>
        <v>52.103448275862071</v>
      </c>
      <c r="Q3476" t="str">
        <f>LEFT(N3476, SEARCH("/", N3476, 1)-1)</f>
        <v>theater</v>
      </c>
      <c r="R3476" t="str">
        <f>RIGHT(N3476, LEN(N3476) - SEARCH("/", N3476,1))</f>
        <v>spaces</v>
      </c>
      <c r="S3476" s="10">
        <f>(((J3476/60)/60)/24)+DATE(1970,1,1)</f>
        <v>41761.509409722225</v>
      </c>
      <c r="T3476" s="10">
        <f>(((I3476/60)/60)/24)+DATE(1970,1,1)</f>
        <v>41789.666666666664</v>
      </c>
      <c r="U3476" s="12">
        <f>ROUND((T3476-S3476), 0)</f>
        <v>28</v>
      </c>
      <c r="V3476" s="11">
        <f>IF(E3476&gt;=D3476, 1, "")</f>
        <v>1</v>
      </c>
      <c r="W3476" s="11" t="str">
        <f>IF(E3476&lt;D3476, 1, "")</f>
        <v/>
      </c>
      <c r="X3476" s="15">
        <f>S3476</f>
        <v>41761.509409722225</v>
      </c>
    </row>
    <row r="3477" spans="1:24" ht="48" x14ac:dyDescent="0.2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5">
        <f>E3477/D3477</f>
        <v>1.4333333333333333</v>
      </c>
      <c r="P3477" s="6">
        <f>E3477/L3477</f>
        <v>51.6</v>
      </c>
      <c r="Q3477" t="str">
        <f>LEFT(N3477, SEARCH("/", N3477, 1)-1)</f>
        <v>theater</v>
      </c>
      <c r="R3477" t="str">
        <f>RIGHT(N3477, LEN(N3477) - SEARCH("/", N3477,1))</f>
        <v>spaces</v>
      </c>
      <c r="S3477" s="10">
        <f>(((J3477/60)/60)/24)+DATE(1970,1,1)</f>
        <v>42783.459398148145</v>
      </c>
      <c r="T3477" s="10">
        <f>(((I3477/60)/60)/24)+DATE(1970,1,1)</f>
        <v>42797.459398148145</v>
      </c>
      <c r="U3477" s="12">
        <f>ROUND((T3477-S3477), 0)</f>
        <v>14</v>
      </c>
      <c r="V3477" s="11">
        <f>IF(E3477&gt;=D3477, 1, "")</f>
        <v>1</v>
      </c>
      <c r="W3477" s="11" t="str">
        <f>IF(E3477&lt;D3477, 1, "")</f>
        <v/>
      </c>
      <c r="X3477" s="15">
        <f>S3477</f>
        <v>42783.459398148145</v>
      </c>
    </row>
    <row r="3478" spans="1:24" ht="32" x14ac:dyDescent="0.2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5">
        <f>E3478/D3478</f>
        <v>1.3144</v>
      </c>
      <c r="P3478" s="6">
        <f>E3478/L3478</f>
        <v>164.3</v>
      </c>
      <c r="Q3478" t="str">
        <f>LEFT(N3478, SEARCH("/", N3478, 1)-1)</f>
        <v>theater</v>
      </c>
      <c r="R3478" t="str">
        <f>RIGHT(N3478, LEN(N3478) - SEARCH("/", N3478,1))</f>
        <v>spaces</v>
      </c>
      <c r="S3478" s="10">
        <f>(((J3478/60)/60)/24)+DATE(1970,1,1)</f>
        <v>42053.704293981486</v>
      </c>
      <c r="T3478" s="10">
        <f>(((I3478/60)/60)/24)+DATE(1970,1,1)</f>
        <v>42083.662627314814</v>
      </c>
      <c r="U3478" s="12">
        <f>ROUND((T3478-S3478), 0)</f>
        <v>30</v>
      </c>
      <c r="V3478" s="11">
        <f>IF(E3478&gt;=D3478, 1, "")</f>
        <v>1</v>
      </c>
      <c r="W3478" s="11" t="str">
        <f>IF(E3478&lt;D3478, 1, "")</f>
        <v/>
      </c>
      <c r="X3478" s="15">
        <f>S3478</f>
        <v>42053.704293981486</v>
      </c>
    </row>
    <row r="3479" spans="1:24" ht="32" x14ac:dyDescent="0.2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5">
        <f>E3479/D3479</f>
        <v>1.6801999999999999</v>
      </c>
      <c r="P3479" s="6">
        <f>E3479/L3479</f>
        <v>84.858585858585855</v>
      </c>
      <c r="Q3479" t="str">
        <f>LEFT(N3479, SEARCH("/", N3479, 1)-1)</f>
        <v>theater</v>
      </c>
      <c r="R3479" t="str">
        <f>RIGHT(N3479, LEN(N3479) - SEARCH("/", N3479,1))</f>
        <v>spaces</v>
      </c>
      <c r="S3479" s="10">
        <f>(((J3479/60)/60)/24)+DATE(1970,1,1)</f>
        <v>42567.264178240745</v>
      </c>
      <c r="T3479" s="10">
        <f>(((I3479/60)/60)/24)+DATE(1970,1,1)</f>
        <v>42597.264178240745</v>
      </c>
      <c r="U3479" s="12">
        <f>ROUND((T3479-S3479), 0)</f>
        <v>30</v>
      </c>
      <c r="V3479" s="11">
        <f>IF(E3479&gt;=D3479, 1, "")</f>
        <v>1</v>
      </c>
      <c r="W3479" s="11" t="str">
        <f>IF(E3479&lt;D3479, 1, "")</f>
        <v/>
      </c>
      <c r="X3479" s="15">
        <f>S3479</f>
        <v>42567.264178240745</v>
      </c>
    </row>
    <row r="3480" spans="1:24" ht="48" x14ac:dyDescent="0.2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5">
        <f>E3480/D3480</f>
        <v>1.0967666666666667</v>
      </c>
      <c r="P3480" s="6">
        <f>E3480/L3480</f>
        <v>94.548850574712645</v>
      </c>
      <c r="Q3480" t="str">
        <f>LEFT(N3480, SEARCH("/", N3480, 1)-1)</f>
        <v>theater</v>
      </c>
      <c r="R3480" t="str">
        <f>RIGHT(N3480, LEN(N3480) - SEARCH("/", N3480,1))</f>
        <v>spaces</v>
      </c>
      <c r="S3480" s="10">
        <f>(((J3480/60)/60)/24)+DATE(1970,1,1)</f>
        <v>41932.708877314813</v>
      </c>
      <c r="T3480" s="10">
        <f>(((I3480/60)/60)/24)+DATE(1970,1,1)</f>
        <v>41961.190972222219</v>
      </c>
      <c r="U3480" s="12">
        <f>ROUND((T3480-S3480), 0)</f>
        <v>28</v>
      </c>
      <c r="V3480" s="11">
        <f>IF(E3480&gt;=D3480, 1, "")</f>
        <v>1</v>
      </c>
      <c r="W3480" s="11" t="str">
        <f>IF(E3480&lt;D3480, 1, "")</f>
        <v/>
      </c>
      <c r="X3480" s="15">
        <f>S3480</f>
        <v>41932.708877314813</v>
      </c>
    </row>
    <row r="3481" spans="1:24" ht="48" x14ac:dyDescent="0.2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5">
        <f>E3481/D3481</f>
        <v>1.0668571428571429</v>
      </c>
      <c r="P3481" s="6">
        <f>E3481/L3481</f>
        <v>45.536585365853661</v>
      </c>
      <c r="Q3481" t="str">
        <f>LEFT(N3481, SEARCH("/", N3481, 1)-1)</f>
        <v>theater</v>
      </c>
      <c r="R3481" t="str">
        <f>RIGHT(N3481, LEN(N3481) - SEARCH("/", N3481,1))</f>
        <v>spaces</v>
      </c>
      <c r="S3481" s="10">
        <f>(((J3481/60)/60)/24)+DATE(1970,1,1)</f>
        <v>42233.747349537036</v>
      </c>
      <c r="T3481" s="10">
        <f>(((I3481/60)/60)/24)+DATE(1970,1,1)</f>
        <v>42263.747349537036</v>
      </c>
      <c r="U3481" s="12">
        <f>ROUND((T3481-S3481), 0)</f>
        <v>30</v>
      </c>
      <c r="V3481" s="11">
        <f>IF(E3481&gt;=D3481, 1, "")</f>
        <v>1</v>
      </c>
      <c r="W3481" s="11" t="str">
        <f>IF(E3481&lt;D3481, 1, "")</f>
        <v/>
      </c>
      <c r="X3481" s="15">
        <f>S3481</f>
        <v>42233.747349537036</v>
      </c>
    </row>
    <row r="3482" spans="1:24" ht="80" x14ac:dyDescent="0.2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5">
        <f>E3482/D3482</f>
        <v>1</v>
      </c>
      <c r="P3482" s="6">
        <f>E3482/L3482</f>
        <v>51.724137931034484</v>
      </c>
      <c r="Q3482" t="str">
        <f>LEFT(N3482, SEARCH("/", N3482, 1)-1)</f>
        <v>theater</v>
      </c>
      <c r="R3482" t="str">
        <f>RIGHT(N3482, LEN(N3482) - SEARCH("/", N3482,1))</f>
        <v>spaces</v>
      </c>
      <c r="S3482" s="10">
        <f>(((J3482/60)/60)/24)+DATE(1970,1,1)</f>
        <v>42597.882488425923</v>
      </c>
      <c r="T3482" s="10">
        <f>(((I3482/60)/60)/24)+DATE(1970,1,1)</f>
        <v>42657.882488425923</v>
      </c>
      <c r="U3482" s="12">
        <f>ROUND((T3482-S3482), 0)</f>
        <v>60</v>
      </c>
      <c r="V3482" s="11">
        <f>IF(E3482&gt;=D3482, 1, "")</f>
        <v>1</v>
      </c>
      <c r="W3482" s="11" t="str">
        <f>IF(E3482&lt;D3482, 1, "")</f>
        <v/>
      </c>
      <c r="X3482" s="15">
        <f>S3482</f>
        <v>42597.882488425923</v>
      </c>
    </row>
    <row r="3483" spans="1:24" ht="48" x14ac:dyDescent="0.2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5">
        <f>E3483/D3483</f>
        <v>1.272</v>
      </c>
      <c r="P3483" s="6">
        <f>E3483/L3483</f>
        <v>50.88</v>
      </c>
      <c r="Q3483" t="str">
        <f>LEFT(N3483, SEARCH("/", N3483, 1)-1)</f>
        <v>theater</v>
      </c>
      <c r="R3483" t="str">
        <f>RIGHT(N3483, LEN(N3483) - SEARCH("/", N3483,1))</f>
        <v>spaces</v>
      </c>
      <c r="S3483" s="10">
        <f>(((J3483/60)/60)/24)+DATE(1970,1,1)</f>
        <v>42228.044664351852</v>
      </c>
      <c r="T3483" s="10">
        <f>(((I3483/60)/60)/24)+DATE(1970,1,1)</f>
        <v>42258.044664351852</v>
      </c>
      <c r="U3483" s="12">
        <f>ROUND((T3483-S3483), 0)</f>
        <v>30</v>
      </c>
      <c r="V3483" s="11">
        <f>IF(E3483&gt;=D3483, 1, "")</f>
        <v>1</v>
      </c>
      <c r="W3483" s="11" t="str">
        <f>IF(E3483&lt;D3483, 1, "")</f>
        <v/>
      </c>
      <c r="X3483" s="15">
        <f>S3483</f>
        <v>42228.044664351852</v>
      </c>
    </row>
    <row r="3484" spans="1:24" ht="48" x14ac:dyDescent="0.2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5">
        <f>E3484/D3484</f>
        <v>1.4653333333333334</v>
      </c>
      <c r="P3484" s="6">
        <f>E3484/L3484</f>
        <v>191.13043478260869</v>
      </c>
      <c r="Q3484" t="str">
        <f>LEFT(N3484, SEARCH("/", N3484, 1)-1)</f>
        <v>theater</v>
      </c>
      <c r="R3484" t="str">
        <f>RIGHT(N3484, LEN(N3484) - SEARCH("/", N3484,1))</f>
        <v>spaces</v>
      </c>
      <c r="S3484" s="10">
        <f>(((J3484/60)/60)/24)+DATE(1970,1,1)</f>
        <v>42570.110243055555</v>
      </c>
      <c r="T3484" s="10">
        <f>(((I3484/60)/60)/24)+DATE(1970,1,1)</f>
        <v>42600.110243055555</v>
      </c>
      <c r="U3484" s="12">
        <f>ROUND((T3484-S3484), 0)</f>
        <v>30</v>
      </c>
      <c r="V3484" s="11">
        <f>IF(E3484&gt;=D3484, 1, "")</f>
        <v>1</v>
      </c>
      <c r="W3484" s="11" t="str">
        <f>IF(E3484&lt;D3484, 1, "")</f>
        <v/>
      </c>
      <c r="X3484" s="15">
        <f>S3484</f>
        <v>42570.110243055555</v>
      </c>
    </row>
    <row r="3485" spans="1:24" ht="64" x14ac:dyDescent="0.2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5">
        <f>E3485/D3485</f>
        <v>1.1253599999999999</v>
      </c>
      <c r="P3485" s="6">
        <f>E3485/L3485</f>
        <v>89.314285714285717</v>
      </c>
      <c r="Q3485" t="str">
        <f>LEFT(N3485, SEARCH("/", N3485, 1)-1)</f>
        <v>theater</v>
      </c>
      <c r="R3485" t="str">
        <f>RIGHT(N3485, LEN(N3485) - SEARCH("/", N3485,1))</f>
        <v>spaces</v>
      </c>
      <c r="S3485" s="10">
        <f>(((J3485/60)/60)/24)+DATE(1970,1,1)</f>
        <v>42644.535358796296</v>
      </c>
      <c r="T3485" s="10">
        <f>(((I3485/60)/60)/24)+DATE(1970,1,1)</f>
        <v>42675.165972222225</v>
      </c>
      <c r="U3485" s="12">
        <f>ROUND((T3485-S3485), 0)</f>
        <v>31</v>
      </c>
      <c r="V3485" s="11">
        <f>IF(E3485&gt;=D3485, 1, "")</f>
        <v>1</v>
      </c>
      <c r="W3485" s="11" t="str">
        <f>IF(E3485&lt;D3485, 1, "")</f>
        <v/>
      </c>
      <c r="X3485" s="15">
        <f>S3485</f>
        <v>42644.535358796296</v>
      </c>
    </row>
    <row r="3486" spans="1:24" ht="32" x14ac:dyDescent="0.2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5">
        <f>E3486/D3486</f>
        <v>1.0878684000000001</v>
      </c>
      <c r="P3486" s="6">
        <f>E3486/L3486</f>
        <v>88.588631921824103</v>
      </c>
      <c r="Q3486" t="str">
        <f>LEFT(N3486, SEARCH("/", N3486, 1)-1)</f>
        <v>theater</v>
      </c>
      <c r="R3486" t="str">
        <f>RIGHT(N3486, LEN(N3486) - SEARCH("/", N3486,1))</f>
        <v>spaces</v>
      </c>
      <c r="S3486" s="10">
        <f>(((J3486/60)/60)/24)+DATE(1970,1,1)</f>
        <v>41368.560289351852</v>
      </c>
      <c r="T3486" s="10">
        <f>(((I3486/60)/60)/24)+DATE(1970,1,1)</f>
        <v>41398.560289351852</v>
      </c>
      <c r="U3486" s="12">
        <f>ROUND((T3486-S3486), 0)</f>
        <v>30</v>
      </c>
      <c r="V3486" s="11">
        <f>IF(E3486&gt;=D3486, 1, "")</f>
        <v>1</v>
      </c>
      <c r="W3486" s="11" t="str">
        <f>IF(E3486&lt;D3486, 1, "")</f>
        <v/>
      </c>
      <c r="X3486" s="15">
        <f>S3486</f>
        <v>41368.560289351852</v>
      </c>
    </row>
    <row r="3487" spans="1:24" ht="48" x14ac:dyDescent="0.2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5">
        <f>E3487/D3487</f>
        <v>1.26732</v>
      </c>
      <c r="P3487" s="6">
        <f>E3487/L3487</f>
        <v>96.300911854103347</v>
      </c>
      <c r="Q3487" t="str">
        <f>LEFT(N3487, SEARCH("/", N3487, 1)-1)</f>
        <v>theater</v>
      </c>
      <c r="R3487" t="str">
        <f>RIGHT(N3487, LEN(N3487) - SEARCH("/", N3487,1))</f>
        <v>spaces</v>
      </c>
      <c r="S3487" s="10">
        <f>(((J3487/60)/60)/24)+DATE(1970,1,1)</f>
        <v>41466.785231481481</v>
      </c>
      <c r="T3487" s="10">
        <f>(((I3487/60)/60)/24)+DATE(1970,1,1)</f>
        <v>41502.499305555553</v>
      </c>
      <c r="U3487" s="12">
        <f>ROUND((T3487-S3487), 0)</f>
        <v>36</v>
      </c>
      <c r="V3487" s="11">
        <f>IF(E3487&gt;=D3487, 1, "")</f>
        <v>1</v>
      </c>
      <c r="W3487" s="11" t="str">
        <f>IF(E3487&lt;D3487, 1, "")</f>
        <v/>
      </c>
      <c r="X3487" s="15">
        <f>S3487</f>
        <v>41466.785231481481</v>
      </c>
    </row>
    <row r="3488" spans="1:24" ht="64" x14ac:dyDescent="0.2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5">
        <f>E3488/D3488</f>
        <v>2.1320000000000001</v>
      </c>
      <c r="P3488" s="6">
        <f>E3488/L3488</f>
        <v>33.3125</v>
      </c>
      <c r="Q3488" t="str">
        <f>LEFT(N3488, SEARCH("/", N3488, 1)-1)</f>
        <v>theater</v>
      </c>
      <c r="R3488" t="str">
        <f>RIGHT(N3488, LEN(N3488) - SEARCH("/", N3488,1))</f>
        <v>spaces</v>
      </c>
      <c r="S3488" s="10">
        <f>(((J3488/60)/60)/24)+DATE(1970,1,1)</f>
        <v>40378.893206018518</v>
      </c>
      <c r="T3488" s="10">
        <f>(((I3488/60)/60)/24)+DATE(1970,1,1)</f>
        <v>40453.207638888889</v>
      </c>
      <c r="U3488" s="12">
        <f>ROUND((T3488-S3488), 0)</f>
        <v>74</v>
      </c>
      <c r="V3488" s="11">
        <f>IF(E3488&gt;=D3488, 1, "")</f>
        <v>1</v>
      </c>
      <c r="W3488" s="11" t="str">
        <f>IF(E3488&lt;D3488, 1, "")</f>
        <v/>
      </c>
      <c r="X3488" s="15">
        <f>S3488</f>
        <v>40378.893206018518</v>
      </c>
    </row>
    <row r="3489" spans="1:24" ht="48" x14ac:dyDescent="0.2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5">
        <f>E3489/D3489</f>
        <v>1.0049999999999999</v>
      </c>
      <c r="P3489" s="6">
        <f>E3489/L3489</f>
        <v>37.222222222222221</v>
      </c>
      <c r="Q3489" t="str">
        <f>LEFT(N3489, SEARCH("/", N3489, 1)-1)</f>
        <v>theater</v>
      </c>
      <c r="R3489" t="str">
        <f>RIGHT(N3489, LEN(N3489) - SEARCH("/", N3489,1))</f>
        <v>spaces</v>
      </c>
      <c r="S3489" s="10">
        <f>(((J3489/60)/60)/24)+DATE(1970,1,1)</f>
        <v>42373.252280092594</v>
      </c>
      <c r="T3489" s="10">
        <f>(((I3489/60)/60)/24)+DATE(1970,1,1)</f>
        <v>42433.252280092594</v>
      </c>
      <c r="U3489" s="12">
        <f>ROUND((T3489-S3489), 0)</f>
        <v>60</v>
      </c>
      <c r="V3489" s="11">
        <f>IF(E3489&gt;=D3489, 1, "")</f>
        <v>1</v>
      </c>
      <c r="W3489" s="11" t="str">
        <f>IF(E3489&lt;D3489, 1, "")</f>
        <v/>
      </c>
      <c r="X3489" s="15">
        <f>S3489</f>
        <v>42373.252280092594</v>
      </c>
    </row>
    <row r="3490" spans="1:24" ht="48" x14ac:dyDescent="0.2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5">
        <f>E3490/D3490</f>
        <v>1.0871389999999999</v>
      </c>
      <c r="P3490" s="6">
        <f>E3490/L3490</f>
        <v>92.130423728813554</v>
      </c>
      <c r="Q3490" t="str">
        <f>LEFT(N3490, SEARCH("/", N3490, 1)-1)</f>
        <v>theater</v>
      </c>
      <c r="R3490" t="str">
        <f>RIGHT(N3490, LEN(N3490) - SEARCH("/", N3490,1))</f>
        <v>spaces</v>
      </c>
      <c r="S3490" s="10">
        <f>(((J3490/60)/60)/24)+DATE(1970,1,1)</f>
        <v>41610.794421296298</v>
      </c>
      <c r="T3490" s="10">
        <f>(((I3490/60)/60)/24)+DATE(1970,1,1)</f>
        <v>41637.332638888889</v>
      </c>
      <c r="U3490" s="12">
        <f>ROUND((T3490-S3490), 0)</f>
        <v>27</v>
      </c>
      <c r="V3490" s="11">
        <f>IF(E3490&gt;=D3490, 1, "")</f>
        <v>1</v>
      </c>
      <c r="W3490" s="11" t="str">
        <f>IF(E3490&lt;D3490, 1, "")</f>
        <v/>
      </c>
      <c r="X3490" s="15">
        <f>S3490</f>
        <v>41610.794421296298</v>
      </c>
    </row>
    <row r="3491" spans="1:24" ht="48" x14ac:dyDescent="0.2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5">
        <f>E3491/D3491</f>
        <v>1.075</v>
      </c>
      <c r="P3491" s="6">
        <f>E3491/L3491</f>
        <v>76.785714285714292</v>
      </c>
      <c r="Q3491" t="str">
        <f>LEFT(N3491, SEARCH("/", N3491, 1)-1)</f>
        <v>theater</v>
      </c>
      <c r="R3491" t="str">
        <f>RIGHT(N3491, LEN(N3491) - SEARCH("/", N3491,1))</f>
        <v>spaces</v>
      </c>
      <c r="S3491" s="10">
        <f>(((J3491/60)/60)/24)+DATE(1970,1,1)</f>
        <v>42177.791909722218</v>
      </c>
      <c r="T3491" s="10">
        <f>(((I3491/60)/60)/24)+DATE(1970,1,1)</f>
        <v>42181.958333333328</v>
      </c>
      <c r="U3491" s="12">
        <f>ROUND((T3491-S3491), 0)</f>
        <v>4</v>
      </c>
      <c r="V3491" s="11">
        <f>IF(E3491&gt;=D3491, 1, "")</f>
        <v>1</v>
      </c>
      <c r="W3491" s="11" t="str">
        <f>IF(E3491&lt;D3491, 1, "")</f>
        <v/>
      </c>
      <c r="X3491" s="15">
        <f>S3491</f>
        <v>42177.791909722218</v>
      </c>
    </row>
    <row r="3492" spans="1:24" ht="32" x14ac:dyDescent="0.2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5">
        <f>E3492/D3492</f>
        <v>1.1048192771084338</v>
      </c>
      <c r="P3492" s="6">
        <f>E3492/L3492</f>
        <v>96.526315789473685</v>
      </c>
      <c r="Q3492" t="str">
        <f>LEFT(N3492, SEARCH("/", N3492, 1)-1)</f>
        <v>theater</v>
      </c>
      <c r="R3492" t="str">
        <f>RIGHT(N3492, LEN(N3492) - SEARCH("/", N3492,1))</f>
        <v>spaces</v>
      </c>
      <c r="S3492" s="10">
        <f>(((J3492/60)/60)/24)+DATE(1970,1,1)</f>
        <v>42359.868611111116</v>
      </c>
      <c r="T3492" s="10">
        <f>(((I3492/60)/60)/24)+DATE(1970,1,1)</f>
        <v>42389.868611111116</v>
      </c>
      <c r="U3492" s="12">
        <f>ROUND((T3492-S3492), 0)</f>
        <v>30</v>
      </c>
      <c r="V3492" s="11">
        <f>IF(E3492&gt;=D3492, 1, "")</f>
        <v>1</v>
      </c>
      <c r="W3492" s="11" t="str">
        <f>IF(E3492&lt;D3492, 1, "")</f>
        <v/>
      </c>
      <c r="X3492" s="15">
        <f>S3492</f>
        <v>42359.868611111116</v>
      </c>
    </row>
    <row r="3493" spans="1:24" ht="48" x14ac:dyDescent="0.2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5">
        <f>E3493/D3493</f>
        <v>1.28</v>
      </c>
      <c r="P3493" s="6">
        <f>E3493/L3493</f>
        <v>51.891891891891895</v>
      </c>
      <c r="Q3493" t="str">
        <f>LEFT(N3493, SEARCH("/", N3493, 1)-1)</f>
        <v>theater</v>
      </c>
      <c r="R3493" t="str">
        <f>RIGHT(N3493, LEN(N3493) - SEARCH("/", N3493,1))</f>
        <v>spaces</v>
      </c>
      <c r="S3493" s="10">
        <f>(((J3493/60)/60)/24)+DATE(1970,1,1)</f>
        <v>42253.688043981485</v>
      </c>
      <c r="T3493" s="10">
        <f>(((I3493/60)/60)/24)+DATE(1970,1,1)</f>
        <v>42283.688043981485</v>
      </c>
      <c r="U3493" s="12">
        <f>ROUND((T3493-S3493), 0)</f>
        <v>30</v>
      </c>
      <c r="V3493" s="11">
        <f>IF(E3493&gt;=D3493, 1, "")</f>
        <v>1</v>
      </c>
      <c r="W3493" s="11" t="str">
        <f>IF(E3493&lt;D3493, 1, "")</f>
        <v/>
      </c>
      <c r="X3493" s="15">
        <f>S3493</f>
        <v>42253.688043981485</v>
      </c>
    </row>
    <row r="3494" spans="1:24" ht="48" x14ac:dyDescent="0.2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5">
        <f>E3494/D3494</f>
        <v>1.1000666666666667</v>
      </c>
      <c r="P3494" s="6">
        <f>E3494/L3494</f>
        <v>128.9140625</v>
      </c>
      <c r="Q3494" t="str">
        <f>LEFT(N3494, SEARCH("/", N3494, 1)-1)</f>
        <v>theater</v>
      </c>
      <c r="R3494" t="str">
        <f>RIGHT(N3494, LEN(N3494) - SEARCH("/", N3494,1))</f>
        <v>spaces</v>
      </c>
      <c r="S3494" s="10">
        <f>(((J3494/60)/60)/24)+DATE(1970,1,1)</f>
        <v>42083.070590277777</v>
      </c>
      <c r="T3494" s="10">
        <f>(((I3494/60)/60)/24)+DATE(1970,1,1)</f>
        <v>42110.118055555555</v>
      </c>
      <c r="U3494" s="12">
        <f>ROUND((T3494-S3494), 0)</f>
        <v>27</v>
      </c>
      <c r="V3494" s="11">
        <f>IF(E3494&gt;=D3494, 1, "")</f>
        <v>1</v>
      </c>
      <c r="W3494" s="11" t="str">
        <f>IF(E3494&lt;D3494, 1, "")</f>
        <v/>
      </c>
      <c r="X3494" s="15">
        <f>S3494</f>
        <v>42083.070590277777</v>
      </c>
    </row>
    <row r="3495" spans="1:24" ht="48" x14ac:dyDescent="0.2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5">
        <f>E3495/D3495</f>
        <v>1.0934166666666667</v>
      </c>
      <c r="P3495" s="6">
        <f>E3495/L3495</f>
        <v>84.108974358974365</v>
      </c>
      <c r="Q3495" t="str">
        <f>LEFT(N3495, SEARCH("/", N3495, 1)-1)</f>
        <v>theater</v>
      </c>
      <c r="R3495" t="str">
        <f>RIGHT(N3495, LEN(N3495) - SEARCH("/", N3495,1))</f>
        <v>spaces</v>
      </c>
      <c r="S3495" s="10">
        <f>(((J3495/60)/60)/24)+DATE(1970,1,1)</f>
        <v>42387.7268287037</v>
      </c>
      <c r="T3495" s="10">
        <f>(((I3495/60)/60)/24)+DATE(1970,1,1)</f>
        <v>42402.7268287037</v>
      </c>
      <c r="U3495" s="12">
        <f>ROUND((T3495-S3495), 0)</f>
        <v>15</v>
      </c>
      <c r="V3495" s="11">
        <f>IF(E3495&gt;=D3495, 1, "")</f>
        <v>1</v>
      </c>
      <c r="W3495" s="11" t="str">
        <f>IF(E3495&lt;D3495, 1, "")</f>
        <v/>
      </c>
      <c r="X3495" s="15">
        <f>S3495</f>
        <v>42387.7268287037</v>
      </c>
    </row>
    <row r="3496" spans="1:24" ht="48" x14ac:dyDescent="0.2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5">
        <f>E3496/D3496</f>
        <v>1.3270650000000002</v>
      </c>
      <c r="P3496" s="6">
        <f>E3496/L3496</f>
        <v>82.941562500000003</v>
      </c>
      <c r="Q3496" t="str">
        <f>LEFT(N3496, SEARCH("/", N3496, 1)-1)</f>
        <v>theater</v>
      </c>
      <c r="R3496" t="str">
        <f>RIGHT(N3496, LEN(N3496) - SEARCH("/", N3496,1))</f>
        <v>spaces</v>
      </c>
      <c r="S3496" s="10">
        <f>(((J3496/60)/60)/24)+DATE(1970,1,1)</f>
        <v>41843.155729166669</v>
      </c>
      <c r="T3496" s="10">
        <f>(((I3496/60)/60)/24)+DATE(1970,1,1)</f>
        <v>41873.155729166669</v>
      </c>
      <c r="U3496" s="12">
        <f>ROUND((T3496-S3496), 0)</f>
        <v>30</v>
      </c>
      <c r="V3496" s="11">
        <f>IF(E3496&gt;=D3496, 1, "")</f>
        <v>1</v>
      </c>
      <c r="W3496" s="11" t="str">
        <f>IF(E3496&lt;D3496, 1, "")</f>
        <v/>
      </c>
      <c r="X3496" s="15">
        <f>S3496</f>
        <v>41843.155729166669</v>
      </c>
    </row>
    <row r="3497" spans="1:24" ht="48" x14ac:dyDescent="0.2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5">
        <f>E3497/D3497</f>
        <v>1.9084810126582279</v>
      </c>
      <c r="P3497" s="6">
        <f>E3497/L3497</f>
        <v>259.94827586206895</v>
      </c>
      <c r="Q3497" t="str">
        <f>LEFT(N3497, SEARCH("/", N3497, 1)-1)</f>
        <v>theater</v>
      </c>
      <c r="R3497" t="str">
        <f>RIGHT(N3497, LEN(N3497) - SEARCH("/", N3497,1))</f>
        <v>spaces</v>
      </c>
      <c r="S3497" s="10">
        <f>(((J3497/60)/60)/24)+DATE(1970,1,1)</f>
        <v>41862.803078703706</v>
      </c>
      <c r="T3497" s="10">
        <f>(((I3497/60)/60)/24)+DATE(1970,1,1)</f>
        <v>41892.202777777777</v>
      </c>
      <c r="U3497" s="12">
        <f>ROUND((T3497-S3497), 0)</f>
        <v>29</v>
      </c>
      <c r="V3497" s="11">
        <f>IF(E3497&gt;=D3497, 1, "")</f>
        <v>1</v>
      </c>
      <c r="W3497" s="11" t="str">
        <f>IF(E3497&lt;D3497, 1, "")</f>
        <v/>
      </c>
      <c r="X3497" s="15">
        <f>S3497</f>
        <v>41862.803078703706</v>
      </c>
    </row>
    <row r="3498" spans="1:24" ht="48" x14ac:dyDescent="0.2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5">
        <f>E3498/D3498</f>
        <v>1.49</v>
      </c>
      <c r="P3498" s="6">
        <f>E3498/L3498</f>
        <v>37.25</v>
      </c>
      <c r="Q3498" t="str">
        <f>LEFT(N3498, SEARCH("/", N3498, 1)-1)</f>
        <v>theater</v>
      </c>
      <c r="R3498" t="str">
        <f>RIGHT(N3498, LEN(N3498) - SEARCH("/", N3498,1))</f>
        <v>spaces</v>
      </c>
      <c r="S3498" s="10">
        <f>(((J3498/60)/60)/24)+DATE(1970,1,1)</f>
        <v>42443.989050925928</v>
      </c>
      <c r="T3498" s="10">
        <f>(((I3498/60)/60)/24)+DATE(1970,1,1)</f>
        <v>42487.552777777775</v>
      </c>
      <c r="U3498" s="12">
        <f>ROUND((T3498-S3498), 0)</f>
        <v>44</v>
      </c>
      <c r="V3498" s="11">
        <f>IF(E3498&gt;=D3498, 1, "")</f>
        <v>1</v>
      </c>
      <c r="W3498" s="11" t="str">
        <f>IF(E3498&lt;D3498, 1, "")</f>
        <v/>
      </c>
      <c r="X3498" s="15">
        <f>S3498</f>
        <v>42443.989050925928</v>
      </c>
    </row>
    <row r="3499" spans="1:24" ht="48" x14ac:dyDescent="0.2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5">
        <f>E3499/D3499</f>
        <v>1.6639999999999999</v>
      </c>
      <c r="P3499" s="6">
        <f>E3499/L3499</f>
        <v>177.02127659574469</v>
      </c>
      <c r="Q3499" t="str">
        <f>LEFT(N3499, SEARCH("/", N3499, 1)-1)</f>
        <v>theater</v>
      </c>
      <c r="R3499" t="str">
        <f>RIGHT(N3499, LEN(N3499) - SEARCH("/", N3499,1))</f>
        <v>spaces</v>
      </c>
      <c r="S3499" s="10">
        <f>(((J3499/60)/60)/24)+DATE(1970,1,1)</f>
        <v>41975.901180555549</v>
      </c>
      <c r="T3499" s="10">
        <f>(((I3499/60)/60)/24)+DATE(1970,1,1)</f>
        <v>42004.890277777777</v>
      </c>
      <c r="U3499" s="12">
        <f>ROUND((T3499-S3499), 0)</f>
        <v>29</v>
      </c>
      <c r="V3499" s="11">
        <f>IF(E3499&gt;=D3499, 1, "")</f>
        <v>1</v>
      </c>
      <c r="W3499" s="11" t="str">
        <f>IF(E3499&lt;D3499, 1, "")</f>
        <v/>
      </c>
      <c r="X3499" s="15">
        <f>S3499</f>
        <v>41975.901180555549</v>
      </c>
    </row>
    <row r="3500" spans="1:24" ht="48" x14ac:dyDescent="0.2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5">
        <f>E3500/D3500</f>
        <v>1.0666666666666667</v>
      </c>
      <c r="P3500" s="6">
        <f>E3500/L3500</f>
        <v>74.074074074074076</v>
      </c>
      <c r="Q3500" t="str">
        <f>LEFT(N3500, SEARCH("/", N3500, 1)-1)</f>
        <v>theater</v>
      </c>
      <c r="R3500" t="str">
        <f>RIGHT(N3500, LEN(N3500) - SEARCH("/", N3500,1))</f>
        <v>spaces</v>
      </c>
      <c r="S3500" s="10">
        <f>(((J3500/60)/60)/24)+DATE(1970,1,1)</f>
        <v>42139.014525462961</v>
      </c>
      <c r="T3500" s="10">
        <f>(((I3500/60)/60)/24)+DATE(1970,1,1)</f>
        <v>42169.014525462961</v>
      </c>
      <c r="U3500" s="12">
        <f>ROUND((T3500-S3500), 0)</f>
        <v>30</v>
      </c>
      <c r="V3500" s="11">
        <f>IF(E3500&gt;=D3500, 1, "")</f>
        <v>1</v>
      </c>
      <c r="W3500" s="11" t="str">
        <f>IF(E3500&lt;D3500, 1, "")</f>
        <v/>
      </c>
      <c r="X3500" s="15">
        <f>S3500</f>
        <v>42139.014525462961</v>
      </c>
    </row>
    <row r="3501" spans="1:24" ht="32" x14ac:dyDescent="0.2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5">
        <f>E3501/D3501</f>
        <v>1.06</v>
      </c>
      <c r="P3501" s="6">
        <f>E3501/L3501</f>
        <v>70.666666666666671</v>
      </c>
      <c r="Q3501" t="str">
        <f>LEFT(N3501, SEARCH("/", N3501, 1)-1)</f>
        <v>theater</v>
      </c>
      <c r="R3501" t="str">
        <f>RIGHT(N3501, LEN(N3501) - SEARCH("/", N3501,1))</f>
        <v>spaces</v>
      </c>
      <c r="S3501" s="10">
        <f>(((J3501/60)/60)/24)+DATE(1970,1,1)</f>
        <v>42465.16851851852</v>
      </c>
      <c r="T3501" s="10">
        <f>(((I3501/60)/60)/24)+DATE(1970,1,1)</f>
        <v>42495.16851851852</v>
      </c>
      <c r="U3501" s="12">
        <f>ROUND((T3501-S3501), 0)</f>
        <v>30</v>
      </c>
      <c r="V3501" s="11">
        <f>IF(E3501&gt;=D3501, 1, "")</f>
        <v>1</v>
      </c>
      <c r="W3501" s="11" t="str">
        <f>IF(E3501&lt;D3501, 1, "")</f>
        <v/>
      </c>
      <c r="X3501" s="15">
        <f>S3501</f>
        <v>42465.16851851852</v>
      </c>
    </row>
    <row r="3502" spans="1:24" ht="48" x14ac:dyDescent="0.2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5">
        <f>E3502/D3502</f>
        <v>1.1752499999999999</v>
      </c>
      <c r="P3502" s="6">
        <f>E3502/L3502</f>
        <v>110.35211267605634</v>
      </c>
      <c r="Q3502" t="str">
        <f>LEFT(N3502, SEARCH("/", N3502, 1)-1)</f>
        <v>theater</v>
      </c>
      <c r="R3502" t="str">
        <f>RIGHT(N3502, LEN(N3502) - SEARCH("/", N3502,1))</f>
        <v>plays</v>
      </c>
      <c r="S3502" s="10">
        <f>(((J3502/60)/60)/24)+DATE(1970,1,1)</f>
        <v>41909.969386574077</v>
      </c>
      <c r="T3502" s="10">
        <f>(((I3502/60)/60)/24)+DATE(1970,1,1)</f>
        <v>41950.011053240742</v>
      </c>
      <c r="U3502" s="12">
        <f>ROUND((T3502-S3502), 0)</f>
        <v>40</v>
      </c>
      <c r="V3502" s="11">
        <f>IF(E3502&gt;=D3502, 1, "")</f>
        <v>1</v>
      </c>
      <c r="W3502" s="11" t="str">
        <f>IF(E3502&lt;D3502, 1, "")</f>
        <v/>
      </c>
      <c r="X3502" s="15">
        <f>S3502</f>
        <v>41909.969386574077</v>
      </c>
    </row>
    <row r="3503" spans="1:24" ht="32" x14ac:dyDescent="0.2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5">
        <f>E3503/D3503</f>
        <v>1.3116666666666668</v>
      </c>
      <c r="P3503" s="6">
        <f>E3503/L3503</f>
        <v>41.421052631578945</v>
      </c>
      <c r="Q3503" t="str">
        <f>LEFT(N3503, SEARCH("/", N3503, 1)-1)</f>
        <v>theater</v>
      </c>
      <c r="R3503" t="str">
        <f>RIGHT(N3503, LEN(N3503) - SEARCH("/", N3503,1))</f>
        <v>plays</v>
      </c>
      <c r="S3503" s="10">
        <f>(((J3503/60)/60)/24)+DATE(1970,1,1)</f>
        <v>41891.665324074071</v>
      </c>
      <c r="T3503" s="10">
        <f>(((I3503/60)/60)/24)+DATE(1970,1,1)</f>
        <v>41913.166666666664</v>
      </c>
      <c r="U3503" s="12">
        <f>ROUND((T3503-S3503), 0)</f>
        <v>22</v>
      </c>
      <c r="V3503" s="11">
        <f>IF(E3503&gt;=D3503, 1, "")</f>
        <v>1</v>
      </c>
      <c r="W3503" s="11" t="str">
        <f>IF(E3503&lt;D3503, 1, "")</f>
        <v/>
      </c>
      <c r="X3503" s="15">
        <f>S3503</f>
        <v>41891.665324074071</v>
      </c>
    </row>
    <row r="3504" spans="1:24" ht="48" x14ac:dyDescent="0.2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5">
        <f>E3504/D3504</f>
        <v>1.04</v>
      </c>
      <c r="P3504" s="6">
        <f>E3504/L3504</f>
        <v>52</v>
      </c>
      <c r="Q3504" t="str">
        <f>LEFT(N3504, SEARCH("/", N3504, 1)-1)</f>
        <v>theater</v>
      </c>
      <c r="R3504" t="str">
        <f>RIGHT(N3504, LEN(N3504) - SEARCH("/", N3504,1))</f>
        <v>plays</v>
      </c>
      <c r="S3504" s="10">
        <f>(((J3504/60)/60)/24)+DATE(1970,1,1)</f>
        <v>41226.017361111109</v>
      </c>
      <c r="T3504" s="10">
        <f>(((I3504/60)/60)/24)+DATE(1970,1,1)</f>
        <v>41250.083333333336</v>
      </c>
      <c r="U3504" s="12">
        <f>ROUND((T3504-S3504), 0)</f>
        <v>24</v>
      </c>
      <c r="V3504" s="11">
        <f>IF(E3504&gt;=D3504, 1, "")</f>
        <v>1</v>
      </c>
      <c r="W3504" s="11" t="str">
        <f>IF(E3504&lt;D3504, 1, "")</f>
        <v/>
      </c>
      <c r="X3504" s="15">
        <f>S3504</f>
        <v>41226.017361111109</v>
      </c>
    </row>
    <row r="3505" spans="1:24" ht="64" x14ac:dyDescent="0.2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5">
        <f>E3505/D3505</f>
        <v>1.01</v>
      </c>
      <c r="P3505" s="6">
        <f>E3505/L3505</f>
        <v>33.990384615384613</v>
      </c>
      <c r="Q3505" t="str">
        <f>LEFT(N3505, SEARCH("/", N3505, 1)-1)</f>
        <v>theater</v>
      </c>
      <c r="R3505" t="str">
        <f>RIGHT(N3505, LEN(N3505) - SEARCH("/", N3505,1))</f>
        <v>plays</v>
      </c>
      <c r="S3505" s="10">
        <f>(((J3505/60)/60)/24)+DATE(1970,1,1)</f>
        <v>40478.263923611114</v>
      </c>
      <c r="T3505" s="10">
        <f>(((I3505/60)/60)/24)+DATE(1970,1,1)</f>
        <v>40568.166666666664</v>
      </c>
      <c r="U3505" s="12">
        <f>ROUND((T3505-S3505), 0)</f>
        <v>90</v>
      </c>
      <c r="V3505" s="11">
        <f>IF(E3505&gt;=D3505, 1, "")</f>
        <v>1</v>
      </c>
      <c r="W3505" s="11" t="str">
        <f>IF(E3505&lt;D3505, 1, "")</f>
        <v/>
      </c>
      <c r="X3505" s="15">
        <f>S3505</f>
        <v>40478.263923611114</v>
      </c>
    </row>
    <row r="3506" spans="1:24" ht="32" x14ac:dyDescent="0.2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5">
        <f>E3506/D3506</f>
        <v>1.004</v>
      </c>
      <c r="P3506" s="6">
        <f>E3506/L3506</f>
        <v>103.35294117647059</v>
      </c>
      <c r="Q3506" t="str">
        <f>LEFT(N3506, SEARCH("/", N3506, 1)-1)</f>
        <v>theater</v>
      </c>
      <c r="R3506" t="str">
        <f>RIGHT(N3506, LEN(N3506) - SEARCH("/", N3506,1))</f>
        <v>plays</v>
      </c>
      <c r="S3506" s="10">
        <f>(((J3506/60)/60)/24)+DATE(1970,1,1)</f>
        <v>41862.83997685185</v>
      </c>
      <c r="T3506" s="10">
        <f>(((I3506/60)/60)/24)+DATE(1970,1,1)</f>
        <v>41892.83997685185</v>
      </c>
      <c r="U3506" s="12">
        <f>ROUND((T3506-S3506), 0)</f>
        <v>30</v>
      </c>
      <c r="V3506" s="11">
        <f>IF(E3506&gt;=D3506, 1, "")</f>
        <v>1</v>
      </c>
      <c r="W3506" s="11" t="str">
        <f>IF(E3506&lt;D3506, 1, "")</f>
        <v/>
      </c>
      <c r="X3506" s="15">
        <f>S3506</f>
        <v>41862.83997685185</v>
      </c>
    </row>
    <row r="3507" spans="1:24" ht="48" x14ac:dyDescent="0.2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5">
        <f>E3507/D3507</f>
        <v>1.0595454545454546</v>
      </c>
      <c r="P3507" s="6">
        <f>E3507/L3507</f>
        <v>34.791044776119406</v>
      </c>
      <c r="Q3507" t="str">
        <f>LEFT(N3507, SEARCH("/", N3507, 1)-1)</f>
        <v>theater</v>
      </c>
      <c r="R3507" t="str">
        <f>RIGHT(N3507, LEN(N3507) - SEARCH("/", N3507,1))</f>
        <v>plays</v>
      </c>
      <c r="S3507" s="10">
        <f>(((J3507/60)/60)/24)+DATE(1970,1,1)</f>
        <v>41550.867673611108</v>
      </c>
      <c r="T3507" s="10">
        <f>(((I3507/60)/60)/24)+DATE(1970,1,1)</f>
        <v>41580.867673611108</v>
      </c>
      <c r="U3507" s="12">
        <f>ROUND((T3507-S3507), 0)</f>
        <v>30</v>
      </c>
      <c r="V3507" s="11">
        <f>IF(E3507&gt;=D3507, 1, "")</f>
        <v>1</v>
      </c>
      <c r="W3507" s="11" t="str">
        <f>IF(E3507&lt;D3507, 1, "")</f>
        <v/>
      </c>
      <c r="X3507" s="15">
        <f>S3507</f>
        <v>41550.867673611108</v>
      </c>
    </row>
    <row r="3508" spans="1:24" ht="48" x14ac:dyDescent="0.2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5">
        <f>E3508/D3508</f>
        <v>3.3558333333333334</v>
      </c>
      <c r="P3508" s="6">
        <f>E3508/L3508</f>
        <v>41.773858921161825</v>
      </c>
      <c r="Q3508" t="str">
        <f>LEFT(N3508, SEARCH("/", N3508, 1)-1)</f>
        <v>theater</v>
      </c>
      <c r="R3508" t="str">
        <f>RIGHT(N3508, LEN(N3508) - SEARCH("/", N3508,1))</f>
        <v>plays</v>
      </c>
      <c r="S3508" s="10">
        <f>(((J3508/60)/60)/24)+DATE(1970,1,1)</f>
        <v>40633.154363425929</v>
      </c>
      <c r="T3508" s="10">
        <f>(((I3508/60)/60)/24)+DATE(1970,1,1)</f>
        <v>40664.207638888889</v>
      </c>
      <c r="U3508" s="12">
        <f>ROUND((T3508-S3508), 0)</f>
        <v>31</v>
      </c>
      <c r="V3508" s="11">
        <f>IF(E3508&gt;=D3508, 1, "")</f>
        <v>1</v>
      </c>
      <c r="W3508" s="11" t="str">
        <f>IF(E3508&lt;D3508, 1, "")</f>
        <v/>
      </c>
      <c r="X3508" s="15">
        <f>S3508</f>
        <v>40633.154363425929</v>
      </c>
    </row>
    <row r="3509" spans="1:24" ht="48" x14ac:dyDescent="0.2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5">
        <f>E3509/D3509</f>
        <v>1.1292857142857142</v>
      </c>
      <c r="P3509" s="6">
        <f>E3509/L3509</f>
        <v>64.268292682926827</v>
      </c>
      <c r="Q3509" t="str">
        <f>LEFT(N3509, SEARCH("/", N3509, 1)-1)</f>
        <v>theater</v>
      </c>
      <c r="R3509" t="str">
        <f>RIGHT(N3509, LEN(N3509) - SEARCH("/", N3509,1))</f>
        <v>plays</v>
      </c>
      <c r="S3509" s="10">
        <f>(((J3509/60)/60)/24)+DATE(1970,1,1)</f>
        <v>40970.875671296293</v>
      </c>
      <c r="T3509" s="10">
        <f>(((I3509/60)/60)/24)+DATE(1970,1,1)</f>
        <v>41000.834004629629</v>
      </c>
      <c r="U3509" s="12">
        <f>ROUND((T3509-S3509), 0)</f>
        <v>30</v>
      </c>
      <c r="V3509" s="11">
        <f>IF(E3509&gt;=D3509, 1, "")</f>
        <v>1</v>
      </c>
      <c r="W3509" s="11" t="str">
        <f>IF(E3509&lt;D3509, 1, "")</f>
        <v/>
      </c>
      <c r="X3509" s="15">
        <f>S3509</f>
        <v>40970.875671296293</v>
      </c>
    </row>
    <row r="3510" spans="1:24" ht="48" x14ac:dyDescent="0.2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5">
        <f>E3510/D3510</f>
        <v>1.885046</v>
      </c>
      <c r="P3510" s="6">
        <f>E3510/L3510</f>
        <v>31.209370860927152</v>
      </c>
      <c r="Q3510" t="str">
        <f>LEFT(N3510, SEARCH("/", N3510, 1)-1)</f>
        <v>theater</v>
      </c>
      <c r="R3510" t="str">
        <f>RIGHT(N3510, LEN(N3510) - SEARCH("/", N3510,1))</f>
        <v>plays</v>
      </c>
      <c r="S3510" s="10">
        <f>(((J3510/60)/60)/24)+DATE(1970,1,1)</f>
        <v>41233.499131944445</v>
      </c>
      <c r="T3510" s="10">
        <f>(((I3510/60)/60)/24)+DATE(1970,1,1)</f>
        <v>41263.499131944445</v>
      </c>
      <c r="U3510" s="12">
        <f>ROUND((T3510-S3510), 0)</f>
        <v>30</v>
      </c>
      <c r="V3510" s="11">
        <f>IF(E3510&gt;=D3510, 1, "")</f>
        <v>1</v>
      </c>
      <c r="W3510" s="11" t="str">
        <f>IF(E3510&lt;D3510, 1, "")</f>
        <v/>
      </c>
      <c r="X3510" s="15">
        <f>S3510</f>
        <v>41233.499131944445</v>
      </c>
    </row>
    <row r="3511" spans="1:24" ht="48" x14ac:dyDescent="0.2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5">
        <f>E3511/D3511</f>
        <v>1.0181818181818181</v>
      </c>
      <c r="P3511" s="6">
        <f>E3511/L3511</f>
        <v>62.921348314606739</v>
      </c>
      <c r="Q3511" t="str">
        <f>LEFT(N3511, SEARCH("/", N3511, 1)-1)</f>
        <v>theater</v>
      </c>
      <c r="R3511" t="str">
        <f>RIGHT(N3511, LEN(N3511) - SEARCH("/", N3511,1))</f>
        <v>plays</v>
      </c>
      <c r="S3511" s="10">
        <f>(((J3511/60)/60)/24)+DATE(1970,1,1)</f>
        <v>41026.953055555554</v>
      </c>
      <c r="T3511" s="10">
        <f>(((I3511/60)/60)/24)+DATE(1970,1,1)</f>
        <v>41061.953055555554</v>
      </c>
      <c r="U3511" s="12">
        <f>ROUND((T3511-S3511), 0)</f>
        <v>35</v>
      </c>
      <c r="V3511" s="11">
        <f>IF(E3511&gt;=D3511, 1, "")</f>
        <v>1</v>
      </c>
      <c r="W3511" s="11" t="str">
        <f>IF(E3511&lt;D3511, 1, "")</f>
        <v/>
      </c>
      <c r="X3511" s="15">
        <f>S3511</f>
        <v>41026.953055555554</v>
      </c>
    </row>
    <row r="3512" spans="1:24" ht="32" x14ac:dyDescent="0.2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5">
        <f>E3512/D3512</f>
        <v>1.01</v>
      </c>
      <c r="P3512" s="6">
        <f>E3512/L3512</f>
        <v>98.536585365853654</v>
      </c>
      <c r="Q3512" t="str">
        <f>LEFT(N3512, SEARCH("/", N3512, 1)-1)</f>
        <v>theater</v>
      </c>
      <c r="R3512" t="str">
        <f>RIGHT(N3512, LEN(N3512) - SEARCH("/", N3512,1))</f>
        <v>plays</v>
      </c>
      <c r="S3512" s="10">
        <f>(((J3512/60)/60)/24)+DATE(1970,1,1)</f>
        <v>41829.788252314815</v>
      </c>
      <c r="T3512" s="10">
        <f>(((I3512/60)/60)/24)+DATE(1970,1,1)</f>
        <v>41839.208333333336</v>
      </c>
      <c r="U3512" s="12">
        <f>ROUND((T3512-S3512), 0)</f>
        <v>9</v>
      </c>
      <c r="V3512" s="11">
        <f>IF(E3512&gt;=D3512, 1, "")</f>
        <v>1</v>
      </c>
      <c r="W3512" s="11" t="str">
        <f>IF(E3512&lt;D3512, 1, "")</f>
        <v/>
      </c>
      <c r="X3512" s="15">
        <f>S3512</f>
        <v>41829.788252314815</v>
      </c>
    </row>
    <row r="3513" spans="1:24" ht="32" x14ac:dyDescent="0.2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5">
        <f>E3513/D3513</f>
        <v>1.1399999999999999</v>
      </c>
      <c r="P3513" s="6">
        <f>E3513/L3513</f>
        <v>82.608695652173907</v>
      </c>
      <c r="Q3513" t="str">
        <f>LEFT(N3513, SEARCH("/", N3513, 1)-1)</f>
        <v>theater</v>
      </c>
      <c r="R3513" t="str">
        <f>RIGHT(N3513, LEN(N3513) - SEARCH("/", N3513,1))</f>
        <v>plays</v>
      </c>
      <c r="S3513" s="10">
        <f>(((J3513/60)/60)/24)+DATE(1970,1,1)</f>
        <v>41447.839722222219</v>
      </c>
      <c r="T3513" s="10">
        <f>(((I3513/60)/60)/24)+DATE(1970,1,1)</f>
        <v>41477.839722222219</v>
      </c>
      <c r="U3513" s="12">
        <f>ROUND((T3513-S3513), 0)</f>
        <v>30</v>
      </c>
      <c r="V3513" s="11">
        <f>IF(E3513&gt;=D3513, 1, "")</f>
        <v>1</v>
      </c>
      <c r="W3513" s="11" t="str">
        <f>IF(E3513&lt;D3513, 1, "")</f>
        <v/>
      </c>
      <c r="X3513" s="15">
        <f>S3513</f>
        <v>41447.839722222219</v>
      </c>
    </row>
    <row r="3514" spans="1:24" ht="32" x14ac:dyDescent="0.2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5">
        <f>E3514/D3514</f>
        <v>1.3348133333333334</v>
      </c>
      <c r="P3514" s="6">
        <f>E3514/L3514</f>
        <v>38.504230769230773</v>
      </c>
      <c r="Q3514" t="str">
        <f>LEFT(N3514, SEARCH("/", N3514, 1)-1)</f>
        <v>theater</v>
      </c>
      <c r="R3514" t="str">
        <f>RIGHT(N3514, LEN(N3514) - SEARCH("/", N3514,1))</f>
        <v>plays</v>
      </c>
      <c r="S3514" s="10">
        <f>(((J3514/60)/60)/24)+DATE(1970,1,1)</f>
        <v>40884.066678240742</v>
      </c>
      <c r="T3514" s="10">
        <f>(((I3514/60)/60)/24)+DATE(1970,1,1)</f>
        <v>40926.958333333336</v>
      </c>
      <c r="U3514" s="12">
        <f>ROUND((T3514-S3514), 0)</f>
        <v>43</v>
      </c>
      <c r="V3514" s="11">
        <f>IF(E3514&gt;=D3514, 1, "")</f>
        <v>1</v>
      </c>
      <c r="W3514" s="11" t="str">
        <f>IF(E3514&lt;D3514, 1, "")</f>
        <v/>
      </c>
      <c r="X3514" s="15">
        <f>S3514</f>
        <v>40884.066678240742</v>
      </c>
    </row>
    <row r="3515" spans="1:24" ht="48" x14ac:dyDescent="0.2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5">
        <f>E3515/D3515</f>
        <v>1.0153333333333334</v>
      </c>
      <c r="P3515" s="6">
        <f>E3515/L3515</f>
        <v>80.15789473684211</v>
      </c>
      <c r="Q3515" t="str">
        <f>LEFT(N3515, SEARCH("/", N3515, 1)-1)</f>
        <v>theater</v>
      </c>
      <c r="R3515" t="str">
        <f>RIGHT(N3515, LEN(N3515) - SEARCH("/", N3515,1))</f>
        <v>plays</v>
      </c>
      <c r="S3515" s="10">
        <f>(((J3515/60)/60)/24)+DATE(1970,1,1)</f>
        <v>41841.26489583333</v>
      </c>
      <c r="T3515" s="10">
        <f>(((I3515/60)/60)/24)+DATE(1970,1,1)</f>
        <v>41864.207638888889</v>
      </c>
      <c r="U3515" s="12">
        <f>ROUND((T3515-S3515), 0)</f>
        <v>23</v>
      </c>
      <c r="V3515" s="11">
        <f>IF(E3515&gt;=D3515, 1, "")</f>
        <v>1</v>
      </c>
      <c r="W3515" s="11" t="str">
        <f>IF(E3515&lt;D3515, 1, "")</f>
        <v/>
      </c>
      <c r="X3515" s="15">
        <f>S3515</f>
        <v>41841.26489583333</v>
      </c>
    </row>
    <row r="3516" spans="1:24" ht="48" x14ac:dyDescent="0.2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5">
        <f>E3516/D3516</f>
        <v>1.0509999999999999</v>
      </c>
      <c r="P3516" s="6">
        <f>E3516/L3516</f>
        <v>28.405405405405407</v>
      </c>
      <c r="Q3516" t="str">
        <f>LEFT(N3516, SEARCH("/", N3516, 1)-1)</f>
        <v>theater</v>
      </c>
      <c r="R3516" t="str">
        <f>RIGHT(N3516, LEN(N3516) - SEARCH("/", N3516,1))</f>
        <v>plays</v>
      </c>
      <c r="S3516" s="10">
        <f>(((J3516/60)/60)/24)+DATE(1970,1,1)</f>
        <v>41897.536134259259</v>
      </c>
      <c r="T3516" s="10">
        <f>(((I3516/60)/60)/24)+DATE(1970,1,1)</f>
        <v>41927.536134259259</v>
      </c>
      <c r="U3516" s="12">
        <f>ROUND((T3516-S3516), 0)</f>
        <v>30</v>
      </c>
      <c r="V3516" s="11">
        <f>IF(E3516&gt;=D3516, 1, "")</f>
        <v>1</v>
      </c>
      <c r="W3516" s="11" t="str">
        <f>IF(E3516&lt;D3516, 1, "")</f>
        <v/>
      </c>
      <c r="X3516" s="15">
        <f>S3516</f>
        <v>41897.536134259259</v>
      </c>
    </row>
    <row r="3517" spans="1:24" ht="48" x14ac:dyDescent="0.2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5">
        <f>E3517/D3517</f>
        <v>1.2715000000000001</v>
      </c>
      <c r="P3517" s="6">
        <f>E3517/L3517</f>
        <v>80.730158730158735</v>
      </c>
      <c r="Q3517" t="str">
        <f>LEFT(N3517, SEARCH("/", N3517, 1)-1)</f>
        <v>theater</v>
      </c>
      <c r="R3517" t="str">
        <f>RIGHT(N3517, LEN(N3517) - SEARCH("/", N3517,1))</f>
        <v>plays</v>
      </c>
      <c r="S3517" s="10">
        <f>(((J3517/60)/60)/24)+DATE(1970,1,1)</f>
        <v>41799.685902777775</v>
      </c>
      <c r="T3517" s="10">
        <f>(((I3517/60)/60)/24)+DATE(1970,1,1)</f>
        <v>41827.083333333336</v>
      </c>
      <c r="U3517" s="12">
        <f>ROUND((T3517-S3517), 0)</f>
        <v>27</v>
      </c>
      <c r="V3517" s="11">
        <f>IF(E3517&gt;=D3517, 1, "")</f>
        <v>1</v>
      </c>
      <c r="W3517" s="11" t="str">
        <f>IF(E3517&lt;D3517, 1, "")</f>
        <v/>
      </c>
      <c r="X3517" s="15">
        <f>S3517</f>
        <v>41799.685902777775</v>
      </c>
    </row>
    <row r="3518" spans="1:24" ht="48" x14ac:dyDescent="0.2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5">
        <f>E3518/D3518</f>
        <v>1.1115384615384616</v>
      </c>
      <c r="P3518" s="6">
        <f>E3518/L3518</f>
        <v>200.69444444444446</v>
      </c>
      <c r="Q3518" t="str">
        <f>LEFT(N3518, SEARCH("/", N3518, 1)-1)</f>
        <v>theater</v>
      </c>
      <c r="R3518" t="str">
        <f>RIGHT(N3518, LEN(N3518) - SEARCH("/", N3518,1))</f>
        <v>plays</v>
      </c>
      <c r="S3518" s="10">
        <f>(((J3518/60)/60)/24)+DATE(1970,1,1)</f>
        <v>41775.753761574073</v>
      </c>
      <c r="T3518" s="10">
        <f>(((I3518/60)/60)/24)+DATE(1970,1,1)</f>
        <v>41805.753761574073</v>
      </c>
      <c r="U3518" s="12">
        <f>ROUND((T3518-S3518), 0)</f>
        <v>30</v>
      </c>
      <c r="V3518" s="11">
        <f>IF(E3518&gt;=D3518, 1, "")</f>
        <v>1</v>
      </c>
      <c r="W3518" s="11" t="str">
        <f>IF(E3518&lt;D3518, 1, "")</f>
        <v/>
      </c>
      <c r="X3518" s="15">
        <f>S3518</f>
        <v>41775.753761574073</v>
      </c>
    </row>
    <row r="3519" spans="1:24" ht="48" x14ac:dyDescent="0.2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5">
        <f>E3519/D3519</f>
        <v>1.0676000000000001</v>
      </c>
      <c r="P3519" s="6">
        <f>E3519/L3519</f>
        <v>37.591549295774648</v>
      </c>
      <c r="Q3519" t="str">
        <f>LEFT(N3519, SEARCH("/", N3519, 1)-1)</f>
        <v>theater</v>
      </c>
      <c r="R3519" t="str">
        <f>RIGHT(N3519, LEN(N3519) - SEARCH("/", N3519,1))</f>
        <v>plays</v>
      </c>
      <c r="S3519" s="10">
        <f>(((J3519/60)/60)/24)+DATE(1970,1,1)</f>
        <v>41766.80572916667</v>
      </c>
      <c r="T3519" s="10">
        <f>(((I3519/60)/60)/24)+DATE(1970,1,1)</f>
        <v>41799.80572916667</v>
      </c>
      <c r="U3519" s="12">
        <f>ROUND((T3519-S3519), 0)</f>
        <v>33</v>
      </c>
      <c r="V3519" s="11">
        <f>IF(E3519&gt;=D3519, 1, "")</f>
        <v>1</v>
      </c>
      <c r="W3519" s="11" t="str">
        <f>IF(E3519&lt;D3519, 1, "")</f>
        <v/>
      </c>
      <c r="X3519" s="15">
        <f>S3519</f>
        <v>41766.80572916667</v>
      </c>
    </row>
    <row r="3520" spans="1:24" ht="48" x14ac:dyDescent="0.2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5">
        <f>E3520/D3520</f>
        <v>1.6266666666666667</v>
      </c>
      <c r="P3520" s="6">
        <f>E3520/L3520</f>
        <v>58.095238095238095</v>
      </c>
      <c r="Q3520" t="str">
        <f>LEFT(N3520, SEARCH("/", N3520, 1)-1)</f>
        <v>theater</v>
      </c>
      <c r="R3520" t="str">
        <f>RIGHT(N3520, LEN(N3520) - SEARCH("/", N3520,1))</f>
        <v>plays</v>
      </c>
      <c r="S3520" s="10">
        <f>(((J3520/60)/60)/24)+DATE(1970,1,1)</f>
        <v>40644.159259259257</v>
      </c>
      <c r="T3520" s="10">
        <f>(((I3520/60)/60)/24)+DATE(1970,1,1)</f>
        <v>40666.165972222225</v>
      </c>
      <c r="U3520" s="12">
        <f>ROUND((T3520-S3520), 0)</f>
        <v>22</v>
      </c>
      <c r="V3520" s="11">
        <f>IF(E3520&gt;=D3520, 1, "")</f>
        <v>1</v>
      </c>
      <c r="W3520" s="11" t="str">
        <f>IF(E3520&lt;D3520, 1, "")</f>
        <v/>
      </c>
      <c r="X3520" s="15">
        <f>S3520</f>
        <v>40644.159259259257</v>
      </c>
    </row>
    <row r="3521" spans="1:24" ht="48" x14ac:dyDescent="0.2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5">
        <f>E3521/D3521</f>
        <v>1.6022808571428573</v>
      </c>
      <c r="P3521" s="6">
        <f>E3521/L3521</f>
        <v>60.300892473118282</v>
      </c>
      <c r="Q3521" t="str">
        <f>LEFT(N3521, SEARCH("/", N3521, 1)-1)</f>
        <v>theater</v>
      </c>
      <c r="R3521" t="str">
        <f>RIGHT(N3521, LEN(N3521) - SEARCH("/", N3521,1))</f>
        <v>plays</v>
      </c>
      <c r="S3521" s="10">
        <f>(((J3521/60)/60)/24)+DATE(1970,1,1)</f>
        <v>41940.69158564815</v>
      </c>
      <c r="T3521" s="10">
        <f>(((I3521/60)/60)/24)+DATE(1970,1,1)</f>
        <v>41969.332638888889</v>
      </c>
      <c r="U3521" s="12">
        <f>ROUND((T3521-S3521), 0)</f>
        <v>29</v>
      </c>
      <c r="V3521" s="11">
        <f>IF(E3521&gt;=D3521, 1, "")</f>
        <v>1</v>
      </c>
      <c r="W3521" s="11" t="str">
        <f>IF(E3521&lt;D3521, 1, "")</f>
        <v/>
      </c>
      <c r="X3521" s="15">
        <f>S3521</f>
        <v>41940.69158564815</v>
      </c>
    </row>
    <row r="3522" spans="1:24" ht="32" x14ac:dyDescent="0.2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5">
        <f>E3522/D3522</f>
        <v>1.1616666666666666</v>
      </c>
      <c r="P3522" s="6">
        <f>E3522/L3522</f>
        <v>63.363636363636367</v>
      </c>
      <c r="Q3522" t="str">
        <f>LEFT(N3522, SEARCH("/", N3522, 1)-1)</f>
        <v>theater</v>
      </c>
      <c r="R3522" t="str">
        <f>RIGHT(N3522, LEN(N3522) - SEARCH("/", N3522,1))</f>
        <v>plays</v>
      </c>
      <c r="S3522" s="10">
        <f>(((J3522/60)/60)/24)+DATE(1970,1,1)</f>
        <v>41839.175706018519</v>
      </c>
      <c r="T3522" s="10">
        <f>(((I3522/60)/60)/24)+DATE(1970,1,1)</f>
        <v>41853.175706018519</v>
      </c>
      <c r="U3522" s="12">
        <f>ROUND((T3522-S3522), 0)</f>
        <v>14</v>
      </c>
      <c r="V3522" s="11">
        <f>IF(E3522&gt;=D3522, 1, "")</f>
        <v>1</v>
      </c>
      <c r="W3522" s="11" t="str">
        <f>IF(E3522&lt;D3522, 1, "")</f>
        <v/>
      </c>
      <c r="X3522" s="15">
        <f>S3522</f>
        <v>41839.175706018519</v>
      </c>
    </row>
    <row r="3523" spans="1:24" ht="48" x14ac:dyDescent="0.2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5">
        <f>E3523/D3523</f>
        <v>1.242</v>
      </c>
      <c r="P3523" s="6">
        <f>E3523/L3523</f>
        <v>50.901639344262293</v>
      </c>
      <c r="Q3523" t="str">
        <f>LEFT(N3523, SEARCH("/", N3523, 1)-1)</f>
        <v>theater</v>
      </c>
      <c r="R3523" t="str">
        <f>RIGHT(N3523, LEN(N3523) - SEARCH("/", N3523,1))</f>
        <v>plays</v>
      </c>
      <c r="S3523" s="10">
        <f>(((J3523/60)/60)/24)+DATE(1970,1,1)</f>
        <v>41772.105937500004</v>
      </c>
      <c r="T3523" s="10">
        <f>(((I3523/60)/60)/24)+DATE(1970,1,1)</f>
        <v>41803.916666666664</v>
      </c>
      <c r="U3523" s="12">
        <f>ROUND((T3523-S3523), 0)</f>
        <v>32</v>
      </c>
      <c r="V3523" s="11">
        <f>IF(E3523&gt;=D3523, 1, "")</f>
        <v>1</v>
      </c>
      <c r="W3523" s="11" t="str">
        <f>IF(E3523&lt;D3523, 1, "")</f>
        <v/>
      </c>
      <c r="X3523" s="15">
        <f>S3523</f>
        <v>41772.105937500004</v>
      </c>
    </row>
    <row r="3524" spans="1:24" ht="32" x14ac:dyDescent="0.2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5">
        <f>E3524/D3524</f>
        <v>1.030125</v>
      </c>
      <c r="P3524" s="6">
        <f>E3524/L3524</f>
        <v>100.5</v>
      </c>
      <c r="Q3524" t="str">
        <f>LEFT(N3524, SEARCH("/", N3524, 1)-1)</f>
        <v>theater</v>
      </c>
      <c r="R3524" t="str">
        <f>RIGHT(N3524, LEN(N3524) - SEARCH("/", N3524,1))</f>
        <v>plays</v>
      </c>
      <c r="S3524" s="10">
        <f>(((J3524/60)/60)/24)+DATE(1970,1,1)</f>
        <v>41591.737974537034</v>
      </c>
      <c r="T3524" s="10">
        <f>(((I3524/60)/60)/24)+DATE(1970,1,1)</f>
        <v>41621.207638888889</v>
      </c>
      <c r="U3524" s="12">
        <f>ROUND((T3524-S3524), 0)</f>
        <v>29</v>
      </c>
      <c r="V3524" s="11">
        <f>IF(E3524&gt;=D3524, 1, "")</f>
        <v>1</v>
      </c>
      <c r="W3524" s="11" t="str">
        <f>IF(E3524&lt;D3524, 1, "")</f>
        <v/>
      </c>
      <c r="X3524" s="15">
        <f>S3524</f>
        <v>41591.737974537034</v>
      </c>
    </row>
    <row r="3525" spans="1:24" ht="32" x14ac:dyDescent="0.2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5">
        <f>E3525/D3525</f>
        <v>1.1225000000000001</v>
      </c>
      <c r="P3525" s="6">
        <f>E3525/L3525</f>
        <v>31.619718309859156</v>
      </c>
      <c r="Q3525" t="str">
        <f>LEFT(N3525, SEARCH("/", N3525, 1)-1)</f>
        <v>theater</v>
      </c>
      <c r="R3525" t="str">
        <f>RIGHT(N3525, LEN(N3525) - SEARCH("/", N3525,1))</f>
        <v>plays</v>
      </c>
      <c r="S3525" s="10">
        <f>(((J3525/60)/60)/24)+DATE(1970,1,1)</f>
        <v>41789.080370370371</v>
      </c>
      <c r="T3525" s="10">
        <f>(((I3525/60)/60)/24)+DATE(1970,1,1)</f>
        <v>41822.166666666664</v>
      </c>
      <c r="U3525" s="12">
        <f>ROUND((T3525-S3525), 0)</f>
        <v>33</v>
      </c>
      <c r="V3525" s="11">
        <f>IF(E3525&gt;=D3525, 1, "")</f>
        <v>1</v>
      </c>
      <c r="W3525" s="11" t="str">
        <f>IF(E3525&lt;D3525, 1, "")</f>
        <v/>
      </c>
      <c r="X3525" s="15">
        <f>S3525</f>
        <v>41789.080370370371</v>
      </c>
    </row>
    <row r="3526" spans="1:24" ht="48" x14ac:dyDescent="0.2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5">
        <f>E3526/D3526</f>
        <v>1.0881428571428571</v>
      </c>
      <c r="P3526" s="6">
        <f>E3526/L3526</f>
        <v>65.102564102564102</v>
      </c>
      <c r="Q3526" t="str">
        <f>LEFT(N3526, SEARCH("/", N3526, 1)-1)</f>
        <v>theater</v>
      </c>
      <c r="R3526" t="str">
        <f>RIGHT(N3526, LEN(N3526) - SEARCH("/", N3526,1))</f>
        <v>plays</v>
      </c>
      <c r="S3526" s="10">
        <f>(((J3526/60)/60)/24)+DATE(1970,1,1)</f>
        <v>42466.608310185184</v>
      </c>
      <c r="T3526" s="10">
        <f>(((I3526/60)/60)/24)+DATE(1970,1,1)</f>
        <v>42496.608310185184</v>
      </c>
      <c r="U3526" s="12">
        <f>ROUND((T3526-S3526), 0)</f>
        <v>30</v>
      </c>
      <c r="V3526" s="11">
        <f>IF(E3526&gt;=D3526, 1, "")</f>
        <v>1</v>
      </c>
      <c r="W3526" s="11" t="str">
        <f>IF(E3526&lt;D3526, 1, "")</f>
        <v/>
      </c>
      <c r="X3526" s="15">
        <f>S3526</f>
        <v>42466.608310185184</v>
      </c>
    </row>
    <row r="3527" spans="1:24" ht="48" x14ac:dyDescent="0.2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5">
        <f>E3527/D3527</f>
        <v>1.1499999999999999</v>
      </c>
      <c r="P3527" s="6">
        <f>E3527/L3527</f>
        <v>79.310344827586206</v>
      </c>
      <c r="Q3527" t="str">
        <f>LEFT(N3527, SEARCH("/", N3527, 1)-1)</f>
        <v>theater</v>
      </c>
      <c r="R3527" t="str">
        <f>RIGHT(N3527, LEN(N3527) - SEARCH("/", N3527,1))</f>
        <v>plays</v>
      </c>
      <c r="S3527" s="10">
        <f>(((J3527/60)/60)/24)+DATE(1970,1,1)</f>
        <v>40923.729953703703</v>
      </c>
      <c r="T3527" s="10">
        <f>(((I3527/60)/60)/24)+DATE(1970,1,1)</f>
        <v>40953.729953703703</v>
      </c>
      <c r="U3527" s="12">
        <f>ROUND((T3527-S3527), 0)</f>
        <v>30</v>
      </c>
      <c r="V3527" s="11">
        <f>IF(E3527&gt;=D3527, 1, "")</f>
        <v>1</v>
      </c>
      <c r="W3527" s="11" t="str">
        <f>IF(E3527&lt;D3527, 1, "")</f>
        <v/>
      </c>
      <c r="X3527" s="15">
        <f>S3527</f>
        <v>40923.729953703703</v>
      </c>
    </row>
    <row r="3528" spans="1:24" ht="48" x14ac:dyDescent="0.2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5">
        <f>E3528/D3528</f>
        <v>1.03</v>
      </c>
      <c r="P3528" s="6">
        <f>E3528/L3528</f>
        <v>139.18918918918919</v>
      </c>
      <c r="Q3528" t="str">
        <f>LEFT(N3528, SEARCH("/", N3528, 1)-1)</f>
        <v>theater</v>
      </c>
      <c r="R3528" t="str">
        <f>RIGHT(N3528, LEN(N3528) - SEARCH("/", N3528,1))</f>
        <v>plays</v>
      </c>
      <c r="S3528" s="10">
        <f>(((J3528/60)/60)/24)+DATE(1970,1,1)</f>
        <v>41878.878379629627</v>
      </c>
      <c r="T3528" s="10">
        <f>(((I3528/60)/60)/24)+DATE(1970,1,1)</f>
        <v>41908.878379629627</v>
      </c>
      <c r="U3528" s="12">
        <f>ROUND((T3528-S3528), 0)</f>
        <v>30</v>
      </c>
      <c r="V3528" s="11">
        <f>IF(E3528&gt;=D3528, 1, "")</f>
        <v>1</v>
      </c>
      <c r="W3528" s="11" t="str">
        <f>IF(E3528&lt;D3528, 1, "")</f>
        <v/>
      </c>
      <c r="X3528" s="15">
        <f>S3528</f>
        <v>41878.878379629627</v>
      </c>
    </row>
    <row r="3529" spans="1:24" ht="48" x14ac:dyDescent="0.2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5">
        <f>E3529/D3529</f>
        <v>1.0113333333333334</v>
      </c>
      <c r="P3529" s="6">
        <f>E3529/L3529</f>
        <v>131.91304347826087</v>
      </c>
      <c r="Q3529" t="str">
        <f>LEFT(N3529, SEARCH("/", N3529, 1)-1)</f>
        <v>theater</v>
      </c>
      <c r="R3529" t="str">
        <f>RIGHT(N3529, LEN(N3529) - SEARCH("/", N3529,1))</f>
        <v>plays</v>
      </c>
      <c r="S3529" s="10">
        <f>(((J3529/60)/60)/24)+DATE(1970,1,1)</f>
        <v>41862.864675925928</v>
      </c>
      <c r="T3529" s="10">
        <f>(((I3529/60)/60)/24)+DATE(1970,1,1)</f>
        <v>41876.864675925928</v>
      </c>
      <c r="U3529" s="12">
        <f>ROUND((T3529-S3529), 0)</f>
        <v>14</v>
      </c>
      <c r="V3529" s="11">
        <f>IF(E3529&gt;=D3529, 1, "")</f>
        <v>1</v>
      </c>
      <c r="W3529" s="11" t="str">
        <f>IF(E3529&lt;D3529, 1, "")</f>
        <v/>
      </c>
      <c r="X3529" s="15">
        <f>S3529</f>
        <v>41862.864675925928</v>
      </c>
    </row>
    <row r="3530" spans="1:24" ht="48" x14ac:dyDescent="0.2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5">
        <f>E3530/D3530</f>
        <v>1.0955999999999999</v>
      </c>
      <c r="P3530" s="6">
        <f>E3530/L3530</f>
        <v>91.3</v>
      </c>
      <c r="Q3530" t="str">
        <f>LEFT(N3530, SEARCH("/", N3530, 1)-1)</f>
        <v>theater</v>
      </c>
      <c r="R3530" t="str">
        <f>RIGHT(N3530, LEN(N3530) - SEARCH("/", N3530,1))</f>
        <v>plays</v>
      </c>
      <c r="S3530" s="10">
        <f>(((J3530/60)/60)/24)+DATE(1970,1,1)</f>
        <v>40531.886886574073</v>
      </c>
      <c r="T3530" s="10">
        <f>(((I3530/60)/60)/24)+DATE(1970,1,1)</f>
        <v>40591.886886574073</v>
      </c>
      <c r="U3530" s="12">
        <f>ROUND((T3530-S3530), 0)</f>
        <v>60</v>
      </c>
      <c r="V3530" s="11">
        <f>IF(E3530&gt;=D3530, 1, "")</f>
        <v>1</v>
      </c>
      <c r="W3530" s="11" t="str">
        <f>IF(E3530&lt;D3530, 1, "")</f>
        <v/>
      </c>
      <c r="X3530" s="15">
        <f>S3530</f>
        <v>40531.886886574073</v>
      </c>
    </row>
    <row r="3531" spans="1:24" ht="48" x14ac:dyDescent="0.2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5">
        <f>E3531/D3531</f>
        <v>1.148421052631579</v>
      </c>
      <c r="P3531" s="6">
        <f>E3531/L3531</f>
        <v>39.672727272727272</v>
      </c>
      <c r="Q3531" t="str">
        <f>LEFT(N3531, SEARCH("/", N3531, 1)-1)</f>
        <v>theater</v>
      </c>
      <c r="R3531" t="str">
        <f>RIGHT(N3531, LEN(N3531) - SEARCH("/", N3531,1))</f>
        <v>plays</v>
      </c>
      <c r="S3531" s="10">
        <f>(((J3531/60)/60)/24)+DATE(1970,1,1)</f>
        <v>41477.930914351848</v>
      </c>
      <c r="T3531" s="10">
        <f>(((I3531/60)/60)/24)+DATE(1970,1,1)</f>
        <v>41504.625</v>
      </c>
      <c r="U3531" s="12">
        <f>ROUND((T3531-S3531), 0)</f>
        <v>27</v>
      </c>
      <c r="V3531" s="11">
        <f>IF(E3531&gt;=D3531, 1, "")</f>
        <v>1</v>
      </c>
      <c r="W3531" s="11" t="str">
        <f>IF(E3531&lt;D3531, 1, "")</f>
        <v/>
      </c>
      <c r="X3531" s="15">
        <f>S3531</f>
        <v>41477.930914351848</v>
      </c>
    </row>
    <row r="3532" spans="1:24" ht="48" x14ac:dyDescent="0.2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5">
        <f>E3532/D3532</f>
        <v>1.1739999999999999</v>
      </c>
      <c r="P3532" s="6">
        <f>E3532/L3532</f>
        <v>57.549019607843135</v>
      </c>
      <c r="Q3532" t="str">
        <f>LEFT(N3532, SEARCH("/", N3532, 1)-1)</f>
        <v>theater</v>
      </c>
      <c r="R3532" t="str">
        <f>RIGHT(N3532, LEN(N3532) - SEARCH("/", N3532,1))</f>
        <v>plays</v>
      </c>
      <c r="S3532" s="10">
        <f>(((J3532/60)/60)/24)+DATE(1970,1,1)</f>
        <v>41781.666770833333</v>
      </c>
      <c r="T3532" s="10">
        <f>(((I3532/60)/60)/24)+DATE(1970,1,1)</f>
        <v>41811.666770833333</v>
      </c>
      <c r="U3532" s="12">
        <f>ROUND((T3532-S3532), 0)</f>
        <v>30</v>
      </c>
      <c r="V3532" s="11">
        <f>IF(E3532&gt;=D3532, 1, "")</f>
        <v>1</v>
      </c>
      <c r="W3532" s="11" t="str">
        <f>IF(E3532&lt;D3532, 1, "")</f>
        <v/>
      </c>
      <c r="X3532" s="15">
        <f>S3532</f>
        <v>41781.666770833333</v>
      </c>
    </row>
    <row r="3533" spans="1:24" ht="48" x14ac:dyDescent="0.2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5">
        <f>E3533/D3533</f>
        <v>1.7173333333333334</v>
      </c>
      <c r="P3533" s="6">
        <f>E3533/L3533</f>
        <v>33.025641025641029</v>
      </c>
      <c r="Q3533" t="str">
        <f>LEFT(N3533, SEARCH("/", N3533, 1)-1)</f>
        <v>theater</v>
      </c>
      <c r="R3533" t="str">
        <f>RIGHT(N3533, LEN(N3533) - SEARCH("/", N3533,1))</f>
        <v>plays</v>
      </c>
      <c r="S3533" s="10">
        <f>(((J3533/60)/60)/24)+DATE(1970,1,1)</f>
        <v>41806.605034722219</v>
      </c>
      <c r="T3533" s="10">
        <f>(((I3533/60)/60)/24)+DATE(1970,1,1)</f>
        <v>41836.605034722219</v>
      </c>
      <c r="U3533" s="12">
        <f>ROUND((T3533-S3533), 0)</f>
        <v>30</v>
      </c>
      <c r="V3533" s="11">
        <f>IF(E3533&gt;=D3533, 1, "")</f>
        <v>1</v>
      </c>
      <c r="W3533" s="11" t="str">
        <f>IF(E3533&lt;D3533, 1, "")</f>
        <v/>
      </c>
      <c r="X3533" s="15">
        <f>S3533</f>
        <v>41806.605034722219</v>
      </c>
    </row>
    <row r="3534" spans="1:24" ht="32" x14ac:dyDescent="0.2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5">
        <f>E3534/D3534</f>
        <v>1.1416238095238094</v>
      </c>
      <c r="P3534" s="6">
        <f>E3534/L3534</f>
        <v>77.335806451612896</v>
      </c>
      <c r="Q3534" t="str">
        <f>LEFT(N3534, SEARCH("/", N3534, 1)-1)</f>
        <v>theater</v>
      </c>
      <c r="R3534" t="str">
        <f>RIGHT(N3534, LEN(N3534) - SEARCH("/", N3534,1))</f>
        <v>plays</v>
      </c>
      <c r="S3534" s="10">
        <f>(((J3534/60)/60)/24)+DATE(1970,1,1)</f>
        <v>41375.702210648145</v>
      </c>
      <c r="T3534" s="10">
        <f>(((I3534/60)/60)/24)+DATE(1970,1,1)</f>
        <v>41400.702210648145</v>
      </c>
      <c r="U3534" s="12">
        <f>ROUND((T3534-S3534), 0)</f>
        <v>25</v>
      </c>
      <c r="V3534" s="11">
        <f>IF(E3534&gt;=D3534, 1, "")</f>
        <v>1</v>
      </c>
      <c r="W3534" s="11" t="str">
        <f>IF(E3534&lt;D3534, 1, "")</f>
        <v/>
      </c>
      <c r="X3534" s="15">
        <f>S3534</f>
        <v>41375.702210648145</v>
      </c>
    </row>
    <row r="3535" spans="1:24" ht="48" x14ac:dyDescent="0.2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5">
        <f>E3535/D3535</f>
        <v>1.1975</v>
      </c>
      <c r="P3535" s="6">
        <f>E3535/L3535</f>
        <v>31.933333333333334</v>
      </c>
      <c r="Q3535" t="str">
        <f>LEFT(N3535, SEARCH("/", N3535, 1)-1)</f>
        <v>theater</v>
      </c>
      <c r="R3535" t="str">
        <f>RIGHT(N3535, LEN(N3535) - SEARCH("/", N3535,1))</f>
        <v>plays</v>
      </c>
      <c r="S3535" s="10">
        <f>(((J3535/60)/60)/24)+DATE(1970,1,1)</f>
        <v>41780.412604166668</v>
      </c>
      <c r="T3535" s="10">
        <f>(((I3535/60)/60)/24)+DATE(1970,1,1)</f>
        <v>41810.412604166668</v>
      </c>
      <c r="U3535" s="12">
        <f>ROUND((T3535-S3535), 0)</f>
        <v>30</v>
      </c>
      <c r="V3535" s="11">
        <f>IF(E3535&gt;=D3535, 1, "")</f>
        <v>1</v>
      </c>
      <c r="W3535" s="11" t="str">
        <f>IF(E3535&lt;D3535, 1, "")</f>
        <v/>
      </c>
      <c r="X3535" s="15">
        <f>S3535</f>
        <v>41780.412604166668</v>
      </c>
    </row>
    <row r="3536" spans="1:24" ht="48" x14ac:dyDescent="0.2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5">
        <f>E3536/D3536</f>
        <v>1.0900000000000001</v>
      </c>
      <c r="P3536" s="6">
        <f>E3536/L3536</f>
        <v>36.333333333333336</v>
      </c>
      <c r="Q3536" t="str">
        <f>LEFT(N3536, SEARCH("/", N3536, 1)-1)</f>
        <v>theater</v>
      </c>
      <c r="R3536" t="str">
        <f>RIGHT(N3536, LEN(N3536) - SEARCH("/", N3536,1))</f>
        <v>plays</v>
      </c>
      <c r="S3536" s="10">
        <f>(((J3536/60)/60)/24)+DATE(1970,1,1)</f>
        <v>41779.310034722221</v>
      </c>
      <c r="T3536" s="10">
        <f>(((I3536/60)/60)/24)+DATE(1970,1,1)</f>
        <v>41805.666666666664</v>
      </c>
      <c r="U3536" s="12">
        <f>ROUND((T3536-S3536), 0)</f>
        <v>26</v>
      </c>
      <c r="V3536" s="11">
        <f>IF(E3536&gt;=D3536, 1, "")</f>
        <v>1</v>
      </c>
      <c r="W3536" s="11" t="str">
        <f>IF(E3536&lt;D3536, 1, "")</f>
        <v/>
      </c>
      <c r="X3536" s="15">
        <f>S3536</f>
        <v>41779.310034722221</v>
      </c>
    </row>
    <row r="3537" spans="1:24" ht="64" x14ac:dyDescent="0.2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5">
        <f>E3537/D3537</f>
        <v>1.0088571428571429</v>
      </c>
      <c r="P3537" s="6">
        <f>E3537/L3537</f>
        <v>46.768211920529801</v>
      </c>
      <c r="Q3537" t="str">
        <f>LEFT(N3537, SEARCH("/", N3537, 1)-1)</f>
        <v>theater</v>
      </c>
      <c r="R3537" t="str">
        <f>RIGHT(N3537, LEN(N3537) - SEARCH("/", N3537,1))</f>
        <v>plays</v>
      </c>
      <c r="S3537" s="10">
        <f>(((J3537/60)/60)/24)+DATE(1970,1,1)</f>
        <v>40883.949317129627</v>
      </c>
      <c r="T3537" s="10">
        <f>(((I3537/60)/60)/24)+DATE(1970,1,1)</f>
        <v>40939.708333333336</v>
      </c>
      <c r="U3537" s="12">
        <f>ROUND((T3537-S3537), 0)</f>
        <v>56</v>
      </c>
      <c r="V3537" s="11">
        <f>IF(E3537&gt;=D3537, 1, "")</f>
        <v>1</v>
      </c>
      <c r="W3537" s="11" t="str">
        <f>IF(E3537&lt;D3537, 1, "")</f>
        <v/>
      </c>
      <c r="X3537" s="15">
        <f>S3537</f>
        <v>40883.949317129627</v>
      </c>
    </row>
    <row r="3538" spans="1:24" ht="48" x14ac:dyDescent="0.2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5">
        <f>E3538/D3538</f>
        <v>1.0900000000000001</v>
      </c>
      <c r="P3538" s="6">
        <f>E3538/L3538</f>
        <v>40.073529411764703</v>
      </c>
      <c r="Q3538" t="str">
        <f>LEFT(N3538, SEARCH("/", N3538, 1)-1)</f>
        <v>theater</v>
      </c>
      <c r="R3538" t="str">
        <f>RIGHT(N3538, LEN(N3538) - SEARCH("/", N3538,1))</f>
        <v>plays</v>
      </c>
      <c r="S3538" s="10">
        <f>(((J3538/60)/60)/24)+DATE(1970,1,1)</f>
        <v>41491.79478009259</v>
      </c>
      <c r="T3538" s="10">
        <f>(((I3538/60)/60)/24)+DATE(1970,1,1)</f>
        <v>41509.79478009259</v>
      </c>
      <c r="U3538" s="12">
        <f>ROUND((T3538-S3538), 0)</f>
        <v>18</v>
      </c>
      <c r="V3538" s="11">
        <f>IF(E3538&gt;=D3538, 1, "")</f>
        <v>1</v>
      </c>
      <c r="W3538" s="11" t="str">
        <f>IF(E3538&lt;D3538, 1, "")</f>
        <v/>
      </c>
      <c r="X3538" s="15">
        <f>S3538</f>
        <v>41491.79478009259</v>
      </c>
    </row>
    <row r="3539" spans="1:24" ht="48" x14ac:dyDescent="0.2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5">
        <f>E3539/D3539</f>
        <v>1.0720930232558139</v>
      </c>
      <c r="P3539" s="6">
        <f>E3539/L3539</f>
        <v>100.21739130434783</v>
      </c>
      <c r="Q3539" t="str">
        <f>LEFT(N3539, SEARCH("/", N3539, 1)-1)</f>
        <v>theater</v>
      </c>
      <c r="R3539" t="str">
        <f>RIGHT(N3539, LEN(N3539) - SEARCH("/", N3539,1))</f>
        <v>plays</v>
      </c>
      <c r="S3539" s="10">
        <f>(((J3539/60)/60)/24)+DATE(1970,1,1)</f>
        <v>41791.993414351848</v>
      </c>
      <c r="T3539" s="10">
        <f>(((I3539/60)/60)/24)+DATE(1970,1,1)</f>
        <v>41821.993414351848</v>
      </c>
      <c r="U3539" s="12">
        <f>ROUND((T3539-S3539), 0)</f>
        <v>30</v>
      </c>
      <c r="V3539" s="11">
        <f>IF(E3539&gt;=D3539, 1, "")</f>
        <v>1</v>
      </c>
      <c r="W3539" s="11" t="str">
        <f>IF(E3539&lt;D3539, 1, "")</f>
        <v/>
      </c>
      <c r="X3539" s="15">
        <f>S3539</f>
        <v>41791.993414351848</v>
      </c>
    </row>
    <row r="3540" spans="1:24" ht="48" x14ac:dyDescent="0.2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5">
        <f>E3540/D3540</f>
        <v>1</v>
      </c>
      <c r="P3540" s="6">
        <f>E3540/L3540</f>
        <v>41.666666666666664</v>
      </c>
      <c r="Q3540" t="str">
        <f>LEFT(N3540, SEARCH("/", N3540, 1)-1)</f>
        <v>theater</v>
      </c>
      <c r="R3540" t="str">
        <f>RIGHT(N3540, LEN(N3540) - SEARCH("/", N3540,1))</f>
        <v>plays</v>
      </c>
      <c r="S3540" s="10">
        <f>(((J3540/60)/60)/24)+DATE(1970,1,1)</f>
        <v>41829.977326388893</v>
      </c>
      <c r="T3540" s="10">
        <f>(((I3540/60)/60)/24)+DATE(1970,1,1)</f>
        <v>41836.977326388893</v>
      </c>
      <c r="U3540" s="12">
        <f>ROUND((T3540-S3540), 0)</f>
        <v>7</v>
      </c>
      <c r="V3540" s="11">
        <f>IF(E3540&gt;=D3540, 1, "")</f>
        <v>1</v>
      </c>
      <c r="W3540" s="11" t="str">
        <f>IF(E3540&lt;D3540, 1, "")</f>
        <v/>
      </c>
      <c r="X3540" s="15">
        <f>S3540</f>
        <v>41829.977326388893</v>
      </c>
    </row>
    <row r="3541" spans="1:24" ht="48" x14ac:dyDescent="0.2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5">
        <f>E3541/D3541</f>
        <v>1.0218750000000001</v>
      </c>
      <c r="P3541" s="6">
        <f>E3541/L3541</f>
        <v>46.714285714285715</v>
      </c>
      <c r="Q3541" t="str">
        <f>LEFT(N3541, SEARCH("/", N3541, 1)-1)</f>
        <v>theater</v>
      </c>
      <c r="R3541" t="str">
        <f>RIGHT(N3541, LEN(N3541) - SEARCH("/", N3541,1))</f>
        <v>plays</v>
      </c>
      <c r="S3541" s="10">
        <f>(((J3541/60)/60)/24)+DATE(1970,1,1)</f>
        <v>41868.924050925925</v>
      </c>
      <c r="T3541" s="10">
        <f>(((I3541/60)/60)/24)+DATE(1970,1,1)</f>
        <v>41898.875</v>
      </c>
      <c r="U3541" s="12">
        <f>ROUND((T3541-S3541), 0)</f>
        <v>30</v>
      </c>
      <c r="V3541" s="11">
        <f>IF(E3541&gt;=D3541, 1, "")</f>
        <v>1</v>
      </c>
      <c r="W3541" s="11" t="str">
        <f>IF(E3541&lt;D3541, 1, "")</f>
        <v/>
      </c>
      <c r="X3541" s="15">
        <f>S3541</f>
        <v>41868.924050925925</v>
      </c>
    </row>
    <row r="3542" spans="1:24" ht="48" x14ac:dyDescent="0.2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5">
        <f>E3542/D3542</f>
        <v>1.1629333333333334</v>
      </c>
      <c r="P3542" s="6">
        <f>E3542/L3542</f>
        <v>71.491803278688522</v>
      </c>
      <c r="Q3542" t="str">
        <f>LEFT(N3542, SEARCH("/", N3542, 1)-1)</f>
        <v>theater</v>
      </c>
      <c r="R3542" t="str">
        <f>RIGHT(N3542, LEN(N3542) - SEARCH("/", N3542,1))</f>
        <v>plays</v>
      </c>
      <c r="S3542" s="10">
        <f>(((J3542/60)/60)/24)+DATE(1970,1,1)</f>
        <v>41835.666354166664</v>
      </c>
      <c r="T3542" s="10">
        <f>(((I3542/60)/60)/24)+DATE(1970,1,1)</f>
        <v>41855.666354166664</v>
      </c>
      <c r="U3542" s="12">
        <f>ROUND((T3542-S3542), 0)</f>
        <v>20</v>
      </c>
      <c r="V3542" s="11">
        <f>IF(E3542&gt;=D3542, 1, "")</f>
        <v>1</v>
      </c>
      <c r="W3542" s="11" t="str">
        <f>IF(E3542&lt;D3542, 1, "")</f>
        <v/>
      </c>
      <c r="X3542" s="15">
        <f>S3542</f>
        <v>41835.666354166664</v>
      </c>
    </row>
    <row r="3543" spans="1:24" ht="48" x14ac:dyDescent="0.2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5">
        <f>E3543/D3543</f>
        <v>1.0349999999999999</v>
      </c>
      <c r="P3543" s="6">
        <f>E3543/L3543</f>
        <v>63.109756097560975</v>
      </c>
      <c r="Q3543" t="str">
        <f>LEFT(N3543, SEARCH("/", N3543, 1)-1)</f>
        <v>theater</v>
      </c>
      <c r="R3543" t="str">
        <f>RIGHT(N3543, LEN(N3543) - SEARCH("/", N3543,1))</f>
        <v>plays</v>
      </c>
      <c r="S3543" s="10">
        <f>(((J3543/60)/60)/24)+DATE(1970,1,1)</f>
        <v>41827.605057870373</v>
      </c>
      <c r="T3543" s="10">
        <f>(((I3543/60)/60)/24)+DATE(1970,1,1)</f>
        <v>41848.605057870373</v>
      </c>
      <c r="U3543" s="12">
        <f>ROUND((T3543-S3543), 0)</f>
        <v>21</v>
      </c>
      <c r="V3543" s="11">
        <f>IF(E3543&gt;=D3543, 1, "")</f>
        <v>1</v>
      </c>
      <c r="W3543" s="11" t="str">
        <f>IF(E3543&lt;D3543, 1, "")</f>
        <v/>
      </c>
      <c r="X3543" s="15">
        <f>S3543</f>
        <v>41827.605057870373</v>
      </c>
    </row>
    <row r="3544" spans="1:24" ht="48" x14ac:dyDescent="0.2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5">
        <f>E3544/D3544</f>
        <v>1.1932315789473684</v>
      </c>
      <c r="P3544" s="6">
        <f>E3544/L3544</f>
        <v>50.157964601769912</v>
      </c>
      <c r="Q3544" t="str">
        <f>LEFT(N3544, SEARCH("/", N3544, 1)-1)</f>
        <v>theater</v>
      </c>
      <c r="R3544" t="str">
        <f>RIGHT(N3544, LEN(N3544) - SEARCH("/", N3544,1))</f>
        <v>plays</v>
      </c>
      <c r="S3544" s="10">
        <f>(((J3544/60)/60)/24)+DATE(1970,1,1)</f>
        <v>41778.637245370373</v>
      </c>
      <c r="T3544" s="10">
        <f>(((I3544/60)/60)/24)+DATE(1970,1,1)</f>
        <v>41810.958333333336</v>
      </c>
      <c r="U3544" s="12">
        <f>ROUND((T3544-S3544), 0)</f>
        <v>32</v>
      </c>
      <c r="V3544" s="11">
        <f>IF(E3544&gt;=D3544, 1, "")</f>
        <v>1</v>
      </c>
      <c r="W3544" s="11" t="str">
        <f>IF(E3544&lt;D3544, 1, "")</f>
        <v/>
      </c>
      <c r="X3544" s="15">
        <f>S3544</f>
        <v>41778.637245370373</v>
      </c>
    </row>
    <row r="3545" spans="1:24" ht="48" x14ac:dyDescent="0.2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5">
        <f>E3545/D3545</f>
        <v>1.2576666666666667</v>
      </c>
      <c r="P3545" s="6">
        <f>E3545/L3545</f>
        <v>62.883333333333333</v>
      </c>
      <c r="Q3545" t="str">
        <f>LEFT(N3545, SEARCH("/", N3545, 1)-1)</f>
        <v>theater</v>
      </c>
      <c r="R3545" t="str">
        <f>RIGHT(N3545, LEN(N3545) - SEARCH("/", N3545,1))</f>
        <v>plays</v>
      </c>
      <c r="S3545" s="10">
        <f>(((J3545/60)/60)/24)+DATE(1970,1,1)</f>
        <v>41013.936562499999</v>
      </c>
      <c r="T3545" s="10">
        <f>(((I3545/60)/60)/24)+DATE(1970,1,1)</f>
        <v>41061.165972222225</v>
      </c>
      <c r="U3545" s="12">
        <f>ROUND((T3545-S3545), 0)</f>
        <v>47</v>
      </c>
      <c r="V3545" s="11">
        <f>IF(E3545&gt;=D3545, 1, "")</f>
        <v>1</v>
      </c>
      <c r="W3545" s="11" t="str">
        <f>IF(E3545&lt;D3545, 1, "")</f>
        <v/>
      </c>
      <c r="X3545" s="15">
        <f>S3545</f>
        <v>41013.936562499999</v>
      </c>
    </row>
    <row r="3546" spans="1:24" ht="48" x14ac:dyDescent="0.2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5">
        <f>E3546/D3546</f>
        <v>1.1974347826086957</v>
      </c>
      <c r="P3546" s="6">
        <f>E3546/L3546</f>
        <v>85.531055900621112</v>
      </c>
      <c r="Q3546" t="str">
        <f>LEFT(N3546, SEARCH("/", N3546, 1)-1)</f>
        <v>theater</v>
      </c>
      <c r="R3546" t="str">
        <f>RIGHT(N3546, LEN(N3546) - SEARCH("/", N3546,1))</f>
        <v>plays</v>
      </c>
      <c r="S3546" s="10">
        <f>(((J3546/60)/60)/24)+DATE(1970,1,1)</f>
        <v>41834.586574074077</v>
      </c>
      <c r="T3546" s="10">
        <f>(((I3546/60)/60)/24)+DATE(1970,1,1)</f>
        <v>41866.083333333336</v>
      </c>
      <c r="U3546" s="12">
        <f>ROUND((T3546-S3546), 0)</f>
        <v>31</v>
      </c>
      <c r="V3546" s="11">
        <f>IF(E3546&gt;=D3546, 1, "")</f>
        <v>1</v>
      </c>
      <c r="W3546" s="11" t="str">
        <f>IF(E3546&lt;D3546, 1, "")</f>
        <v/>
      </c>
      <c r="X3546" s="15">
        <f>S3546</f>
        <v>41834.586574074077</v>
      </c>
    </row>
    <row r="3547" spans="1:24" ht="32" x14ac:dyDescent="0.2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5">
        <f>E3547/D3547</f>
        <v>1.2625</v>
      </c>
      <c r="P3547" s="6">
        <f>E3547/L3547</f>
        <v>53.723404255319146</v>
      </c>
      <c r="Q3547" t="str">
        <f>LEFT(N3547, SEARCH("/", N3547, 1)-1)</f>
        <v>theater</v>
      </c>
      <c r="R3547" t="str">
        <f>RIGHT(N3547, LEN(N3547) - SEARCH("/", N3547,1))</f>
        <v>plays</v>
      </c>
      <c r="S3547" s="10">
        <f>(((J3547/60)/60)/24)+DATE(1970,1,1)</f>
        <v>41829.795729166668</v>
      </c>
      <c r="T3547" s="10">
        <f>(((I3547/60)/60)/24)+DATE(1970,1,1)</f>
        <v>41859.795729166668</v>
      </c>
      <c r="U3547" s="12">
        <f>ROUND((T3547-S3547), 0)</f>
        <v>30</v>
      </c>
      <c r="V3547" s="11">
        <f>IF(E3547&gt;=D3547, 1, "")</f>
        <v>1</v>
      </c>
      <c r="W3547" s="11" t="str">
        <f>IF(E3547&lt;D3547, 1, "")</f>
        <v/>
      </c>
      <c r="X3547" s="15">
        <f>S3547</f>
        <v>41829.795729166668</v>
      </c>
    </row>
    <row r="3548" spans="1:24" ht="48" x14ac:dyDescent="0.2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5">
        <f>E3548/D3548</f>
        <v>1.0011666666666668</v>
      </c>
      <c r="P3548" s="6">
        <f>E3548/L3548</f>
        <v>127.80851063829788</v>
      </c>
      <c r="Q3548" t="str">
        <f>LEFT(N3548, SEARCH("/", N3548, 1)-1)</f>
        <v>theater</v>
      </c>
      <c r="R3548" t="str">
        <f>RIGHT(N3548, LEN(N3548) - SEARCH("/", N3548,1))</f>
        <v>plays</v>
      </c>
      <c r="S3548" s="10">
        <f>(((J3548/60)/60)/24)+DATE(1970,1,1)</f>
        <v>42171.763414351852</v>
      </c>
      <c r="T3548" s="10">
        <f>(((I3548/60)/60)/24)+DATE(1970,1,1)</f>
        <v>42211.763414351852</v>
      </c>
      <c r="U3548" s="12">
        <f>ROUND((T3548-S3548), 0)</f>
        <v>40</v>
      </c>
      <c r="V3548" s="11">
        <f>IF(E3548&gt;=D3548, 1, "")</f>
        <v>1</v>
      </c>
      <c r="W3548" s="11" t="str">
        <f>IF(E3548&lt;D3548, 1, "")</f>
        <v/>
      </c>
      <c r="X3548" s="15">
        <f>S3548</f>
        <v>42171.763414351852</v>
      </c>
    </row>
    <row r="3549" spans="1:24" ht="48" x14ac:dyDescent="0.2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5">
        <f>E3549/D3549</f>
        <v>1.0213333333333334</v>
      </c>
      <c r="P3549" s="6">
        <f>E3549/L3549</f>
        <v>106.57391304347826</v>
      </c>
      <c r="Q3549" t="str">
        <f>LEFT(N3549, SEARCH("/", N3549, 1)-1)</f>
        <v>theater</v>
      </c>
      <c r="R3549" t="str">
        <f>RIGHT(N3549, LEN(N3549) - SEARCH("/", N3549,1))</f>
        <v>plays</v>
      </c>
      <c r="S3549" s="10">
        <f>(((J3549/60)/60)/24)+DATE(1970,1,1)</f>
        <v>42337.792511574073</v>
      </c>
      <c r="T3549" s="10">
        <f>(((I3549/60)/60)/24)+DATE(1970,1,1)</f>
        <v>42374.996527777781</v>
      </c>
      <c r="U3549" s="12">
        <f>ROUND((T3549-S3549), 0)</f>
        <v>37</v>
      </c>
      <c r="V3549" s="11">
        <f>IF(E3549&gt;=D3549, 1, "")</f>
        <v>1</v>
      </c>
      <c r="W3549" s="11" t="str">
        <f>IF(E3549&lt;D3549, 1, "")</f>
        <v/>
      </c>
      <c r="X3549" s="15">
        <f>S3549</f>
        <v>42337.792511574073</v>
      </c>
    </row>
    <row r="3550" spans="1:24" ht="64" x14ac:dyDescent="0.2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5">
        <f>E3550/D3550</f>
        <v>1.0035142857142858</v>
      </c>
      <c r="P3550" s="6">
        <f>E3550/L3550</f>
        <v>262.11194029850748</v>
      </c>
      <c r="Q3550" t="str">
        <f>LEFT(N3550, SEARCH("/", N3550, 1)-1)</f>
        <v>theater</v>
      </c>
      <c r="R3550" t="str">
        <f>RIGHT(N3550, LEN(N3550) - SEARCH("/", N3550,1))</f>
        <v>plays</v>
      </c>
      <c r="S3550" s="10">
        <f>(((J3550/60)/60)/24)+DATE(1970,1,1)</f>
        <v>42219.665173611109</v>
      </c>
      <c r="T3550" s="10">
        <f>(((I3550/60)/60)/24)+DATE(1970,1,1)</f>
        <v>42257.165972222225</v>
      </c>
      <c r="U3550" s="12">
        <f>ROUND((T3550-S3550), 0)</f>
        <v>38</v>
      </c>
      <c r="V3550" s="11">
        <f>IF(E3550&gt;=D3550, 1, "")</f>
        <v>1</v>
      </c>
      <c r="W3550" s="11" t="str">
        <f>IF(E3550&lt;D3550, 1, "")</f>
        <v/>
      </c>
      <c r="X3550" s="15">
        <f>S3550</f>
        <v>42219.665173611109</v>
      </c>
    </row>
    <row r="3551" spans="1:24" ht="48" x14ac:dyDescent="0.2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5">
        <f>E3551/D3551</f>
        <v>1.0004999999999999</v>
      </c>
      <c r="P3551" s="6">
        <f>E3551/L3551</f>
        <v>57.171428571428571</v>
      </c>
      <c r="Q3551" t="str">
        <f>LEFT(N3551, SEARCH("/", N3551, 1)-1)</f>
        <v>theater</v>
      </c>
      <c r="R3551" t="str">
        <f>RIGHT(N3551, LEN(N3551) - SEARCH("/", N3551,1))</f>
        <v>plays</v>
      </c>
      <c r="S3551" s="10">
        <f>(((J3551/60)/60)/24)+DATE(1970,1,1)</f>
        <v>42165.462627314817</v>
      </c>
      <c r="T3551" s="10">
        <f>(((I3551/60)/60)/24)+DATE(1970,1,1)</f>
        <v>42196.604166666672</v>
      </c>
      <c r="U3551" s="12">
        <f>ROUND((T3551-S3551), 0)</f>
        <v>31</v>
      </c>
      <c r="V3551" s="11">
        <f>IF(E3551&gt;=D3551, 1, "")</f>
        <v>1</v>
      </c>
      <c r="W3551" s="11" t="str">
        <f>IF(E3551&lt;D3551, 1, "")</f>
        <v/>
      </c>
      <c r="X3551" s="15">
        <f>S3551</f>
        <v>42165.462627314817</v>
      </c>
    </row>
    <row r="3552" spans="1:24" ht="32" x14ac:dyDescent="0.2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5">
        <f>E3552/D3552</f>
        <v>1.1602222222222223</v>
      </c>
      <c r="P3552" s="6">
        <f>E3552/L3552</f>
        <v>50.20192307692308</v>
      </c>
      <c r="Q3552" t="str">
        <f>LEFT(N3552, SEARCH("/", N3552, 1)-1)</f>
        <v>theater</v>
      </c>
      <c r="R3552" t="str">
        <f>RIGHT(N3552, LEN(N3552) - SEARCH("/", N3552,1))</f>
        <v>plays</v>
      </c>
      <c r="S3552" s="10">
        <f>(((J3552/60)/60)/24)+DATE(1970,1,1)</f>
        <v>42648.546111111107</v>
      </c>
      <c r="T3552" s="10">
        <f>(((I3552/60)/60)/24)+DATE(1970,1,1)</f>
        <v>42678.546111111107</v>
      </c>
      <c r="U3552" s="12">
        <f>ROUND((T3552-S3552), 0)</f>
        <v>30</v>
      </c>
      <c r="V3552" s="11">
        <f>IF(E3552&gt;=D3552, 1, "")</f>
        <v>1</v>
      </c>
      <c r="W3552" s="11" t="str">
        <f>IF(E3552&lt;D3552, 1, "")</f>
        <v/>
      </c>
      <c r="X3552" s="15">
        <f>S3552</f>
        <v>42648.546111111107</v>
      </c>
    </row>
    <row r="3553" spans="1:24" ht="48" x14ac:dyDescent="0.2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5">
        <f>E3553/D3553</f>
        <v>1.0209999999999999</v>
      </c>
      <c r="P3553" s="6">
        <f>E3553/L3553</f>
        <v>66.586956521739125</v>
      </c>
      <c r="Q3553" t="str">
        <f>LEFT(N3553, SEARCH("/", N3553, 1)-1)</f>
        <v>theater</v>
      </c>
      <c r="R3553" t="str">
        <f>RIGHT(N3553, LEN(N3553) - SEARCH("/", N3553,1))</f>
        <v>plays</v>
      </c>
      <c r="S3553" s="10">
        <f>(((J3553/60)/60)/24)+DATE(1970,1,1)</f>
        <v>41971.002152777779</v>
      </c>
      <c r="T3553" s="10">
        <f>(((I3553/60)/60)/24)+DATE(1970,1,1)</f>
        <v>42004</v>
      </c>
      <c r="U3553" s="12">
        <f>ROUND((T3553-S3553), 0)</f>
        <v>33</v>
      </c>
      <c r="V3553" s="11">
        <f>IF(E3553&gt;=D3553, 1, "")</f>
        <v>1</v>
      </c>
      <c r="W3553" s="11" t="str">
        <f>IF(E3553&lt;D3553, 1, "")</f>
        <v/>
      </c>
      <c r="X3553" s="15">
        <f>S3553</f>
        <v>41971.002152777779</v>
      </c>
    </row>
    <row r="3554" spans="1:24" ht="32" x14ac:dyDescent="0.2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5">
        <f>E3554/D3554</f>
        <v>1.0011000000000001</v>
      </c>
      <c r="P3554" s="6">
        <f>E3554/L3554</f>
        <v>168.25210084033614</v>
      </c>
      <c r="Q3554" t="str">
        <f>LEFT(N3554, SEARCH("/", N3554, 1)-1)</f>
        <v>theater</v>
      </c>
      <c r="R3554" t="str">
        <f>RIGHT(N3554, LEN(N3554) - SEARCH("/", N3554,1))</f>
        <v>plays</v>
      </c>
      <c r="S3554" s="10">
        <f>(((J3554/60)/60)/24)+DATE(1970,1,1)</f>
        <v>42050.983182870375</v>
      </c>
      <c r="T3554" s="10">
        <f>(((I3554/60)/60)/24)+DATE(1970,1,1)</f>
        <v>42085.941516203704</v>
      </c>
      <c r="U3554" s="12">
        <f>ROUND((T3554-S3554), 0)</f>
        <v>35</v>
      </c>
      <c r="V3554" s="11">
        <f>IF(E3554&gt;=D3554, 1, "")</f>
        <v>1</v>
      </c>
      <c r="W3554" s="11" t="str">
        <f>IF(E3554&lt;D3554, 1, "")</f>
        <v/>
      </c>
      <c r="X3554" s="15">
        <f>S3554</f>
        <v>42050.983182870375</v>
      </c>
    </row>
    <row r="3555" spans="1:24" ht="32" x14ac:dyDescent="0.2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5">
        <f>E3555/D3555</f>
        <v>1.0084</v>
      </c>
      <c r="P3555" s="6">
        <f>E3555/L3555</f>
        <v>256.37288135593218</v>
      </c>
      <c r="Q3555" t="str">
        <f>LEFT(N3555, SEARCH("/", N3555, 1)-1)</f>
        <v>theater</v>
      </c>
      <c r="R3555" t="str">
        <f>RIGHT(N3555, LEN(N3555) - SEARCH("/", N3555,1))</f>
        <v>plays</v>
      </c>
      <c r="S3555" s="10">
        <f>(((J3555/60)/60)/24)+DATE(1970,1,1)</f>
        <v>42772.833379629628</v>
      </c>
      <c r="T3555" s="10">
        <f>(((I3555/60)/60)/24)+DATE(1970,1,1)</f>
        <v>42806.875</v>
      </c>
      <c r="U3555" s="12">
        <f>ROUND((T3555-S3555), 0)</f>
        <v>34</v>
      </c>
      <c r="V3555" s="11">
        <f>IF(E3555&gt;=D3555, 1, "")</f>
        <v>1</v>
      </c>
      <c r="W3555" s="11" t="str">
        <f>IF(E3555&lt;D3555, 1, "")</f>
        <v/>
      </c>
      <c r="X3555" s="15">
        <f>S3555</f>
        <v>42772.833379629628</v>
      </c>
    </row>
    <row r="3556" spans="1:24" ht="48" x14ac:dyDescent="0.2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5">
        <f>E3556/D3556</f>
        <v>1.0342499999999999</v>
      </c>
      <c r="P3556" s="6">
        <f>E3556/L3556</f>
        <v>36.610619469026545</v>
      </c>
      <c r="Q3556" t="str">
        <f>LEFT(N3556, SEARCH("/", N3556, 1)-1)</f>
        <v>theater</v>
      </c>
      <c r="R3556" t="str">
        <f>RIGHT(N3556, LEN(N3556) - SEARCH("/", N3556,1))</f>
        <v>plays</v>
      </c>
      <c r="S3556" s="10">
        <f>(((J3556/60)/60)/24)+DATE(1970,1,1)</f>
        <v>42155.696793981479</v>
      </c>
      <c r="T3556" s="10">
        <f>(((I3556/60)/60)/24)+DATE(1970,1,1)</f>
        <v>42190.696793981479</v>
      </c>
      <c r="U3556" s="12">
        <f>ROUND((T3556-S3556), 0)</f>
        <v>35</v>
      </c>
      <c r="V3556" s="11">
        <f>IF(E3556&gt;=D3556, 1, "")</f>
        <v>1</v>
      </c>
      <c r="W3556" s="11" t="str">
        <f>IF(E3556&lt;D3556, 1, "")</f>
        <v/>
      </c>
      <c r="X3556" s="15">
        <f>S3556</f>
        <v>42155.696793981479</v>
      </c>
    </row>
    <row r="3557" spans="1:24" ht="32" x14ac:dyDescent="0.2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5">
        <f>E3557/D3557</f>
        <v>1.248</v>
      </c>
      <c r="P3557" s="6">
        <f>E3557/L3557</f>
        <v>37.142857142857146</v>
      </c>
      <c r="Q3557" t="str">
        <f>LEFT(N3557, SEARCH("/", N3557, 1)-1)</f>
        <v>theater</v>
      </c>
      <c r="R3557" t="str">
        <f>RIGHT(N3557, LEN(N3557) - SEARCH("/", N3557,1))</f>
        <v>plays</v>
      </c>
      <c r="S3557" s="10">
        <f>(((J3557/60)/60)/24)+DATE(1970,1,1)</f>
        <v>42270.582141203704</v>
      </c>
      <c r="T3557" s="10">
        <f>(((I3557/60)/60)/24)+DATE(1970,1,1)</f>
        <v>42301.895138888889</v>
      </c>
      <c r="U3557" s="12">
        <f>ROUND((T3557-S3557), 0)</f>
        <v>31</v>
      </c>
      <c r="V3557" s="11">
        <f>IF(E3557&gt;=D3557, 1, "")</f>
        <v>1</v>
      </c>
      <c r="W3557" s="11" t="str">
        <f>IF(E3557&lt;D3557, 1, "")</f>
        <v/>
      </c>
      <c r="X3557" s="15">
        <f>S3557</f>
        <v>42270.582141203704</v>
      </c>
    </row>
    <row r="3558" spans="1:24" ht="32" x14ac:dyDescent="0.2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5">
        <f>E3558/D3558</f>
        <v>1.0951612903225807</v>
      </c>
      <c r="P3558" s="6">
        <f>E3558/L3558</f>
        <v>45.878378378378379</v>
      </c>
      <c r="Q3558" t="str">
        <f>LEFT(N3558, SEARCH("/", N3558, 1)-1)</f>
        <v>theater</v>
      </c>
      <c r="R3558" t="str">
        <f>RIGHT(N3558, LEN(N3558) - SEARCH("/", N3558,1))</f>
        <v>plays</v>
      </c>
      <c r="S3558" s="10">
        <f>(((J3558/60)/60)/24)+DATE(1970,1,1)</f>
        <v>42206.835370370376</v>
      </c>
      <c r="T3558" s="10">
        <f>(((I3558/60)/60)/24)+DATE(1970,1,1)</f>
        <v>42236.835370370376</v>
      </c>
      <c r="U3558" s="12">
        <f>ROUND((T3558-S3558), 0)</f>
        <v>30</v>
      </c>
      <c r="V3558" s="11">
        <f>IF(E3558&gt;=D3558, 1, "")</f>
        <v>1</v>
      </c>
      <c r="W3558" s="11" t="str">
        <f>IF(E3558&lt;D3558, 1, "")</f>
        <v/>
      </c>
      <c r="X3558" s="15">
        <f>S3558</f>
        <v>42206.835370370376</v>
      </c>
    </row>
    <row r="3559" spans="1:24" ht="48" x14ac:dyDescent="0.2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5">
        <f>E3559/D3559</f>
        <v>1.0203333333333333</v>
      </c>
      <c r="P3559" s="6">
        <f>E3559/L3559</f>
        <v>141.71296296296296</v>
      </c>
      <c r="Q3559" t="str">
        <f>LEFT(N3559, SEARCH("/", N3559, 1)-1)</f>
        <v>theater</v>
      </c>
      <c r="R3559" t="str">
        <f>RIGHT(N3559, LEN(N3559) - SEARCH("/", N3559,1))</f>
        <v>plays</v>
      </c>
      <c r="S3559" s="10">
        <f>(((J3559/60)/60)/24)+DATE(1970,1,1)</f>
        <v>42697.850844907407</v>
      </c>
      <c r="T3559" s="10">
        <f>(((I3559/60)/60)/24)+DATE(1970,1,1)</f>
        <v>42745.208333333328</v>
      </c>
      <c r="U3559" s="12">
        <f>ROUND((T3559-S3559), 0)</f>
        <v>47</v>
      </c>
      <c r="V3559" s="11">
        <f>IF(E3559&gt;=D3559, 1, "")</f>
        <v>1</v>
      </c>
      <c r="W3559" s="11" t="str">
        <f>IF(E3559&lt;D3559, 1, "")</f>
        <v/>
      </c>
      <c r="X3559" s="15">
        <f>S3559</f>
        <v>42697.850844907407</v>
      </c>
    </row>
    <row r="3560" spans="1:24" ht="48" x14ac:dyDescent="0.2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5">
        <f>E3560/D3560</f>
        <v>1.0235000000000001</v>
      </c>
      <c r="P3560" s="6">
        <f>E3560/L3560</f>
        <v>52.487179487179489</v>
      </c>
      <c r="Q3560" t="str">
        <f>LEFT(N3560, SEARCH("/", N3560, 1)-1)</f>
        <v>theater</v>
      </c>
      <c r="R3560" t="str">
        <f>RIGHT(N3560, LEN(N3560) - SEARCH("/", N3560,1))</f>
        <v>plays</v>
      </c>
      <c r="S3560" s="10">
        <f>(((J3560/60)/60)/24)+DATE(1970,1,1)</f>
        <v>42503.559467592597</v>
      </c>
      <c r="T3560" s="10">
        <f>(((I3560/60)/60)/24)+DATE(1970,1,1)</f>
        <v>42524.875</v>
      </c>
      <c r="U3560" s="12">
        <f>ROUND((T3560-S3560), 0)</f>
        <v>21</v>
      </c>
      <c r="V3560" s="11">
        <f>IF(E3560&gt;=D3560, 1, "")</f>
        <v>1</v>
      </c>
      <c r="W3560" s="11" t="str">
        <f>IF(E3560&lt;D3560, 1, "")</f>
        <v/>
      </c>
      <c r="X3560" s="15">
        <f>S3560</f>
        <v>42503.559467592597</v>
      </c>
    </row>
    <row r="3561" spans="1:24" ht="48" x14ac:dyDescent="0.2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5">
        <f>E3561/D3561</f>
        <v>1.0416666666666667</v>
      </c>
      <c r="P3561" s="6">
        <f>E3561/L3561</f>
        <v>59.523809523809526</v>
      </c>
      <c r="Q3561" t="str">
        <f>LEFT(N3561, SEARCH("/", N3561, 1)-1)</f>
        <v>theater</v>
      </c>
      <c r="R3561" t="str">
        <f>RIGHT(N3561, LEN(N3561) - SEARCH("/", N3561,1))</f>
        <v>plays</v>
      </c>
      <c r="S3561" s="10">
        <f>(((J3561/60)/60)/24)+DATE(1970,1,1)</f>
        <v>42277.583472222221</v>
      </c>
      <c r="T3561" s="10">
        <f>(((I3561/60)/60)/24)+DATE(1970,1,1)</f>
        <v>42307.583472222221</v>
      </c>
      <c r="U3561" s="12">
        <f>ROUND((T3561-S3561), 0)</f>
        <v>30</v>
      </c>
      <c r="V3561" s="11">
        <f>IF(E3561&gt;=D3561, 1, "")</f>
        <v>1</v>
      </c>
      <c r="W3561" s="11" t="str">
        <f>IF(E3561&lt;D3561, 1, "")</f>
        <v/>
      </c>
      <c r="X3561" s="15">
        <f>S3561</f>
        <v>42277.583472222221</v>
      </c>
    </row>
    <row r="3562" spans="1:24" ht="48" x14ac:dyDescent="0.2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5">
        <f>E3562/D3562</f>
        <v>1.25</v>
      </c>
      <c r="P3562" s="6">
        <f>E3562/L3562</f>
        <v>50</v>
      </c>
      <c r="Q3562" t="str">
        <f>LEFT(N3562, SEARCH("/", N3562, 1)-1)</f>
        <v>theater</v>
      </c>
      <c r="R3562" t="str">
        <f>RIGHT(N3562, LEN(N3562) - SEARCH("/", N3562,1))</f>
        <v>plays</v>
      </c>
      <c r="S3562" s="10">
        <f>(((J3562/60)/60)/24)+DATE(1970,1,1)</f>
        <v>42722.882361111115</v>
      </c>
      <c r="T3562" s="10">
        <f>(((I3562/60)/60)/24)+DATE(1970,1,1)</f>
        <v>42752.882361111115</v>
      </c>
      <c r="U3562" s="12">
        <f>ROUND((T3562-S3562), 0)</f>
        <v>30</v>
      </c>
      <c r="V3562" s="11">
        <f>IF(E3562&gt;=D3562, 1, "")</f>
        <v>1</v>
      </c>
      <c r="W3562" s="11" t="str">
        <f>IF(E3562&lt;D3562, 1, "")</f>
        <v/>
      </c>
      <c r="X3562" s="15">
        <f>S3562</f>
        <v>42722.882361111115</v>
      </c>
    </row>
    <row r="3563" spans="1:24" ht="16" x14ac:dyDescent="0.2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5">
        <f>E3563/D3563</f>
        <v>1.0234285714285714</v>
      </c>
      <c r="P3563" s="6">
        <f>E3563/L3563</f>
        <v>193.62162162162161</v>
      </c>
      <c r="Q3563" t="str">
        <f>LEFT(N3563, SEARCH("/", N3563, 1)-1)</f>
        <v>theater</v>
      </c>
      <c r="R3563" t="str">
        <f>RIGHT(N3563, LEN(N3563) - SEARCH("/", N3563,1))</f>
        <v>plays</v>
      </c>
      <c r="S3563" s="10">
        <f>(((J3563/60)/60)/24)+DATE(1970,1,1)</f>
        <v>42323.70930555556</v>
      </c>
      <c r="T3563" s="10">
        <f>(((I3563/60)/60)/24)+DATE(1970,1,1)</f>
        <v>42355.207638888889</v>
      </c>
      <c r="U3563" s="12">
        <f>ROUND((T3563-S3563), 0)</f>
        <v>31</v>
      </c>
      <c r="V3563" s="11">
        <f>IF(E3563&gt;=D3563, 1, "")</f>
        <v>1</v>
      </c>
      <c r="W3563" s="11" t="str">
        <f>IF(E3563&lt;D3563, 1, "")</f>
        <v/>
      </c>
      <c r="X3563" s="15">
        <f>S3563</f>
        <v>42323.70930555556</v>
      </c>
    </row>
    <row r="3564" spans="1:24" ht="48" x14ac:dyDescent="0.2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5">
        <f>E3564/D3564</f>
        <v>1.0786500000000001</v>
      </c>
      <c r="P3564" s="6">
        <f>E3564/L3564</f>
        <v>106.79702970297029</v>
      </c>
      <c r="Q3564" t="str">
        <f>LEFT(N3564, SEARCH("/", N3564, 1)-1)</f>
        <v>theater</v>
      </c>
      <c r="R3564" t="str">
        <f>RIGHT(N3564, LEN(N3564) - SEARCH("/", N3564,1))</f>
        <v>plays</v>
      </c>
      <c r="S3564" s="10">
        <f>(((J3564/60)/60)/24)+DATE(1970,1,1)</f>
        <v>41933.291643518518</v>
      </c>
      <c r="T3564" s="10">
        <f>(((I3564/60)/60)/24)+DATE(1970,1,1)</f>
        <v>41963.333310185189</v>
      </c>
      <c r="U3564" s="12">
        <f>ROUND((T3564-S3564), 0)</f>
        <v>30</v>
      </c>
      <c r="V3564" s="11">
        <f>IF(E3564&gt;=D3564, 1, "")</f>
        <v>1</v>
      </c>
      <c r="W3564" s="11" t="str">
        <f>IF(E3564&lt;D3564, 1, "")</f>
        <v/>
      </c>
      <c r="X3564" s="15">
        <f>S3564</f>
        <v>41933.291643518518</v>
      </c>
    </row>
    <row r="3565" spans="1:24" ht="48" x14ac:dyDescent="0.2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5">
        <f>E3565/D3565</f>
        <v>1.0988461538461538</v>
      </c>
      <c r="P3565" s="6">
        <f>E3565/L3565</f>
        <v>77.21621621621621</v>
      </c>
      <c r="Q3565" t="str">
        <f>LEFT(N3565, SEARCH("/", N3565, 1)-1)</f>
        <v>theater</v>
      </c>
      <c r="R3565" t="str">
        <f>RIGHT(N3565, LEN(N3565) - SEARCH("/", N3565,1))</f>
        <v>plays</v>
      </c>
      <c r="S3565" s="10">
        <f>(((J3565/60)/60)/24)+DATE(1970,1,1)</f>
        <v>41898.168125000004</v>
      </c>
      <c r="T3565" s="10">
        <f>(((I3565/60)/60)/24)+DATE(1970,1,1)</f>
        <v>41913.165972222225</v>
      </c>
      <c r="U3565" s="12">
        <f>ROUND((T3565-S3565), 0)</f>
        <v>15</v>
      </c>
      <c r="V3565" s="11">
        <f>IF(E3565&gt;=D3565, 1, "")</f>
        <v>1</v>
      </c>
      <c r="W3565" s="11" t="str">
        <f>IF(E3565&lt;D3565, 1, "")</f>
        <v/>
      </c>
      <c r="X3565" s="15">
        <f>S3565</f>
        <v>41898.168125000004</v>
      </c>
    </row>
    <row r="3566" spans="1:24" ht="48" x14ac:dyDescent="0.2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5">
        <f>E3566/D3566</f>
        <v>1.61</v>
      </c>
      <c r="P3566" s="6">
        <f>E3566/L3566</f>
        <v>57.5</v>
      </c>
      <c r="Q3566" t="str">
        <f>LEFT(N3566, SEARCH("/", N3566, 1)-1)</f>
        <v>theater</v>
      </c>
      <c r="R3566" t="str">
        <f>RIGHT(N3566, LEN(N3566) - SEARCH("/", N3566,1))</f>
        <v>plays</v>
      </c>
      <c r="S3566" s="10">
        <f>(((J3566/60)/60)/24)+DATE(1970,1,1)</f>
        <v>42446.943831018521</v>
      </c>
      <c r="T3566" s="10">
        <f>(((I3566/60)/60)/24)+DATE(1970,1,1)</f>
        <v>42476.943831018521</v>
      </c>
      <c r="U3566" s="12">
        <f>ROUND((T3566-S3566), 0)</f>
        <v>30</v>
      </c>
      <c r="V3566" s="11">
        <f>IF(E3566&gt;=D3566, 1, "")</f>
        <v>1</v>
      </c>
      <c r="W3566" s="11" t="str">
        <f>IF(E3566&lt;D3566, 1, "")</f>
        <v/>
      </c>
      <c r="X3566" s="15">
        <f>S3566</f>
        <v>42446.943831018521</v>
      </c>
    </row>
    <row r="3567" spans="1:24" ht="48" x14ac:dyDescent="0.2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5">
        <f>E3567/D3567</f>
        <v>1.3120000000000001</v>
      </c>
      <c r="P3567" s="6">
        <f>E3567/L3567</f>
        <v>50.46153846153846</v>
      </c>
      <c r="Q3567" t="str">
        <f>LEFT(N3567, SEARCH("/", N3567, 1)-1)</f>
        <v>theater</v>
      </c>
      <c r="R3567" t="str">
        <f>RIGHT(N3567, LEN(N3567) - SEARCH("/", N3567,1))</f>
        <v>plays</v>
      </c>
      <c r="S3567" s="10">
        <f>(((J3567/60)/60)/24)+DATE(1970,1,1)</f>
        <v>42463.81385416667</v>
      </c>
      <c r="T3567" s="10">
        <f>(((I3567/60)/60)/24)+DATE(1970,1,1)</f>
        <v>42494.165972222225</v>
      </c>
      <c r="U3567" s="12">
        <f>ROUND((T3567-S3567), 0)</f>
        <v>30</v>
      </c>
      <c r="V3567" s="11">
        <f>IF(E3567&gt;=D3567, 1, "")</f>
        <v>1</v>
      </c>
      <c r="W3567" s="11" t="str">
        <f>IF(E3567&lt;D3567, 1, "")</f>
        <v/>
      </c>
      <c r="X3567" s="15">
        <f>S3567</f>
        <v>42463.81385416667</v>
      </c>
    </row>
    <row r="3568" spans="1:24" ht="48" x14ac:dyDescent="0.2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5">
        <f>E3568/D3568</f>
        <v>1.1879999999999999</v>
      </c>
      <c r="P3568" s="6">
        <f>E3568/L3568</f>
        <v>97.377049180327873</v>
      </c>
      <c r="Q3568" t="str">
        <f>LEFT(N3568, SEARCH("/", N3568, 1)-1)</f>
        <v>theater</v>
      </c>
      <c r="R3568" t="str">
        <f>RIGHT(N3568, LEN(N3568) - SEARCH("/", N3568,1))</f>
        <v>plays</v>
      </c>
      <c r="S3568" s="10">
        <f>(((J3568/60)/60)/24)+DATE(1970,1,1)</f>
        <v>42766.805034722223</v>
      </c>
      <c r="T3568" s="10">
        <f>(((I3568/60)/60)/24)+DATE(1970,1,1)</f>
        <v>42796.805034722223</v>
      </c>
      <c r="U3568" s="12">
        <f>ROUND((T3568-S3568), 0)</f>
        <v>30</v>
      </c>
      <c r="V3568" s="11">
        <f>IF(E3568&gt;=D3568, 1, "")</f>
        <v>1</v>
      </c>
      <c r="W3568" s="11" t="str">
        <f>IF(E3568&lt;D3568, 1, "")</f>
        <v/>
      </c>
      <c r="X3568" s="15">
        <f>S3568</f>
        <v>42766.805034722223</v>
      </c>
    </row>
    <row r="3569" spans="1:24" ht="48" x14ac:dyDescent="0.2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5">
        <f>E3569/D3569</f>
        <v>1.0039275000000001</v>
      </c>
      <c r="P3569" s="6">
        <f>E3569/L3569</f>
        <v>34.91921739130435</v>
      </c>
      <c r="Q3569" t="str">
        <f>LEFT(N3569, SEARCH("/", N3569, 1)-1)</f>
        <v>theater</v>
      </c>
      <c r="R3569" t="str">
        <f>RIGHT(N3569, LEN(N3569) - SEARCH("/", N3569,1))</f>
        <v>plays</v>
      </c>
      <c r="S3569" s="10">
        <f>(((J3569/60)/60)/24)+DATE(1970,1,1)</f>
        <v>42734.789444444439</v>
      </c>
      <c r="T3569" s="10">
        <f>(((I3569/60)/60)/24)+DATE(1970,1,1)</f>
        <v>42767.979861111111</v>
      </c>
      <c r="U3569" s="12">
        <f>ROUND((T3569-S3569), 0)</f>
        <v>33</v>
      </c>
      <c r="V3569" s="11">
        <f>IF(E3569&gt;=D3569, 1, "")</f>
        <v>1</v>
      </c>
      <c r="W3569" s="11" t="str">
        <f>IF(E3569&lt;D3569, 1, "")</f>
        <v/>
      </c>
      <c r="X3569" s="15">
        <f>S3569</f>
        <v>42734.789444444439</v>
      </c>
    </row>
    <row r="3570" spans="1:24" ht="48" x14ac:dyDescent="0.2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5">
        <f>E3570/D3570</f>
        <v>1.0320666666666667</v>
      </c>
      <c r="P3570" s="6">
        <f>E3570/L3570</f>
        <v>85.530386740331494</v>
      </c>
      <c r="Q3570" t="str">
        <f>LEFT(N3570, SEARCH("/", N3570, 1)-1)</f>
        <v>theater</v>
      </c>
      <c r="R3570" t="str">
        <f>RIGHT(N3570, LEN(N3570) - SEARCH("/", N3570,1))</f>
        <v>plays</v>
      </c>
      <c r="S3570" s="10">
        <f>(((J3570/60)/60)/24)+DATE(1970,1,1)</f>
        <v>42522.347812499997</v>
      </c>
      <c r="T3570" s="10">
        <f>(((I3570/60)/60)/24)+DATE(1970,1,1)</f>
        <v>42552.347812499997</v>
      </c>
      <c r="U3570" s="12">
        <f>ROUND((T3570-S3570), 0)</f>
        <v>30</v>
      </c>
      <c r="V3570" s="11">
        <f>IF(E3570&gt;=D3570, 1, "")</f>
        <v>1</v>
      </c>
      <c r="W3570" s="11" t="str">
        <f>IF(E3570&lt;D3570, 1, "")</f>
        <v/>
      </c>
      <c r="X3570" s="15">
        <f>S3570</f>
        <v>42522.347812499997</v>
      </c>
    </row>
    <row r="3571" spans="1:24" ht="48" x14ac:dyDescent="0.2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5">
        <f>E3571/D3571</f>
        <v>1.006</v>
      </c>
      <c r="P3571" s="6">
        <f>E3571/L3571</f>
        <v>182.90909090909091</v>
      </c>
      <c r="Q3571" t="str">
        <f>LEFT(N3571, SEARCH("/", N3571, 1)-1)</f>
        <v>theater</v>
      </c>
      <c r="R3571" t="str">
        <f>RIGHT(N3571, LEN(N3571) - SEARCH("/", N3571,1))</f>
        <v>plays</v>
      </c>
      <c r="S3571" s="10">
        <f>(((J3571/60)/60)/24)+DATE(1970,1,1)</f>
        <v>42702.917048611111</v>
      </c>
      <c r="T3571" s="10">
        <f>(((I3571/60)/60)/24)+DATE(1970,1,1)</f>
        <v>42732.917048611111</v>
      </c>
      <c r="U3571" s="12">
        <f>ROUND((T3571-S3571), 0)</f>
        <v>30</v>
      </c>
      <c r="V3571" s="11">
        <f>IF(E3571&gt;=D3571, 1, "")</f>
        <v>1</v>
      </c>
      <c r="W3571" s="11" t="str">
        <f>IF(E3571&lt;D3571, 1, "")</f>
        <v/>
      </c>
      <c r="X3571" s="15">
        <f>S3571</f>
        <v>42702.917048611111</v>
      </c>
    </row>
    <row r="3572" spans="1:24" ht="32" x14ac:dyDescent="0.2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5">
        <f>E3572/D3572</f>
        <v>1.0078754285714286</v>
      </c>
      <c r="P3572" s="6">
        <f>E3572/L3572</f>
        <v>131.13620817843866</v>
      </c>
      <c r="Q3572" t="str">
        <f>LEFT(N3572, SEARCH("/", N3572, 1)-1)</f>
        <v>theater</v>
      </c>
      <c r="R3572" t="str">
        <f>RIGHT(N3572, LEN(N3572) - SEARCH("/", N3572,1))</f>
        <v>plays</v>
      </c>
      <c r="S3572" s="10">
        <f>(((J3572/60)/60)/24)+DATE(1970,1,1)</f>
        <v>42252.474351851852</v>
      </c>
      <c r="T3572" s="10">
        <f>(((I3572/60)/60)/24)+DATE(1970,1,1)</f>
        <v>42276.165972222225</v>
      </c>
      <c r="U3572" s="12">
        <f>ROUND((T3572-S3572), 0)</f>
        <v>24</v>
      </c>
      <c r="V3572" s="11">
        <f>IF(E3572&gt;=D3572, 1, "")</f>
        <v>1</v>
      </c>
      <c r="W3572" s="11" t="str">
        <f>IF(E3572&lt;D3572, 1, "")</f>
        <v/>
      </c>
      <c r="X3572" s="15">
        <f>S3572</f>
        <v>42252.474351851852</v>
      </c>
    </row>
    <row r="3573" spans="1:24" ht="48" x14ac:dyDescent="0.2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5">
        <f>E3573/D3573</f>
        <v>1.1232142857142857</v>
      </c>
      <c r="P3573" s="6">
        <f>E3573/L3573</f>
        <v>39.810126582278478</v>
      </c>
      <c r="Q3573" t="str">
        <f>LEFT(N3573, SEARCH("/", N3573, 1)-1)</f>
        <v>theater</v>
      </c>
      <c r="R3573" t="str">
        <f>RIGHT(N3573, LEN(N3573) - SEARCH("/", N3573,1))</f>
        <v>plays</v>
      </c>
      <c r="S3573" s="10">
        <f>(((J3573/60)/60)/24)+DATE(1970,1,1)</f>
        <v>42156.510393518518</v>
      </c>
      <c r="T3573" s="10">
        <f>(((I3573/60)/60)/24)+DATE(1970,1,1)</f>
        <v>42186.510393518518</v>
      </c>
      <c r="U3573" s="12">
        <f>ROUND((T3573-S3573), 0)</f>
        <v>30</v>
      </c>
      <c r="V3573" s="11">
        <f>IF(E3573&gt;=D3573, 1, "")</f>
        <v>1</v>
      </c>
      <c r="W3573" s="11" t="str">
        <f>IF(E3573&lt;D3573, 1, "")</f>
        <v/>
      </c>
      <c r="X3573" s="15">
        <f>S3573</f>
        <v>42156.510393518518</v>
      </c>
    </row>
    <row r="3574" spans="1:24" ht="48" x14ac:dyDescent="0.2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5">
        <f>E3574/D3574</f>
        <v>1.0591914022517912</v>
      </c>
      <c r="P3574" s="6">
        <f>E3574/L3574</f>
        <v>59.701730769230764</v>
      </c>
      <c r="Q3574" t="str">
        <f>LEFT(N3574, SEARCH("/", N3574, 1)-1)</f>
        <v>theater</v>
      </c>
      <c r="R3574" t="str">
        <f>RIGHT(N3574, LEN(N3574) - SEARCH("/", N3574,1))</f>
        <v>plays</v>
      </c>
      <c r="S3574" s="10">
        <f>(((J3574/60)/60)/24)+DATE(1970,1,1)</f>
        <v>42278.089039351849</v>
      </c>
      <c r="T3574" s="10">
        <f>(((I3574/60)/60)/24)+DATE(1970,1,1)</f>
        <v>42302.999305555553</v>
      </c>
      <c r="U3574" s="12">
        <f>ROUND((T3574-S3574), 0)</f>
        <v>25</v>
      </c>
      <c r="V3574" s="11">
        <f>IF(E3574&gt;=D3574, 1, "")</f>
        <v>1</v>
      </c>
      <c r="W3574" s="11" t="str">
        <f>IF(E3574&lt;D3574, 1, "")</f>
        <v/>
      </c>
      <c r="X3574" s="15">
        <f>S3574</f>
        <v>42278.089039351849</v>
      </c>
    </row>
    <row r="3575" spans="1:24" ht="48" x14ac:dyDescent="0.2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5">
        <f>E3575/D3575</f>
        <v>1.0056666666666667</v>
      </c>
      <c r="P3575" s="6">
        <f>E3575/L3575</f>
        <v>88.735294117647058</v>
      </c>
      <c r="Q3575" t="str">
        <f>LEFT(N3575, SEARCH("/", N3575, 1)-1)</f>
        <v>theater</v>
      </c>
      <c r="R3575" t="str">
        <f>RIGHT(N3575, LEN(N3575) - SEARCH("/", N3575,1))</f>
        <v>plays</v>
      </c>
      <c r="S3575" s="10">
        <f>(((J3575/60)/60)/24)+DATE(1970,1,1)</f>
        <v>42754.693842592591</v>
      </c>
      <c r="T3575" s="10">
        <f>(((I3575/60)/60)/24)+DATE(1970,1,1)</f>
        <v>42782.958333333328</v>
      </c>
      <c r="U3575" s="12">
        <f>ROUND((T3575-S3575), 0)</f>
        <v>28</v>
      </c>
      <c r="V3575" s="11">
        <f>IF(E3575&gt;=D3575, 1, "")</f>
        <v>1</v>
      </c>
      <c r="W3575" s="11" t="str">
        <f>IF(E3575&lt;D3575, 1, "")</f>
        <v/>
      </c>
      <c r="X3575" s="15">
        <f>S3575</f>
        <v>42754.693842592591</v>
      </c>
    </row>
    <row r="3576" spans="1:24" ht="64" x14ac:dyDescent="0.2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5">
        <f>E3576/D3576</f>
        <v>1.1530588235294117</v>
      </c>
      <c r="P3576" s="6">
        <f>E3576/L3576</f>
        <v>58.688622754491021</v>
      </c>
      <c r="Q3576" t="str">
        <f>LEFT(N3576, SEARCH("/", N3576, 1)-1)</f>
        <v>theater</v>
      </c>
      <c r="R3576" t="str">
        <f>RIGHT(N3576, LEN(N3576) - SEARCH("/", N3576,1))</f>
        <v>plays</v>
      </c>
      <c r="S3576" s="10">
        <f>(((J3576/60)/60)/24)+DATE(1970,1,1)</f>
        <v>41893.324884259258</v>
      </c>
      <c r="T3576" s="10">
        <f>(((I3576/60)/60)/24)+DATE(1970,1,1)</f>
        <v>41926.290972222225</v>
      </c>
      <c r="U3576" s="12">
        <f>ROUND((T3576-S3576), 0)</f>
        <v>33</v>
      </c>
      <c r="V3576" s="11">
        <f>IF(E3576&gt;=D3576, 1, "")</f>
        <v>1</v>
      </c>
      <c r="W3576" s="11" t="str">
        <f>IF(E3576&lt;D3576, 1, "")</f>
        <v/>
      </c>
      <c r="X3576" s="15">
        <f>S3576</f>
        <v>41893.324884259258</v>
      </c>
    </row>
    <row r="3577" spans="1:24" ht="32" x14ac:dyDescent="0.2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5">
        <f>E3577/D3577</f>
        <v>1.273042</v>
      </c>
      <c r="P3577" s="6">
        <f>E3577/L3577</f>
        <v>69.56513661202186</v>
      </c>
      <c r="Q3577" t="str">
        <f>LEFT(N3577, SEARCH("/", N3577, 1)-1)</f>
        <v>theater</v>
      </c>
      <c r="R3577" t="str">
        <f>RIGHT(N3577, LEN(N3577) - SEARCH("/", N3577,1))</f>
        <v>plays</v>
      </c>
      <c r="S3577" s="10">
        <f>(((J3577/60)/60)/24)+DATE(1970,1,1)</f>
        <v>41871.755694444444</v>
      </c>
      <c r="T3577" s="10">
        <f>(((I3577/60)/60)/24)+DATE(1970,1,1)</f>
        <v>41901.755694444444</v>
      </c>
      <c r="U3577" s="12">
        <f>ROUND((T3577-S3577), 0)</f>
        <v>30</v>
      </c>
      <c r="V3577" s="11">
        <f>IF(E3577&gt;=D3577, 1, "")</f>
        <v>1</v>
      </c>
      <c r="W3577" s="11" t="str">
        <f>IF(E3577&lt;D3577, 1, "")</f>
        <v/>
      </c>
      <c r="X3577" s="15">
        <f>S3577</f>
        <v>41871.755694444444</v>
      </c>
    </row>
    <row r="3578" spans="1:24" ht="48" x14ac:dyDescent="0.2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5">
        <f>E3578/D3578</f>
        <v>1.028375</v>
      </c>
      <c r="P3578" s="6">
        <f>E3578/L3578</f>
        <v>115.87323943661971</v>
      </c>
      <c r="Q3578" t="str">
        <f>LEFT(N3578, SEARCH("/", N3578, 1)-1)</f>
        <v>theater</v>
      </c>
      <c r="R3578" t="str">
        <f>RIGHT(N3578, LEN(N3578) - SEARCH("/", N3578,1))</f>
        <v>plays</v>
      </c>
      <c r="S3578" s="10">
        <f>(((J3578/60)/60)/24)+DATE(1970,1,1)</f>
        <v>42262.096782407403</v>
      </c>
      <c r="T3578" s="10">
        <f>(((I3578/60)/60)/24)+DATE(1970,1,1)</f>
        <v>42286</v>
      </c>
      <c r="U3578" s="12">
        <f>ROUND((T3578-S3578), 0)</f>
        <v>24</v>
      </c>
      <c r="V3578" s="11">
        <f>IF(E3578&gt;=D3578, 1, "")</f>
        <v>1</v>
      </c>
      <c r="W3578" s="11" t="str">
        <f>IF(E3578&lt;D3578, 1, "")</f>
        <v/>
      </c>
      <c r="X3578" s="15">
        <f>S3578</f>
        <v>42262.096782407403</v>
      </c>
    </row>
    <row r="3579" spans="1:24" ht="48" x14ac:dyDescent="0.2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5">
        <f>E3579/D3579</f>
        <v>1.0293749999999999</v>
      </c>
      <c r="P3579" s="6">
        <f>E3579/L3579</f>
        <v>23.869565217391305</v>
      </c>
      <c r="Q3579" t="str">
        <f>LEFT(N3579, SEARCH("/", N3579, 1)-1)</f>
        <v>theater</v>
      </c>
      <c r="R3579" t="str">
        <f>RIGHT(N3579, LEN(N3579) - SEARCH("/", N3579,1))</f>
        <v>plays</v>
      </c>
      <c r="S3579" s="10">
        <f>(((J3579/60)/60)/24)+DATE(1970,1,1)</f>
        <v>42675.694236111114</v>
      </c>
      <c r="T3579" s="10">
        <f>(((I3579/60)/60)/24)+DATE(1970,1,1)</f>
        <v>42705.735902777778</v>
      </c>
      <c r="U3579" s="12">
        <f>ROUND((T3579-S3579), 0)</f>
        <v>30</v>
      </c>
      <c r="V3579" s="11">
        <f>IF(E3579&gt;=D3579, 1, "")</f>
        <v>1</v>
      </c>
      <c r="W3579" s="11" t="str">
        <f>IF(E3579&lt;D3579, 1, "")</f>
        <v/>
      </c>
      <c r="X3579" s="15">
        <f>S3579</f>
        <v>42675.694236111114</v>
      </c>
    </row>
    <row r="3580" spans="1:24" ht="48" x14ac:dyDescent="0.2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5">
        <f>E3580/D3580</f>
        <v>1.043047619047619</v>
      </c>
      <c r="P3580" s="6">
        <f>E3580/L3580</f>
        <v>81.125925925925927</v>
      </c>
      <c r="Q3580" t="str">
        <f>LEFT(N3580, SEARCH("/", N3580, 1)-1)</f>
        <v>theater</v>
      </c>
      <c r="R3580" t="str">
        <f>RIGHT(N3580, LEN(N3580) - SEARCH("/", N3580,1))</f>
        <v>plays</v>
      </c>
      <c r="S3580" s="10">
        <f>(((J3580/60)/60)/24)+DATE(1970,1,1)</f>
        <v>42135.60020833333</v>
      </c>
      <c r="T3580" s="10">
        <f>(((I3580/60)/60)/24)+DATE(1970,1,1)</f>
        <v>42167.083333333328</v>
      </c>
      <c r="U3580" s="12">
        <f>ROUND((T3580-S3580), 0)</f>
        <v>31</v>
      </c>
      <c r="V3580" s="11">
        <f>IF(E3580&gt;=D3580, 1, "")</f>
        <v>1</v>
      </c>
      <c r="W3580" s="11" t="str">
        <f>IF(E3580&lt;D3580, 1, "")</f>
        <v/>
      </c>
      <c r="X3580" s="15">
        <f>S3580</f>
        <v>42135.60020833333</v>
      </c>
    </row>
    <row r="3581" spans="1:24" ht="48" x14ac:dyDescent="0.2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5">
        <f>E3581/D3581</f>
        <v>1.1122000000000001</v>
      </c>
      <c r="P3581" s="6">
        <f>E3581/L3581</f>
        <v>57.626943005181346</v>
      </c>
      <c r="Q3581" t="str">
        <f>LEFT(N3581, SEARCH("/", N3581, 1)-1)</f>
        <v>theater</v>
      </c>
      <c r="R3581" t="str">
        <f>RIGHT(N3581, LEN(N3581) - SEARCH("/", N3581,1))</f>
        <v>plays</v>
      </c>
      <c r="S3581" s="10">
        <f>(((J3581/60)/60)/24)+DATE(1970,1,1)</f>
        <v>42230.472222222219</v>
      </c>
      <c r="T3581" s="10">
        <f>(((I3581/60)/60)/24)+DATE(1970,1,1)</f>
        <v>42259.165972222225</v>
      </c>
      <c r="U3581" s="12">
        <f>ROUND((T3581-S3581), 0)</f>
        <v>29</v>
      </c>
      <c r="V3581" s="11">
        <f>IF(E3581&gt;=D3581, 1, "")</f>
        <v>1</v>
      </c>
      <c r="W3581" s="11" t="str">
        <f>IF(E3581&lt;D3581, 1, "")</f>
        <v/>
      </c>
      <c r="X3581" s="15">
        <f>S3581</f>
        <v>42230.472222222219</v>
      </c>
    </row>
    <row r="3582" spans="1:24" ht="48" x14ac:dyDescent="0.2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5">
        <f>E3582/D3582</f>
        <v>1.0586</v>
      </c>
      <c r="P3582" s="6">
        <f>E3582/L3582</f>
        <v>46.429824561403507</v>
      </c>
      <c r="Q3582" t="str">
        <f>LEFT(N3582, SEARCH("/", N3582, 1)-1)</f>
        <v>theater</v>
      </c>
      <c r="R3582" t="str">
        <f>RIGHT(N3582, LEN(N3582) - SEARCH("/", N3582,1))</f>
        <v>plays</v>
      </c>
      <c r="S3582" s="10">
        <f>(((J3582/60)/60)/24)+DATE(1970,1,1)</f>
        <v>42167.434166666666</v>
      </c>
      <c r="T3582" s="10">
        <f>(((I3582/60)/60)/24)+DATE(1970,1,1)</f>
        <v>42197.434166666666</v>
      </c>
      <c r="U3582" s="12">
        <f>ROUND((T3582-S3582), 0)</f>
        <v>30</v>
      </c>
      <c r="V3582" s="11">
        <f>IF(E3582&gt;=D3582, 1, "")</f>
        <v>1</v>
      </c>
      <c r="W3582" s="11" t="str">
        <f>IF(E3582&lt;D3582, 1, "")</f>
        <v/>
      </c>
      <c r="X3582" s="15">
        <f>S3582</f>
        <v>42167.434166666666</v>
      </c>
    </row>
    <row r="3583" spans="1:24" ht="32" x14ac:dyDescent="0.2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5">
        <f>E3583/D3583</f>
        <v>1.0079166666666666</v>
      </c>
      <c r="P3583" s="6">
        <f>E3583/L3583</f>
        <v>60.475000000000001</v>
      </c>
      <c r="Q3583" t="str">
        <f>LEFT(N3583, SEARCH("/", N3583, 1)-1)</f>
        <v>theater</v>
      </c>
      <c r="R3583" t="str">
        <f>RIGHT(N3583, LEN(N3583) - SEARCH("/", N3583,1))</f>
        <v>plays</v>
      </c>
      <c r="S3583" s="10">
        <f>(((J3583/60)/60)/24)+DATE(1970,1,1)</f>
        <v>42068.888391203705</v>
      </c>
      <c r="T3583" s="10">
        <f>(((I3583/60)/60)/24)+DATE(1970,1,1)</f>
        <v>42098.846724537041</v>
      </c>
      <c r="U3583" s="12">
        <f>ROUND((T3583-S3583), 0)</f>
        <v>30</v>
      </c>
      <c r="V3583" s="11">
        <f>IF(E3583&gt;=D3583, 1, "")</f>
        <v>1</v>
      </c>
      <c r="W3583" s="11" t="str">
        <f>IF(E3583&lt;D3583, 1, "")</f>
        <v/>
      </c>
      <c r="X3583" s="15">
        <f>S3583</f>
        <v>42068.888391203705</v>
      </c>
    </row>
    <row r="3584" spans="1:24" ht="48" x14ac:dyDescent="0.2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5">
        <f>E3584/D3584</f>
        <v>1.0492727272727274</v>
      </c>
      <c r="P3584" s="6">
        <f>E3584/L3584</f>
        <v>65.579545454545453</v>
      </c>
      <c r="Q3584" t="str">
        <f>LEFT(N3584, SEARCH("/", N3584, 1)-1)</f>
        <v>theater</v>
      </c>
      <c r="R3584" t="str">
        <f>RIGHT(N3584, LEN(N3584) - SEARCH("/", N3584,1))</f>
        <v>plays</v>
      </c>
      <c r="S3584" s="10">
        <f>(((J3584/60)/60)/24)+DATE(1970,1,1)</f>
        <v>42145.746689814812</v>
      </c>
      <c r="T3584" s="10">
        <f>(((I3584/60)/60)/24)+DATE(1970,1,1)</f>
        <v>42175.746689814812</v>
      </c>
      <c r="U3584" s="12">
        <f>ROUND((T3584-S3584), 0)</f>
        <v>30</v>
      </c>
      <c r="V3584" s="11">
        <f>IF(E3584&gt;=D3584, 1, "")</f>
        <v>1</v>
      </c>
      <c r="W3584" s="11" t="str">
        <f>IF(E3584&lt;D3584, 1, "")</f>
        <v/>
      </c>
      <c r="X3584" s="15">
        <f>S3584</f>
        <v>42145.746689814812</v>
      </c>
    </row>
    <row r="3585" spans="1:24" ht="48" x14ac:dyDescent="0.2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5">
        <f>E3585/D3585</f>
        <v>1.01552</v>
      </c>
      <c r="P3585" s="6">
        <f>E3585/L3585</f>
        <v>119.1924882629108</v>
      </c>
      <c r="Q3585" t="str">
        <f>LEFT(N3585, SEARCH("/", N3585, 1)-1)</f>
        <v>theater</v>
      </c>
      <c r="R3585" t="str">
        <f>RIGHT(N3585, LEN(N3585) - SEARCH("/", N3585,1))</f>
        <v>plays</v>
      </c>
      <c r="S3585" s="10">
        <f>(((J3585/60)/60)/24)+DATE(1970,1,1)</f>
        <v>41918.742175925923</v>
      </c>
      <c r="T3585" s="10">
        <f>(((I3585/60)/60)/24)+DATE(1970,1,1)</f>
        <v>41948.783842592595</v>
      </c>
      <c r="U3585" s="12">
        <f>ROUND((T3585-S3585), 0)</f>
        <v>30</v>
      </c>
      <c r="V3585" s="11">
        <f>IF(E3585&gt;=D3585, 1, "")</f>
        <v>1</v>
      </c>
      <c r="W3585" s="11" t="str">
        <f>IF(E3585&lt;D3585, 1, "")</f>
        <v/>
      </c>
      <c r="X3585" s="15">
        <f>S3585</f>
        <v>41918.742175925923</v>
      </c>
    </row>
    <row r="3586" spans="1:24" ht="48" x14ac:dyDescent="0.2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5">
        <f>E3586/D3586</f>
        <v>1.1073333333333333</v>
      </c>
      <c r="P3586" s="6">
        <f>E3586/L3586</f>
        <v>83.05</v>
      </c>
      <c r="Q3586" t="str">
        <f>LEFT(N3586, SEARCH("/", N3586, 1)-1)</f>
        <v>theater</v>
      </c>
      <c r="R3586" t="str">
        <f>RIGHT(N3586, LEN(N3586) - SEARCH("/", N3586,1))</f>
        <v>plays</v>
      </c>
      <c r="S3586" s="10">
        <f>(((J3586/60)/60)/24)+DATE(1970,1,1)</f>
        <v>42146.731087962966</v>
      </c>
      <c r="T3586" s="10">
        <f>(((I3586/60)/60)/24)+DATE(1970,1,1)</f>
        <v>42176.731087962966</v>
      </c>
      <c r="U3586" s="12">
        <f>ROUND((T3586-S3586), 0)</f>
        <v>30</v>
      </c>
      <c r="V3586" s="11">
        <f>IF(E3586&gt;=D3586, 1, "")</f>
        <v>1</v>
      </c>
      <c r="W3586" s="11" t="str">
        <f>IF(E3586&lt;D3586, 1, "")</f>
        <v/>
      </c>
      <c r="X3586" s="15">
        <f>S3586</f>
        <v>42146.731087962966</v>
      </c>
    </row>
    <row r="3587" spans="1:24" ht="32" x14ac:dyDescent="0.2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5">
        <f>E3587/D3587</f>
        <v>1.2782222222222221</v>
      </c>
      <c r="P3587" s="6">
        <f>E3587/L3587</f>
        <v>57.52</v>
      </c>
      <c r="Q3587" t="str">
        <f>LEFT(N3587, SEARCH("/", N3587, 1)-1)</f>
        <v>theater</v>
      </c>
      <c r="R3587" t="str">
        <f>RIGHT(N3587, LEN(N3587) - SEARCH("/", N3587,1))</f>
        <v>plays</v>
      </c>
      <c r="S3587" s="10">
        <f>(((J3587/60)/60)/24)+DATE(1970,1,1)</f>
        <v>42590.472685185188</v>
      </c>
      <c r="T3587" s="10">
        <f>(((I3587/60)/60)/24)+DATE(1970,1,1)</f>
        <v>42620.472685185188</v>
      </c>
      <c r="U3587" s="12">
        <f>ROUND((T3587-S3587), 0)</f>
        <v>30</v>
      </c>
      <c r="V3587" s="11">
        <f>IF(E3587&gt;=D3587, 1, "")</f>
        <v>1</v>
      </c>
      <c r="W3587" s="11" t="str">
        <f>IF(E3587&lt;D3587, 1, "")</f>
        <v/>
      </c>
      <c r="X3587" s="15">
        <f>S3587</f>
        <v>42590.472685185188</v>
      </c>
    </row>
    <row r="3588" spans="1:24" ht="48" x14ac:dyDescent="0.2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5">
        <f>E3588/D3588</f>
        <v>1.0182500000000001</v>
      </c>
      <c r="P3588" s="6">
        <f>E3588/L3588</f>
        <v>177.08695652173913</v>
      </c>
      <c r="Q3588" t="str">
        <f>LEFT(N3588, SEARCH("/", N3588, 1)-1)</f>
        <v>theater</v>
      </c>
      <c r="R3588" t="str">
        <f>RIGHT(N3588, LEN(N3588) - SEARCH("/", N3588,1))</f>
        <v>plays</v>
      </c>
      <c r="S3588" s="10">
        <f>(((J3588/60)/60)/24)+DATE(1970,1,1)</f>
        <v>42602.576712962968</v>
      </c>
      <c r="T3588" s="10">
        <f>(((I3588/60)/60)/24)+DATE(1970,1,1)</f>
        <v>42621.15625</v>
      </c>
      <c r="U3588" s="12">
        <f>ROUND((T3588-S3588), 0)</f>
        <v>19</v>
      </c>
      <c r="V3588" s="11">
        <f>IF(E3588&gt;=D3588, 1, "")</f>
        <v>1</v>
      </c>
      <c r="W3588" s="11" t="str">
        <f>IF(E3588&lt;D3588, 1, "")</f>
        <v/>
      </c>
      <c r="X3588" s="15">
        <f>S3588</f>
        <v>42602.576712962968</v>
      </c>
    </row>
    <row r="3589" spans="1:24" ht="48" x14ac:dyDescent="0.2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5">
        <f>E3589/D3589</f>
        <v>1.012576923076923</v>
      </c>
      <c r="P3589" s="6">
        <f>E3589/L3589</f>
        <v>70.771505376344081</v>
      </c>
      <c r="Q3589" t="str">
        <f>LEFT(N3589, SEARCH("/", N3589, 1)-1)</f>
        <v>theater</v>
      </c>
      <c r="R3589" t="str">
        <f>RIGHT(N3589, LEN(N3589) - SEARCH("/", N3589,1))</f>
        <v>plays</v>
      </c>
      <c r="S3589" s="10">
        <f>(((J3589/60)/60)/24)+DATE(1970,1,1)</f>
        <v>42059.085752314815</v>
      </c>
      <c r="T3589" s="10">
        <f>(((I3589/60)/60)/24)+DATE(1970,1,1)</f>
        <v>42089.044085648144</v>
      </c>
      <c r="U3589" s="12">
        <f>ROUND((T3589-S3589), 0)</f>
        <v>30</v>
      </c>
      <c r="V3589" s="11">
        <f>IF(E3589&gt;=D3589, 1, "")</f>
        <v>1</v>
      </c>
      <c r="W3589" s="11" t="str">
        <f>IF(E3589&lt;D3589, 1, "")</f>
        <v/>
      </c>
      <c r="X3589" s="15">
        <f>S3589</f>
        <v>42059.085752314815</v>
      </c>
    </row>
    <row r="3590" spans="1:24" ht="48" x14ac:dyDescent="0.2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5">
        <f>E3590/D3590</f>
        <v>1.75</v>
      </c>
      <c r="P3590" s="6">
        <f>E3590/L3590</f>
        <v>29.166666666666668</v>
      </c>
      <c r="Q3590" t="str">
        <f>LEFT(N3590, SEARCH("/", N3590, 1)-1)</f>
        <v>theater</v>
      </c>
      <c r="R3590" t="str">
        <f>RIGHT(N3590, LEN(N3590) - SEARCH("/", N3590,1))</f>
        <v>plays</v>
      </c>
      <c r="S3590" s="10">
        <f>(((J3590/60)/60)/24)+DATE(1970,1,1)</f>
        <v>41889.768229166664</v>
      </c>
      <c r="T3590" s="10">
        <f>(((I3590/60)/60)/24)+DATE(1970,1,1)</f>
        <v>41919.768229166664</v>
      </c>
      <c r="U3590" s="12">
        <f>ROUND((T3590-S3590), 0)</f>
        <v>30</v>
      </c>
      <c r="V3590" s="11">
        <f>IF(E3590&gt;=D3590, 1, "")</f>
        <v>1</v>
      </c>
      <c r="W3590" s="11" t="str">
        <f>IF(E3590&lt;D3590, 1, "")</f>
        <v/>
      </c>
      <c r="X3590" s="15">
        <f>S3590</f>
        <v>41889.768229166664</v>
      </c>
    </row>
    <row r="3591" spans="1:24" ht="48" x14ac:dyDescent="0.2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5">
        <f>E3591/D3591</f>
        <v>1.2806</v>
      </c>
      <c r="P3591" s="6">
        <f>E3591/L3591</f>
        <v>72.76136363636364</v>
      </c>
      <c r="Q3591" t="str">
        <f>LEFT(N3591, SEARCH("/", N3591, 1)-1)</f>
        <v>theater</v>
      </c>
      <c r="R3591" t="str">
        <f>RIGHT(N3591, LEN(N3591) - SEARCH("/", N3591,1))</f>
        <v>plays</v>
      </c>
      <c r="S3591" s="10">
        <f>(((J3591/60)/60)/24)+DATE(1970,1,1)</f>
        <v>42144.573807870373</v>
      </c>
      <c r="T3591" s="10">
        <f>(((I3591/60)/60)/24)+DATE(1970,1,1)</f>
        <v>42166.165972222225</v>
      </c>
      <c r="U3591" s="12">
        <f>ROUND((T3591-S3591), 0)</f>
        <v>22</v>
      </c>
      <c r="V3591" s="11">
        <f>IF(E3591&gt;=D3591, 1, "")</f>
        <v>1</v>
      </c>
      <c r="W3591" s="11" t="str">
        <f>IF(E3591&lt;D3591, 1, "")</f>
        <v/>
      </c>
      <c r="X3591" s="15">
        <f>S3591</f>
        <v>42144.573807870373</v>
      </c>
    </row>
    <row r="3592" spans="1:24" ht="48" x14ac:dyDescent="0.2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5">
        <f>E3592/D3592</f>
        <v>1.0629949999999999</v>
      </c>
      <c r="P3592" s="6">
        <f>E3592/L3592</f>
        <v>51.853414634146333</v>
      </c>
      <c r="Q3592" t="str">
        <f>LEFT(N3592, SEARCH("/", N3592, 1)-1)</f>
        <v>theater</v>
      </c>
      <c r="R3592" t="str">
        <f>RIGHT(N3592, LEN(N3592) - SEARCH("/", N3592,1))</f>
        <v>plays</v>
      </c>
      <c r="S3592" s="10">
        <f>(((J3592/60)/60)/24)+DATE(1970,1,1)</f>
        <v>42758.559629629628</v>
      </c>
      <c r="T3592" s="10">
        <f>(((I3592/60)/60)/24)+DATE(1970,1,1)</f>
        <v>42788.559629629628</v>
      </c>
      <c r="U3592" s="12">
        <f>ROUND((T3592-S3592), 0)</f>
        <v>30</v>
      </c>
      <c r="V3592" s="11">
        <f>IF(E3592&gt;=D3592, 1, "")</f>
        <v>1</v>
      </c>
      <c r="W3592" s="11" t="str">
        <f>IF(E3592&lt;D3592, 1, "")</f>
        <v/>
      </c>
      <c r="X3592" s="15">
        <f>S3592</f>
        <v>42758.559629629628</v>
      </c>
    </row>
    <row r="3593" spans="1:24" ht="32" x14ac:dyDescent="0.2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5">
        <f>E3593/D3593</f>
        <v>1.052142857142857</v>
      </c>
      <c r="P3593" s="6">
        <f>E3593/L3593</f>
        <v>98.2</v>
      </c>
      <c r="Q3593" t="str">
        <f>LEFT(N3593, SEARCH("/", N3593, 1)-1)</f>
        <v>theater</v>
      </c>
      <c r="R3593" t="str">
        <f>RIGHT(N3593, LEN(N3593) - SEARCH("/", N3593,1))</f>
        <v>plays</v>
      </c>
      <c r="S3593" s="10">
        <f>(((J3593/60)/60)/24)+DATE(1970,1,1)</f>
        <v>41982.887280092589</v>
      </c>
      <c r="T3593" s="10">
        <f>(((I3593/60)/60)/24)+DATE(1970,1,1)</f>
        <v>42012.887280092589</v>
      </c>
      <c r="U3593" s="12">
        <f>ROUND((T3593-S3593), 0)</f>
        <v>30</v>
      </c>
      <c r="V3593" s="11">
        <f>IF(E3593&gt;=D3593, 1, "")</f>
        <v>1</v>
      </c>
      <c r="W3593" s="11" t="str">
        <f>IF(E3593&lt;D3593, 1, "")</f>
        <v/>
      </c>
      <c r="X3593" s="15">
        <f>S3593</f>
        <v>41982.887280092589</v>
      </c>
    </row>
    <row r="3594" spans="1:24" ht="48" x14ac:dyDescent="0.2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5">
        <f>E3594/D3594</f>
        <v>1.0616782608695652</v>
      </c>
      <c r="P3594" s="6">
        <f>E3594/L3594</f>
        <v>251.7381443298969</v>
      </c>
      <c r="Q3594" t="str">
        <f>LEFT(N3594, SEARCH("/", N3594, 1)-1)</f>
        <v>theater</v>
      </c>
      <c r="R3594" t="str">
        <f>RIGHT(N3594, LEN(N3594) - SEARCH("/", N3594,1))</f>
        <v>plays</v>
      </c>
      <c r="S3594" s="10">
        <f>(((J3594/60)/60)/24)+DATE(1970,1,1)</f>
        <v>42614.760937500003</v>
      </c>
      <c r="T3594" s="10">
        <f>(((I3594/60)/60)/24)+DATE(1970,1,1)</f>
        <v>42644.165972222225</v>
      </c>
      <c r="U3594" s="12">
        <f>ROUND((T3594-S3594), 0)</f>
        <v>29</v>
      </c>
      <c r="V3594" s="11">
        <f>IF(E3594&gt;=D3594, 1, "")</f>
        <v>1</v>
      </c>
      <c r="W3594" s="11" t="str">
        <f>IF(E3594&lt;D3594, 1, "")</f>
        <v/>
      </c>
      <c r="X3594" s="15">
        <f>S3594</f>
        <v>42614.760937500003</v>
      </c>
    </row>
    <row r="3595" spans="1:24" ht="48" x14ac:dyDescent="0.2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5">
        <f>E3595/D3595</f>
        <v>1.0924</v>
      </c>
      <c r="P3595" s="6">
        <f>E3595/L3595</f>
        <v>74.821917808219183</v>
      </c>
      <c r="Q3595" t="str">
        <f>LEFT(N3595, SEARCH("/", N3595, 1)-1)</f>
        <v>theater</v>
      </c>
      <c r="R3595" t="str">
        <f>RIGHT(N3595, LEN(N3595) - SEARCH("/", N3595,1))</f>
        <v>plays</v>
      </c>
      <c r="S3595" s="10">
        <f>(((J3595/60)/60)/24)+DATE(1970,1,1)</f>
        <v>42303.672662037032</v>
      </c>
      <c r="T3595" s="10">
        <f>(((I3595/60)/60)/24)+DATE(1970,1,1)</f>
        <v>42338.714328703703</v>
      </c>
      <c r="U3595" s="12">
        <f>ROUND((T3595-S3595), 0)</f>
        <v>35</v>
      </c>
      <c r="V3595" s="11">
        <f>IF(E3595&gt;=D3595, 1, "")</f>
        <v>1</v>
      </c>
      <c r="W3595" s="11" t="str">
        <f>IF(E3595&lt;D3595, 1, "")</f>
        <v/>
      </c>
      <c r="X3595" s="15">
        <f>S3595</f>
        <v>42303.672662037032</v>
      </c>
    </row>
    <row r="3596" spans="1:24" ht="48" x14ac:dyDescent="0.2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5">
        <f>E3596/D3596</f>
        <v>1.0045454545454546</v>
      </c>
      <c r="P3596" s="6">
        <f>E3596/L3596</f>
        <v>67.65306122448979</v>
      </c>
      <c r="Q3596" t="str">
        <f>LEFT(N3596, SEARCH("/", N3596, 1)-1)</f>
        <v>theater</v>
      </c>
      <c r="R3596" t="str">
        <f>RIGHT(N3596, LEN(N3596) - SEARCH("/", N3596,1))</f>
        <v>plays</v>
      </c>
      <c r="S3596" s="10">
        <f>(((J3596/60)/60)/24)+DATE(1970,1,1)</f>
        <v>42171.725416666668</v>
      </c>
      <c r="T3596" s="10">
        <f>(((I3596/60)/60)/24)+DATE(1970,1,1)</f>
        <v>42201.725416666668</v>
      </c>
      <c r="U3596" s="12">
        <f>ROUND((T3596-S3596), 0)</f>
        <v>30</v>
      </c>
      <c r="V3596" s="11">
        <f>IF(E3596&gt;=D3596, 1, "")</f>
        <v>1</v>
      </c>
      <c r="W3596" s="11" t="str">
        <f>IF(E3596&lt;D3596, 1, "")</f>
        <v/>
      </c>
      <c r="X3596" s="15">
        <f>S3596</f>
        <v>42171.725416666668</v>
      </c>
    </row>
    <row r="3597" spans="1:24" ht="32" x14ac:dyDescent="0.2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5">
        <f>E3597/D3597</f>
        <v>1.0304098360655738</v>
      </c>
      <c r="P3597" s="6">
        <f>E3597/L3597</f>
        <v>93.81343283582089</v>
      </c>
      <c r="Q3597" t="str">
        <f>LEFT(N3597, SEARCH("/", N3597, 1)-1)</f>
        <v>theater</v>
      </c>
      <c r="R3597" t="str">
        <f>RIGHT(N3597, LEN(N3597) - SEARCH("/", N3597,1))</f>
        <v>plays</v>
      </c>
      <c r="S3597" s="10">
        <f>(((J3597/60)/60)/24)+DATE(1970,1,1)</f>
        <v>41964.315532407403</v>
      </c>
      <c r="T3597" s="10">
        <f>(((I3597/60)/60)/24)+DATE(1970,1,1)</f>
        <v>41995.166666666672</v>
      </c>
      <c r="U3597" s="12">
        <f>ROUND((T3597-S3597), 0)</f>
        <v>31</v>
      </c>
      <c r="V3597" s="11">
        <f>IF(E3597&gt;=D3597, 1, "")</f>
        <v>1</v>
      </c>
      <c r="W3597" s="11" t="str">
        <f>IF(E3597&lt;D3597, 1, "")</f>
        <v/>
      </c>
      <c r="X3597" s="15">
        <f>S3597</f>
        <v>41964.315532407403</v>
      </c>
    </row>
    <row r="3598" spans="1:24" ht="32" x14ac:dyDescent="0.2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5">
        <f>E3598/D3598</f>
        <v>1.121664</v>
      </c>
      <c r="P3598" s="6">
        <f>E3598/L3598</f>
        <v>41.237647058823526</v>
      </c>
      <c r="Q3598" t="str">
        <f>LEFT(N3598, SEARCH("/", N3598, 1)-1)</f>
        <v>theater</v>
      </c>
      <c r="R3598" t="str">
        <f>RIGHT(N3598, LEN(N3598) - SEARCH("/", N3598,1))</f>
        <v>plays</v>
      </c>
      <c r="S3598" s="10">
        <f>(((J3598/60)/60)/24)+DATE(1970,1,1)</f>
        <v>42284.516064814816</v>
      </c>
      <c r="T3598" s="10">
        <f>(((I3598/60)/60)/24)+DATE(1970,1,1)</f>
        <v>42307.875</v>
      </c>
      <c r="U3598" s="12">
        <f>ROUND((T3598-S3598), 0)</f>
        <v>23</v>
      </c>
      <c r="V3598" s="11">
        <f>IF(E3598&gt;=D3598, 1, "")</f>
        <v>1</v>
      </c>
      <c r="W3598" s="11" t="str">
        <f>IF(E3598&lt;D3598, 1, "")</f>
        <v/>
      </c>
      <c r="X3598" s="15">
        <f>S3598</f>
        <v>42284.516064814816</v>
      </c>
    </row>
    <row r="3599" spans="1:24" ht="32" x14ac:dyDescent="0.2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5">
        <f>E3599/D3599</f>
        <v>1.03</v>
      </c>
      <c r="P3599" s="6">
        <f>E3599/L3599</f>
        <v>52.551020408163268</v>
      </c>
      <c r="Q3599" t="str">
        <f>LEFT(N3599, SEARCH("/", N3599, 1)-1)</f>
        <v>theater</v>
      </c>
      <c r="R3599" t="str">
        <f>RIGHT(N3599, LEN(N3599) - SEARCH("/", N3599,1))</f>
        <v>plays</v>
      </c>
      <c r="S3599" s="10">
        <f>(((J3599/60)/60)/24)+DATE(1970,1,1)</f>
        <v>42016.800208333334</v>
      </c>
      <c r="T3599" s="10">
        <f>(((I3599/60)/60)/24)+DATE(1970,1,1)</f>
        <v>42032.916666666672</v>
      </c>
      <c r="U3599" s="12">
        <f>ROUND((T3599-S3599), 0)</f>
        <v>16</v>
      </c>
      <c r="V3599" s="11">
        <f>IF(E3599&gt;=D3599, 1, "")</f>
        <v>1</v>
      </c>
      <c r="W3599" s="11" t="str">
        <f>IF(E3599&lt;D3599, 1, "")</f>
        <v/>
      </c>
      <c r="X3599" s="15">
        <f>S3599</f>
        <v>42016.800208333334</v>
      </c>
    </row>
    <row r="3600" spans="1:24" ht="48" x14ac:dyDescent="0.2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5">
        <f>E3600/D3600</f>
        <v>1.64</v>
      </c>
      <c r="P3600" s="6">
        <f>E3600/L3600</f>
        <v>70.285714285714292</v>
      </c>
      <c r="Q3600" t="str">
        <f>LEFT(N3600, SEARCH("/", N3600, 1)-1)</f>
        <v>theater</v>
      </c>
      <c r="R3600" t="str">
        <f>RIGHT(N3600, LEN(N3600) - SEARCH("/", N3600,1))</f>
        <v>plays</v>
      </c>
      <c r="S3600" s="10">
        <f>(((J3600/60)/60)/24)+DATE(1970,1,1)</f>
        <v>42311.711979166663</v>
      </c>
      <c r="T3600" s="10">
        <f>(((I3600/60)/60)/24)+DATE(1970,1,1)</f>
        <v>42341.708333333328</v>
      </c>
      <c r="U3600" s="12">
        <f>ROUND((T3600-S3600), 0)</f>
        <v>30</v>
      </c>
      <c r="V3600" s="11">
        <f>IF(E3600&gt;=D3600, 1, "")</f>
        <v>1</v>
      </c>
      <c r="W3600" s="11" t="str">
        <f>IF(E3600&lt;D3600, 1, "")</f>
        <v/>
      </c>
      <c r="X3600" s="15">
        <f>S3600</f>
        <v>42311.711979166663</v>
      </c>
    </row>
    <row r="3601" spans="1:24" ht="48" x14ac:dyDescent="0.2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5">
        <f>E3601/D3601</f>
        <v>1.3128333333333333</v>
      </c>
      <c r="P3601" s="6">
        <f>E3601/L3601</f>
        <v>48.325153374233132</v>
      </c>
      <c r="Q3601" t="str">
        <f>LEFT(N3601, SEARCH("/", N3601, 1)-1)</f>
        <v>theater</v>
      </c>
      <c r="R3601" t="str">
        <f>RIGHT(N3601, LEN(N3601) - SEARCH("/", N3601,1))</f>
        <v>plays</v>
      </c>
      <c r="S3601" s="10">
        <f>(((J3601/60)/60)/24)+DATE(1970,1,1)</f>
        <v>42136.536134259266</v>
      </c>
      <c r="T3601" s="10">
        <f>(((I3601/60)/60)/24)+DATE(1970,1,1)</f>
        <v>42167.875</v>
      </c>
      <c r="U3601" s="12">
        <f>ROUND((T3601-S3601), 0)</f>
        <v>31</v>
      </c>
      <c r="V3601" s="11">
        <f>IF(E3601&gt;=D3601, 1, "")</f>
        <v>1</v>
      </c>
      <c r="W3601" s="11" t="str">
        <f>IF(E3601&lt;D3601, 1, "")</f>
        <v/>
      </c>
      <c r="X3601" s="15">
        <f>S3601</f>
        <v>42136.536134259266</v>
      </c>
    </row>
    <row r="3602" spans="1:24" ht="48" x14ac:dyDescent="0.2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5">
        <f>E3602/D3602</f>
        <v>1.0209999999999999</v>
      </c>
      <c r="P3602" s="6">
        <f>E3602/L3602</f>
        <v>53.177083333333336</v>
      </c>
      <c r="Q3602" t="str">
        <f>LEFT(N3602, SEARCH("/", N3602, 1)-1)</f>
        <v>theater</v>
      </c>
      <c r="R3602" t="str">
        <f>RIGHT(N3602, LEN(N3602) - SEARCH("/", N3602,1))</f>
        <v>plays</v>
      </c>
      <c r="S3602" s="10">
        <f>(((J3602/60)/60)/24)+DATE(1970,1,1)</f>
        <v>42172.757638888885</v>
      </c>
      <c r="T3602" s="10">
        <f>(((I3602/60)/60)/24)+DATE(1970,1,1)</f>
        <v>42202.757638888885</v>
      </c>
      <c r="U3602" s="12">
        <f>ROUND((T3602-S3602), 0)</f>
        <v>30</v>
      </c>
      <c r="V3602" s="11">
        <f>IF(E3602&gt;=D3602, 1, "")</f>
        <v>1</v>
      </c>
      <c r="W3602" s="11" t="str">
        <f>IF(E3602&lt;D3602, 1, "")</f>
        <v/>
      </c>
      <c r="X3602" s="15">
        <f>S3602</f>
        <v>42172.757638888885</v>
      </c>
    </row>
    <row r="3603" spans="1:24" ht="48" x14ac:dyDescent="0.2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5">
        <f>E3603/D3603</f>
        <v>1.28</v>
      </c>
      <c r="P3603" s="6">
        <f>E3603/L3603</f>
        <v>60.952380952380949</v>
      </c>
      <c r="Q3603" t="str">
        <f>LEFT(N3603, SEARCH("/", N3603, 1)-1)</f>
        <v>theater</v>
      </c>
      <c r="R3603" t="str">
        <f>RIGHT(N3603, LEN(N3603) - SEARCH("/", N3603,1))</f>
        <v>plays</v>
      </c>
      <c r="S3603" s="10">
        <f>(((J3603/60)/60)/24)+DATE(1970,1,1)</f>
        <v>42590.90425925926</v>
      </c>
      <c r="T3603" s="10">
        <f>(((I3603/60)/60)/24)+DATE(1970,1,1)</f>
        <v>42606.90425925926</v>
      </c>
      <c r="U3603" s="12">
        <f>ROUND((T3603-S3603), 0)</f>
        <v>16</v>
      </c>
      <c r="V3603" s="11">
        <f>IF(E3603&gt;=D3603, 1, "")</f>
        <v>1</v>
      </c>
      <c r="W3603" s="11" t="str">
        <f>IF(E3603&lt;D3603, 1, "")</f>
        <v/>
      </c>
      <c r="X3603" s="15">
        <f>S3603</f>
        <v>42590.90425925926</v>
      </c>
    </row>
    <row r="3604" spans="1:24" ht="48" x14ac:dyDescent="0.2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5">
        <f>E3604/D3604</f>
        <v>1.0149999999999999</v>
      </c>
      <c r="P3604" s="6">
        <f>E3604/L3604</f>
        <v>116</v>
      </c>
      <c r="Q3604" t="str">
        <f>LEFT(N3604, SEARCH("/", N3604, 1)-1)</f>
        <v>theater</v>
      </c>
      <c r="R3604" t="str">
        <f>RIGHT(N3604, LEN(N3604) - SEARCH("/", N3604,1))</f>
        <v>plays</v>
      </c>
      <c r="S3604" s="10">
        <f>(((J3604/60)/60)/24)+DATE(1970,1,1)</f>
        <v>42137.395798611105</v>
      </c>
      <c r="T3604" s="10">
        <f>(((I3604/60)/60)/24)+DATE(1970,1,1)</f>
        <v>42171.458333333328</v>
      </c>
      <c r="U3604" s="12">
        <f>ROUND((T3604-S3604), 0)</f>
        <v>34</v>
      </c>
      <c r="V3604" s="11">
        <f>IF(E3604&gt;=D3604, 1, "")</f>
        <v>1</v>
      </c>
      <c r="W3604" s="11" t="str">
        <f>IF(E3604&lt;D3604, 1, "")</f>
        <v/>
      </c>
      <c r="X3604" s="15">
        <f>S3604</f>
        <v>42137.395798611105</v>
      </c>
    </row>
    <row r="3605" spans="1:24" ht="48" x14ac:dyDescent="0.2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5">
        <f>E3605/D3605</f>
        <v>1.0166666666666666</v>
      </c>
      <c r="P3605" s="6">
        <f>E3605/L3605</f>
        <v>61</v>
      </c>
      <c r="Q3605" t="str">
        <f>LEFT(N3605, SEARCH("/", N3605, 1)-1)</f>
        <v>theater</v>
      </c>
      <c r="R3605" t="str">
        <f>RIGHT(N3605, LEN(N3605) - SEARCH("/", N3605,1))</f>
        <v>plays</v>
      </c>
      <c r="S3605" s="10">
        <f>(((J3605/60)/60)/24)+DATE(1970,1,1)</f>
        <v>42167.533159722225</v>
      </c>
      <c r="T3605" s="10">
        <f>(((I3605/60)/60)/24)+DATE(1970,1,1)</f>
        <v>42197.533159722225</v>
      </c>
      <c r="U3605" s="12">
        <f>ROUND((T3605-S3605), 0)</f>
        <v>30</v>
      </c>
      <c r="V3605" s="11">
        <f>IF(E3605&gt;=D3605, 1, "")</f>
        <v>1</v>
      </c>
      <c r="W3605" s="11" t="str">
        <f>IF(E3605&lt;D3605, 1, "")</f>
        <v/>
      </c>
      <c r="X3605" s="15">
        <f>S3605</f>
        <v>42167.533159722225</v>
      </c>
    </row>
    <row r="3606" spans="1:24" ht="16" x14ac:dyDescent="0.2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5">
        <f>E3606/D3606</f>
        <v>1.3</v>
      </c>
      <c r="P3606" s="6">
        <f>E3606/L3606</f>
        <v>38.235294117647058</v>
      </c>
      <c r="Q3606" t="str">
        <f>LEFT(N3606, SEARCH("/", N3606, 1)-1)</f>
        <v>theater</v>
      </c>
      <c r="R3606" t="str">
        <f>RIGHT(N3606, LEN(N3606) - SEARCH("/", N3606,1))</f>
        <v>plays</v>
      </c>
      <c r="S3606" s="10">
        <f>(((J3606/60)/60)/24)+DATE(1970,1,1)</f>
        <v>41915.437210648146</v>
      </c>
      <c r="T3606" s="10">
        <f>(((I3606/60)/60)/24)+DATE(1970,1,1)</f>
        <v>41945.478877314818</v>
      </c>
      <c r="U3606" s="12">
        <f>ROUND((T3606-S3606), 0)</f>
        <v>30</v>
      </c>
      <c r="V3606" s="11">
        <f>IF(E3606&gt;=D3606, 1, "")</f>
        <v>1</v>
      </c>
      <c r="W3606" s="11" t="str">
        <f>IF(E3606&lt;D3606, 1, "")</f>
        <v/>
      </c>
      <c r="X3606" s="15">
        <f>S3606</f>
        <v>41915.437210648146</v>
      </c>
    </row>
    <row r="3607" spans="1:24" ht="48" x14ac:dyDescent="0.2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5">
        <f>E3607/D3607</f>
        <v>1.5443</v>
      </c>
      <c r="P3607" s="6">
        <f>E3607/L3607</f>
        <v>106.50344827586207</v>
      </c>
      <c r="Q3607" t="str">
        <f>LEFT(N3607, SEARCH("/", N3607, 1)-1)</f>
        <v>theater</v>
      </c>
      <c r="R3607" t="str">
        <f>RIGHT(N3607, LEN(N3607) - SEARCH("/", N3607,1))</f>
        <v>plays</v>
      </c>
      <c r="S3607" s="10">
        <f>(((J3607/60)/60)/24)+DATE(1970,1,1)</f>
        <v>42284.500104166669</v>
      </c>
      <c r="T3607" s="10">
        <f>(((I3607/60)/60)/24)+DATE(1970,1,1)</f>
        <v>42314.541770833333</v>
      </c>
      <c r="U3607" s="12">
        <f>ROUND((T3607-S3607), 0)</f>
        <v>30</v>
      </c>
      <c r="V3607" s="11">
        <f>IF(E3607&gt;=D3607, 1, "")</f>
        <v>1</v>
      </c>
      <c r="W3607" s="11" t="str">
        <f>IF(E3607&lt;D3607, 1, "")</f>
        <v/>
      </c>
      <c r="X3607" s="15">
        <f>S3607</f>
        <v>42284.500104166669</v>
      </c>
    </row>
    <row r="3608" spans="1:24" ht="48" x14ac:dyDescent="0.2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5">
        <f>E3608/D3608</f>
        <v>1.0740000000000001</v>
      </c>
      <c r="P3608" s="6">
        <f>E3608/L3608</f>
        <v>204.57142857142858</v>
      </c>
      <c r="Q3608" t="str">
        <f>LEFT(N3608, SEARCH("/", N3608, 1)-1)</f>
        <v>theater</v>
      </c>
      <c r="R3608" t="str">
        <f>RIGHT(N3608, LEN(N3608) - SEARCH("/", N3608,1))</f>
        <v>plays</v>
      </c>
      <c r="S3608" s="10">
        <f>(((J3608/60)/60)/24)+DATE(1970,1,1)</f>
        <v>42611.801412037035</v>
      </c>
      <c r="T3608" s="10">
        <f>(((I3608/60)/60)/24)+DATE(1970,1,1)</f>
        <v>42627.791666666672</v>
      </c>
      <c r="U3608" s="12">
        <f>ROUND((T3608-S3608), 0)</f>
        <v>16</v>
      </c>
      <c r="V3608" s="11">
        <f>IF(E3608&gt;=D3608, 1, "")</f>
        <v>1</v>
      </c>
      <c r="W3608" s="11" t="str">
        <f>IF(E3608&lt;D3608, 1, "")</f>
        <v/>
      </c>
      <c r="X3608" s="15">
        <f>S3608</f>
        <v>42611.801412037035</v>
      </c>
    </row>
    <row r="3609" spans="1:24" ht="48" x14ac:dyDescent="0.2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5">
        <f>E3609/D3609</f>
        <v>1.0132258064516129</v>
      </c>
      <c r="P3609" s="6">
        <f>E3609/L3609</f>
        <v>54.912587412587413</v>
      </c>
      <c r="Q3609" t="str">
        <f>LEFT(N3609, SEARCH("/", N3609, 1)-1)</f>
        <v>theater</v>
      </c>
      <c r="R3609" t="str">
        <f>RIGHT(N3609, LEN(N3609) - SEARCH("/", N3609,1))</f>
        <v>plays</v>
      </c>
      <c r="S3609" s="10">
        <f>(((J3609/60)/60)/24)+DATE(1970,1,1)</f>
        <v>42400.704537037032</v>
      </c>
      <c r="T3609" s="10">
        <f>(((I3609/60)/60)/24)+DATE(1970,1,1)</f>
        <v>42444.875</v>
      </c>
      <c r="U3609" s="12">
        <f>ROUND((T3609-S3609), 0)</f>
        <v>44</v>
      </c>
      <c r="V3609" s="11">
        <f>IF(E3609&gt;=D3609, 1, "")</f>
        <v>1</v>
      </c>
      <c r="W3609" s="11" t="str">
        <f>IF(E3609&lt;D3609, 1, "")</f>
        <v/>
      </c>
      <c r="X3609" s="15">
        <f>S3609</f>
        <v>42400.704537037032</v>
      </c>
    </row>
    <row r="3610" spans="1:24" ht="48" x14ac:dyDescent="0.2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5">
        <f>E3610/D3610</f>
        <v>1.0027777777777778</v>
      </c>
      <c r="P3610" s="6">
        <f>E3610/L3610</f>
        <v>150.41666666666666</v>
      </c>
      <c r="Q3610" t="str">
        <f>LEFT(N3610, SEARCH("/", N3610, 1)-1)</f>
        <v>theater</v>
      </c>
      <c r="R3610" t="str">
        <f>RIGHT(N3610, LEN(N3610) - SEARCH("/", N3610,1))</f>
        <v>plays</v>
      </c>
      <c r="S3610" s="10">
        <f>(((J3610/60)/60)/24)+DATE(1970,1,1)</f>
        <v>42017.88045138889</v>
      </c>
      <c r="T3610" s="10">
        <f>(((I3610/60)/60)/24)+DATE(1970,1,1)</f>
        <v>42044.1875</v>
      </c>
      <c r="U3610" s="12">
        <f>ROUND((T3610-S3610), 0)</f>
        <v>26</v>
      </c>
      <c r="V3610" s="11">
        <f>IF(E3610&gt;=D3610, 1, "")</f>
        <v>1</v>
      </c>
      <c r="W3610" s="11" t="str">
        <f>IF(E3610&lt;D3610, 1, "")</f>
        <v/>
      </c>
      <c r="X3610" s="15">
        <f>S3610</f>
        <v>42017.88045138889</v>
      </c>
    </row>
    <row r="3611" spans="1:24" ht="48" x14ac:dyDescent="0.2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5">
        <f>E3611/D3611</f>
        <v>1.1684444444444444</v>
      </c>
      <c r="P3611" s="6">
        <f>E3611/L3611</f>
        <v>52.58</v>
      </c>
      <c r="Q3611" t="str">
        <f>LEFT(N3611, SEARCH("/", N3611, 1)-1)</f>
        <v>theater</v>
      </c>
      <c r="R3611" t="str">
        <f>RIGHT(N3611, LEN(N3611) - SEARCH("/", N3611,1))</f>
        <v>plays</v>
      </c>
      <c r="S3611" s="10">
        <f>(((J3611/60)/60)/24)+DATE(1970,1,1)</f>
        <v>42426.949988425928</v>
      </c>
      <c r="T3611" s="10">
        <f>(((I3611/60)/60)/24)+DATE(1970,1,1)</f>
        <v>42461.165972222225</v>
      </c>
      <c r="U3611" s="12">
        <f>ROUND((T3611-S3611), 0)</f>
        <v>34</v>
      </c>
      <c r="V3611" s="11">
        <f>IF(E3611&gt;=D3611, 1, "")</f>
        <v>1</v>
      </c>
      <c r="W3611" s="11" t="str">
        <f>IF(E3611&lt;D3611, 1, "")</f>
        <v/>
      </c>
      <c r="X3611" s="15">
        <f>S3611</f>
        <v>42426.949988425928</v>
      </c>
    </row>
    <row r="3612" spans="1:24" ht="48" x14ac:dyDescent="0.2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5">
        <f>E3612/D3612</f>
        <v>1.0860000000000001</v>
      </c>
      <c r="P3612" s="6">
        <f>E3612/L3612</f>
        <v>54.3</v>
      </c>
      <c r="Q3612" t="str">
        <f>LEFT(N3612, SEARCH("/", N3612, 1)-1)</f>
        <v>theater</v>
      </c>
      <c r="R3612" t="str">
        <f>RIGHT(N3612, LEN(N3612) - SEARCH("/", N3612,1))</f>
        <v>plays</v>
      </c>
      <c r="S3612" s="10">
        <f>(((J3612/60)/60)/24)+DATE(1970,1,1)</f>
        <v>41931.682939814818</v>
      </c>
      <c r="T3612" s="10">
        <f>(((I3612/60)/60)/24)+DATE(1970,1,1)</f>
        <v>41961.724606481483</v>
      </c>
      <c r="U3612" s="12">
        <f>ROUND((T3612-S3612), 0)</f>
        <v>30</v>
      </c>
      <c r="V3612" s="11">
        <f>IF(E3612&gt;=D3612, 1, "")</f>
        <v>1</v>
      </c>
      <c r="W3612" s="11" t="str">
        <f>IF(E3612&lt;D3612, 1, "")</f>
        <v/>
      </c>
      <c r="X3612" s="15">
        <f>S3612</f>
        <v>41931.682939814818</v>
      </c>
    </row>
    <row r="3613" spans="1:24" ht="48" x14ac:dyDescent="0.2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5">
        <f>E3613/D3613</f>
        <v>1.034</v>
      </c>
      <c r="P3613" s="6">
        <f>E3613/L3613</f>
        <v>76.029411764705884</v>
      </c>
      <c r="Q3613" t="str">
        <f>LEFT(N3613, SEARCH("/", N3613, 1)-1)</f>
        <v>theater</v>
      </c>
      <c r="R3613" t="str">
        <f>RIGHT(N3613, LEN(N3613) - SEARCH("/", N3613,1))</f>
        <v>plays</v>
      </c>
      <c r="S3613" s="10">
        <f>(((J3613/60)/60)/24)+DATE(1970,1,1)</f>
        <v>42124.848414351851</v>
      </c>
      <c r="T3613" s="10">
        <f>(((I3613/60)/60)/24)+DATE(1970,1,1)</f>
        <v>42154.848414351851</v>
      </c>
      <c r="U3613" s="12">
        <f>ROUND((T3613-S3613), 0)</f>
        <v>30</v>
      </c>
      <c r="V3613" s="11">
        <f>IF(E3613&gt;=D3613, 1, "")</f>
        <v>1</v>
      </c>
      <c r="W3613" s="11" t="str">
        <f>IF(E3613&lt;D3613, 1, "")</f>
        <v/>
      </c>
      <c r="X3613" s="15">
        <f>S3613</f>
        <v>42124.848414351851</v>
      </c>
    </row>
    <row r="3614" spans="1:24" ht="48" x14ac:dyDescent="0.2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5">
        <f>E3614/D3614</f>
        <v>1.1427586206896552</v>
      </c>
      <c r="P3614" s="6">
        <f>E3614/L3614</f>
        <v>105.2063492063492</v>
      </c>
      <c r="Q3614" t="str">
        <f>LEFT(N3614, SEARCH("/", N3614, 1)-1)</f>
        <v>theater</v>
      </c>
      <c r="R3614" t="str">
        <f>RIGHT(N3614, LEN(N3614) - SEARCH("/", N3614,1))</f>
        <v>plays</v>
      </c>
      <c r="S3614" s="10">
        <f>(((J3614/60)/60)/24)+DATE(1970,1,1)</f>
        <v>42431.102534722217</v>
      </c>
      <c r="T3614" s="10">
        <f>(((I3614/60)/60)/24)+DATE(1970,1,1)</f>
        <v>42461.06086805556</v>
      </c>
      <c r="U3614" s="12">
        <f>ROUND((T3614-S3614), 0)</f>
        <v>30</v>
      </c>
      <c r="V3614" s="11">
        <f>IF(E3614&gt;=D3614, 1, "")</f>
        <v>1</v>
      </c>
      <c r="W3614" s="11" t="str">
        <f>IF(E3614&lt;D3614, 1, "")</f>
        <v/>
      </c>
      <c r="X3614" s="15">
        <f>S3614</f>
        <v>42431.102534722217</v>
      </c>
    </row>
    <row r="3615" spans="1:24" ht="48" x14ac:dyDescent="0.2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5">
        <f>E3615/D3615</f>
        <v>1.03</v>
      </c>
      <c r="P3615" s="6">
        <f>E3615/L3615</f>
        <v>68.666666666666671</v>
      </c>
      <c r="Q3615" t="str">
        <f>LEFT(N3615, SEARCH("/", N3615, 1)-1)</f>
        <v>theater</v>
      </c>
      <c r="R3615" t="str">
        <f>RIGHT(N3615, LEN(N3615) - SEARCH("/", N3615,1))</f>
        <v>plays</v>
      </c>
      <c r="S3615" s="10">
        <f>(((J3615/60)/60)/24)+DATE(1970,1,1)</f>
        <v>42121.756921296299</v>
      </c>
      <c r="T3615" s="10">
        <f>(((I3615/60)/60)/24)+DATE(1970,1,1)</f>
        <v>42156.208333333328</v>
      </c>
      <c r="U3615" s="12">
        <f>ROUND((T3615-S3615), 0)</f>
        <v>34</v>
      </c>
      <c r="V3615" s="11">
        <f>IF(E3615&gt;=D3615, 1, "")</f>
        <v>1</v>
      </c>
      <c r="W3615" s="11" t="str">
        <f>IF(E3615&lt;D3615, 1, "")</f>
        <v/>
      </c>
      <c r="X3615" s="15">
        <f>S3615</f>
        <v>42121.756921296299</v>
      </c>
    </row>
    <row r="3616" spans="1:24" ht="32" x14ac:dyDescent="0.2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5">
        <f>E3616/D3616</f>
        <v>1.216</v>
      </c>
      <c r="P3616" s="6">
        <f>E3616/L3616</f>
        <v>129.36170212765958</v>
      </c>
      <c r="Q3616" t="str">
        <f>LEFT(N3616, SEARCH("/", N3616, 1)-1)</f>
        <v>theater</v>
      </c>
      <c r="R3616" t="str">
        <f>RIGHT(N3616, LEN(N3616) - SEARCH("/", N3616,1))</f>
        <v>plays</v>
      </c>
      <c r="S3616" s="10">
        <f>(((J3616/60)/60)/24)+DATE(1970,1,1)</f>
        <v>42219.019733796296</v>
      </c>
      <c r="T3616" s="10">
        <f>(((I3616/60)/60)/24)+DATE(1970,1,1)</f>
        <v>42249.019733796296</v>
      </c>
      <c r="U3616" s="12">
        <f>ROUND((T3616-S3616), 0)</f>
        <v>30</v>
      </c>
      <c r="V3616" s="11">
        <f>IF(E3616&gt;=D3616, 1, "")</f>
        <v>1</v>
      </c>
      <c r="W3616" s="11" t="str">
        <f>IF(E3616&lt;D3616, 1, "")</f>
        <v/>
      </c>
      <c r="X3616" s="15">
        <f>S3616</f>
        <v>42219.019733796296</v>
      </c>
    </row>
    <row r="3617" spans="1:24" ht="48" x14ac:dyDescent="0.2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5">
        <f>E3617/D3617</f>
        <v>1.026467741935484</v>
      </c>
      <c r="P3617" s="6">
        <f>E3617/L3617</f>
        <v>134.26371308016877</v>
      </c>
      <c r="Q3617" t="str">
        <f>LEFT(N3617, SEARCH("/", N3617, 1)-1)</f>
        <v>theater</v>
      </c>
      <c r="R3617" t="str">
        <f>RIGHT(N3617, LEN(N3617) - SEARCH("/", N3617,1))</f>
        <v>plays</v>
      </c>
      <c r="S3617" s="10">
        <f>(((J3617/60)/60)/24)+DATE(1970,1,1)</f>
        <v>42445.19430555556</v>
      </c>
      <c r="T3617" s="10">
        <f>(((I3617/60)/60)/24)+DATE(1970,1,1)</f>
        <v>42489.19430555556</v>
      </c>
      <c r="U3617" s="12">
        <f>ROUND((T3617-S3617), 0)</f>
        <v>44</v>
      </c>
      <c r="V3617" s="11">
        <f>IF(E3617&gt;=D3617, 1, "")</f>
        <v>1</v>
      </c>
      <c r="W3617" s="11" t="str">
        <f>IF(E3617&lt;D3617, 1, "")</f>
        <v/>
      </c>
      <c r="X3617" s="15">
        <f>S3617</f>
        <v>42445.19430555556</v>
      </c>
    </row>
    <row r="3618" spans="1:24" ht="48" x14ac:dyDescent="0.2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5">
        <f>E3618/D3618</f>
        <v>1.0475000000000001</v>
      </c>
      <c r="P3618" s="6">
        <f>E3618/L3618</f>
        <v>17.829787234042552</v>
      </c>
      <c r="Q3618" t="str">
        <f>LEFT(N3618, SEARCH("/", N3618, 1)-1)</f>
        <v>theater</v>
      </c>
      <c r="R3618" t="str">
        <f>RIGHT(N3618, LEN(N3618) - SEARCH("/", N3618,1))</f>
        <v>plays</v>
      </c>
      <c r="S3618" s="10">
        <f>(((J3618/60)/60)/24)+DATE(1970,1,1)</f>
        <v>42379.74418981481</v>
      </c>
      <c r="T3618" s="10">
        <f>(((I3618/60)/60)/24)+DATE(1970,1,1)</f>
        <v>42410.875</v>
      </c>
      <c r="U3618" s="12">
        <f>ROUND((T3618-S3618), 0)</f>
        <v>31</v>
      </c>
      <c r="V3618" s="11">
        <f>IF(E3618&gt;=D3618, 1, "")</f>
        <v>1</v>
      </c>
      <c r="W3618" s="11" t="str">
        <f>IF(E3618&lt;D3618, 1, "")</f>
        <v/>
      </c>
      <c r="X3618" s="15">
        <f>S3618</f>
        <v>42379.74418981481</v>
      </c>
    </row>
    <row r="3619" spans="1:24" ht="48" x14ac:dyDescent="0.2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5">
        <f>E3619/D3619</f>
        <v>1.016</v>
      </c>
      <c r="P3619" s="6">
        <f>E3619/L3619</f>
        <v>203.2</v>
      </c>
      <c r="Q3619" t="str">
        <f>LEFT(N3619, SEARCH("/", N3619, 1)-1)</f>
        <v>theater</v>
      </c>
      <c r="R3619" t="str">
        <f>RIGHT(N3619, LEN(N3619) - SEARCH("/", N3619,1))</f>
        <v>plays</v>
      </c>
      <c r="S3619" s="10">
        <f>(((J3619/60)/60)/24)+DATE(1970,1,1)</f>
        <v>42380.884872685187</v>
      </c>
      <c r="T3619" s="10">
        <f>(((I3619/60)/60)/24)+DATE(1970,1,1)</f>
        <v>42398.249305555553</v>
      </c>
      <c r="U3619" s="12">
        <f>ROUND((T3619-S3619), 0)</f>
        <v>17</v>
      </c>
      <c r="V3619" s="11">
        <f>IF(E3619&gt;=D3619, 1, "")</f>
        <v>1</v>
      </c>
      <c r="W3619" s="11" t="str">
        <f>IF(E3619&lt;D3619, 1, "")</f>
        <v/>
      </c>
      <c r="X3619" s="15">
        <f>S3619</f>
        <v>42380.884872685187</v>
      </c>
    </row>
    <row r="3620" spans="1:24" ht="16" x14ac:dyDescent="0.2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5">
        <f>E3620/D3620</f>
        <v>1.1210242048409682</v>
      </c>
      <c r="P3620" s="6">
        <f>E3620/L3620</f>
        <v>69.18518518518519</v>
      </c>
      <c r="Q3620" t="str">
        <f>LEFT(N3620, SEARCH("/", N3620, 1)-1)</f>
        <v>theater</v>
      </c>
      <c r="R3620" t="str">
        <f>RIGHT(N3620, LEN(N3620) - SEARCH("/", N3620,1))</f>
        <v>plays</v>
      </c>
      <c r="S3620" s="10">
        <f>(((J3620/60)/60)/24)+DATE(1970,1,1)</f>
        <v>42762.942430555559</v>
      </c>
      <c r="T3620" s="10">
        <f>(((I3620/60)/60)/24)+DATE(1970,1,1)</f>
        <v>42794.208333333328</v>
      </c>
      <c r="U3620" s="12">
        <f>ROUND((T3620-S3620), 0)</f>
        <v>31</v>
      </c>
      <c r="V3620" s="11">
        <f>IF(E3620&gt;=D3620, 1, "")</f>
        <v>1</v>
      </c>
      <c r="W3620" s="11" t="str">
        <f>IF(E3620&lt;D3620, 1, "")</f>
        <v/>
      </c>
      <c r="X3620" s="15">
        <f>S3620</f>
        <v>42762.942430555559</v>
      </c>
    </row>
    <row r="3621" spans="1:24" ht="48" x14ac:dyDescent="0.2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5">
        <f>E3621/D3621</f>
        <v>1.0176666666666667</v>
      </c>
      <c r="P3621" s="6">
        <f>E3621/L3621</f>
        <v>125.12295081967213</v>
      </c>
      <c r="Q3621" t="str">
        <f>LEFT(N3621, SEARCH("/", N3621, 1)-1)</f>
        <v>theater</v>
      </c>
      <c r="R3621" t="str">
        <f>RIGHT(N3621, LEN(N3621) - SEARCH("/", N3621,1))</f>
        <v>plays</v>
      </c>
      <c r="S3621" s="10">
        <f>(((J3621/60)/60)/24)+DATE(1970,1,1)</f>
        <v>42567.840069444443</v>
      </c>
      <c r="T3621" s="10">
        <f>(((I3621/60)/60)/24)+DATE(1970,1,1)</f>
        <v>42597.840069444443</v>
      </c>
      <c r="U3621" s="12">
        <f>ROUND((T3621-S3621), 0)</f>
        <v>30</v>
      </c>
      <c r="V3621" s="11">
        <f>IF(E3621&gt;=D3621, 1, "")</f>
        <v>1</v>
      </c>
      <c r="W3621" s="11" t="str">
        <f>IF(E3621&lt;D3621, 1, "")</f>
        <v/>
      </c>
      <c r="X3621" s="15">
        <f>S3621</f>
        <v>42567.840069444443</v>
      </c>
    </row>
    <row r="3622" spans="1:24" ht="32" x14ac:dyDescent="0.2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5">
        <f>E3622/D3622</f>
        <v>1</v>
      </c>
      <c r="P3622" s="6">
        <f>E3622/L3622</f>
        <v>73.529411764705884</v>
      </c>
      <c r="Q3622" t="str">
        <f>LEFT(N3622, SEARCH("/", N3622, 1)-1)</f>
        <v>theater</v>
      </c>
      <c r="R3622" t="str">
        <f>RIGHT(N3622, LEN(N3622) - SEARCH("/", N3622,1))</f>
        <v>plays</v>
      </c>
      <c r="S3622" s="10">
        <f>(((J3622/60)/60)/24)+DATE(1970,1,1)</f>
        <v>42311.750324074077</v>
      </c>
      <c r="T3622" s="10">
        <f>(((I3622/60)/60)/24)+DATE(1970,1,1)</f>
        <v>42336.750324074077</v>
      </c>
      <c r="U3622" s="12">
        <f>ROUND((T3622-S3622), 0)</f>
        <v>25</v>
      </c>
      <c r="V3622" s="11">
        <f>IF(E3622&gt;=D3622, 1, "")</f>
        <v>1</v>
      </c>
      <c r="W3622" s="11" t="str">
        <f>IF(E3622&lt;D3622, 1, "")</f>
        <v/>
      </c>
      <c r="X3622" s="15">
        <f>S3622</f>
        <v>42311.750324074077</v>
      </c>
    </row>
    <row r="3623" spans="1:24" ht="48" x14ac:dyDescent="0.2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5">
        <f>E3623/D3623</f>
        <v>1.0026489999999999</v>
      </c>
      <c r="P3623" s="6">
        <f>E3623/L3623</f>
        <v>48.437149758454105</v>
      </c>
      <c r="Q3623" t="str">
        <f>LEFT(N3623, SEARCH("/", N3623, 1)-1)</f>
        <v>theater</v>
      </c>
      <c r="R3623" t="str">
        <f>RIGHT(N3623, LEN(N3623) - SEARCH("/", N3623,1))</f>
        <v>plays</v>
      </c>
      <c r="S3623" s="10">
        <f>(((J3623/60)/60)/24)+DATE(1970,1,1)</f>
        <v>42505.774479166663</v>
      </c>
      <c r="T3623" s="10">
        <f>(((I3623/60)/60)/24)+DATE(1970,1,1)</f>
        <v>42541.958333333328</v>
      </c>
      <c r="U3623" s="12">
        <f>ROUND((T3623-S3623), 0)</f>
        <v>36</v>
      </c>
      <c r="V3623" s="11">
        <f>IF(E3623&gt;=D3623, 1, "")</f>
        <v>1</v>
      </c>
      <c r="W3623" s="11" t="str">
        <f>IF(E3623&lt;D3623, 1, "")</f>
        <v/>
      </c>
      <c r="X3623" s="15">
        <f>S3623</f>
        <v>42505.774479166663</v>
      </c>
    </row>
    <row r="3624" spans="1:24" ht="48" x14ac:dyDescent="0.2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5">
        <f>E3624/D3624</f>
        <v>1.3304200000000002</v>
      </c>
      <c r="P3624" s="6">
        <f>E3624/L3624</f>
        <v>26.608400000000003</v>
      </c>
      <c r="Q3624" t="str">
        <f>LEFT(N3624, SEARCH("/", N3624, 1)-1)</f>
        <v>theater</v>
      </c>
      <c r="R3624" t="str">
        <f>RIGHT(N3624, LEN(N3624) - SEARCH("/", N3624,1))</f>
        <v>plays</v>
      </c>
      <c r="S3624" s="10">
        <f>(((J3624/60)/60)/24)+DATE(1970,1,1)</f>
        <v>42758.368078703701</v>
      </c>
      <c r="T3624" s="10">
        <f>(((I3624/60)/60)/24)+DATE(1970,1,1)</f>
        <v>42786.368078703701</v>
      </c>
      <c r="U3624" s="12">
        <f>ROUND((T3624-S3624), 0)</f>
        <v>28</v>
      </c>
      <c r="V3624" s="11">
        <f>IF(E3624&gt;=D3624, 1, "")</f>
        <v>1</v>
      </c>
      <c r="W3624" s="11" t="str">
        <f>IF(E3624&lt;D3624, 1, "")</f>
        <v/>
      </c>
      <c r="X3624" s="15">
        <f>S3624</f>
        <v>42758.368078703701</v>
      </c>
    </row>
    <row r="3625" spans="1:24" ht="80" x14ac:dyDescent="0.2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5">
        <f>E3625/D3625</f>
        <v>1.212</v>
      </c>
      <c r="P3625" s="6">
        <f>E3625/L3625</f>
        <v>33.666666666666664</v>
      </c>
      <c r="Q3625" t="str">
        <f>LEFT(N3625, SEARCH("/", N3625, 1)-1)</f>
        <v>theater</v>
      </c>
      <c r="R3625" t="str">
        <f>RIGHT(N3625, LEN(N3625) - SEARCH("/", N3625,1))</f>
        <v>plays</v>
      </c>
      <c r="S3625" s="10">
        <f>(((J3625/60)/60)/24)+DATE(1970,1,1)</f>
        <v>42775.51494212963</v>
      </c>
      <c r="T3625" s="10">
        <f>(((I3625/60)/60)/24)+DATE(1970,1,1)</f>
        <v>42805.51494212963</v>
      </c>
      <c r="U3625" s="12">
        <f>ROUND((T3625-S3625), 0)</f>
        <v>30</v>
      </c>
      <c r="V3625" s="11">
        <f>IF(E3625&gt;=D3625, 1, "")</f>
        <v>1</v>
      </c>
      <c r="W3625" s="11" t="str">
        <f>IF(E3625&lt;D3625, 1, "")</f>
        <v/>
      </c>
      <c r="X3625" s="15">
        <f>S3625</f>
        <v>42775.51494212963</v>
      </c>
    </row>
    <row r="3626" spans="1:24" ht="48" x14ac:dyDescent="0.2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5">
        <f>E3626/D3626</f>
        <v>1.1399999999999999</v>
      </c>
      <c r="P3626" s="6">
        <f>E3626/L3626</f>
        <v>40.714285714285715</v>
      </c>
      <c r="Q3626" t="str">
        <f>LEFT(N3626, SEARCH("/", N3626, 1)-1)</f>
        <v>theater</v>
      </c>
      <c r="R3626" t="str">
        <f>RIGHT(N3626, LEN(N3626) - SEARCH("/", N3626,1))</f>
        <v>plays</v>
      </c>
      <c r="S3626" s="10">
        <f>(((J3626/60)/60)/24)+DATE(1970,1,1)</f>
        <v>42232.702546296292</v>
      </c>
      <c r="T3626" s="10">
        <f>(((I3626/60)/60)/24)+DATE(1970,1,1)</f>
        <v>42264.165972222225</v>
      </c>
      <c r="U3626" s="12">
        <f>ROUND((T3626-S3626), 0)</f>
        <v>31</v>
      </c>
      <c r="V3626" s="11">
        <f>IF(E3626&gt;=D3626, 1, "")</f>
        <v>1</v>
      </c>
      <c r="W3626" s="11" t="str">
        <f>IF(E3626&lt;D3626, 1, "")</f>
        <v/>
      </c>
      <c r="X3626" s="15">
        <f>S3626</f>
        <v>42232.702546296292</v>
      </c>
    </row>
    <row r="3627" spans="1:24" ht="48" x14ac:dyDescent="0.2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5">
        <f>E3627/D3627</f>
        <v>2.8613861386138613</v>
      </c>
      <c r="P3627" s="6">
        <f>E3627/L3627</f>
        <v>19.266666666666666</v>
      </c>
      <c r="Q3627" t="str">
        <f>LEFT(N3627, SEARCH("/", N3627, 1)-1)</f>
        <v>theater</v>
      </c>
      <c r="R3627" t="str">
        <f>RIGHT(N3627, LEN(N3627) - SEARCH("/", N3627,1))</f>
        <v>plays</v>
      </c>
      <c r="S3627" s="10">
        <f>(((J3627/60)/60)/24)+DATE(1970,1,1)</f>
        <v>42282.770231481481</v>
      </c>
      <c r="T3627" s="10">
        <f>(((I3627/60)/60)/24)+DATE(1970,1,1)</f>
        <v>42342.811898148153</v>
      </c>
      <c r="U3627" s="12">
        <f>ROUND((T3627-S3627), 0)</f>
        <v>60</v>
      </c>
      <c r="V3627" s="11">
        <f>IF(E3627&gt;=D3627, 1, "")</f>
        <v>1</v>
      </c>
      <c r="W3627" s="11" t="str">
        <f>IF(E3627&lt;D3627, 1, "")</f>
        <v/>
      </c>
      <c r="X3627" s="15">
        <f>S3627</f>
        <v>42282.770231481481</v>
      </c>
    </row>
    <row r="3628" spans="1:24" ht="48" x14ac:dyDescent="0.2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5">
        <f>E3628/D3628</f>
        <v>1.7044444444444444</v>
      </c>
      <c r="P3628" s="6">
        <f>E3628/L3628</f>
        <v>84.285714285714292</v>
      </c>
      <c r="Q3628" t="str">
        <f>LEFT(N3628, SEARCH("/", N3628, 1)-1)</f>
        <v>theater</v>
      </c>
      <c r="R3628" t="str">
        <f>RIGHT(N3628, LEN(N3628) - SEARCH("/", N3628,1))</f>
        <v>plays</v>
      </c>
      <c r="S3628" s="10">
        <f>(((J3628/60)/60)/24)+DATE(1970,1,1)</f>
        <v>42768.425370370373</v>
      </c>
      <c r="T3628" s="10">
        <f>(((I3628/60)/60)/24)+DATE(1970,1,1)</f>
        <v>42798.425370370373</v>
      </c>
      <c r="U3628" s="12">
        <f>ROUND((T3628-S3628), 0)</f>
        <v>30</v>
      </c>
      <c r="V3628" s="11">
        <f>IF(E3628&gt;=D3628, 1, "")</f>
        <v>1</v>
      </c>
      <c r="W3628" s="11" t="str">
        <f>IF(E3628&lt;D3628, 1, "")</f>
        <v/>
      </c>
      <c r="X3628" s="15">
        <f>S3628</f>
        <v>42768.425370370373</v>
      </c>
    </row>
    <row r="3629" spans="1:24" ht="48" x14ac:dyDescent="0.2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5">
        <f>E3629/D3629</f>
        <v>1.1833333333333333</v>
      </c>
      <c r="P3629" s="6">
        <f>E3629/L3629</f>
        <v>29.583333333333332</v>
      </c>
      <c r="Q3629" t="str">
        <f>LEFT(N3629, SEARCH("/", N3629, 1)-1)</f>
        <v>theater</v>
      </c>
      <c r="R3629" t="str">
        <f>RIGHT(N3629, LEN(N3629) - SEARCH("/", N3629,1))</f>
        <v>plays</v>
      </c>
      <c r="S3629" s="10">
        <f>(((J3629/60)/60)/24)+DATE(1970,1,1)</f>
        <v>42141.541134259256</v>
      </c>
      <c r="T3629" s="10">
        <f>(((I3629/60)/60)/24)+DATE(1970,1,1)</f>
        <v>42171.541134259256</v>
      </c>
      <c r="U3629" s="12">
        <f>ROUND((T3629-S3629), 0)</f>
        <v>30</v>
      </c>
      <c r="V3629" s="11">
        <f>IF(E3629&gt;=D3629, 1, "")</f>
        <v>1</v>
      </c>
      <c r="W3629" s="11" t="str">
        <f>IF(E3629&lt;D3629, 1, "")</f>
        <v/>
      </c>
      <c r="X3629" s="15">
        <f>S3629</f>
        <v>42141.541134259256</v>
      </c>
    </row>
    <row r="3630" spans="1:24" ht="48" x14ac:dyDescent="0.2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5">
        <f>E3630/D3630</f>
        <v>1.0285857142857142</v>
      </c>
      <c r="P3630" s="6">
        <f>E3630/L3630</f>
        <v>26.667037037037037</v>
      </c>
      <c r="Q3630" t="str">
        <f>LEFT(N3630, SEARCH("/", N3630, 1)-1)</f>
        <v>theater</v>
      </c>
      <c r="R3630" t="str">
        <f>RIGHT(N3630, LEN(N3630) - SEARCH("/", N3630,1))</f>
        <v>plays</v>
      </c>
      <c r="S3630" s="10">
        <f>(((J3630/60)/60)/24)+DATE(1970,1,1)</f>
        <v>42609.442465277782</v>
      </c>
      <c r="T3630" s="10">
        <f>(((I3630/60)/60)/24)+DATE(1970,1,1)</f>
        <v>42639.442465277782</v>
      </c>
      <c r="U3630" s="12">
        <f>ROUND((T3630-S3630), 0)</f>
        <v>30</v>
      </c>
      <c r="V3630" s="11">
        <f>IF(E3630&gt;=D3630, 1, "")</f>
        <v>1</v>
      </c>
      <c r="W3630" s="11" t="str">
        <f>IF(E3630&lt;D3630, 1, "")</f>
        <v/>
      </c>
      <c r="X3630" s="15">
        <f>S3630</f>
        <v>42609.442465277782</v>
      </c>
    </row>
    <row r="3631" spans="1:24" ht="48" x14ac:dyDescent="0.2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5">
        <f>E3631/D3631</f>
        <v>1.4406666666666668</v>
      </c>
      <c r="P3631" s="6">
        <f>E3631/L3631</f>
        <v>45.978723404255319</v>
      </c>
      <c r="Q3631" t="str">
        <f>LEFT(N3631, SEARCH("/", N3631, 1)-1)</f>
        <v>theater</v>
      </c>
      <c r="R3631" t="str">
        <f>RIGHT(N3631, LEN(N3631) - SEARCH("/", N3631,1))</f>
        <v>plays</v>
      </c>
      <c r="S3631" s="10">
        <f>(((J3631/60)/60)/24)+DATE(1970,1,1)</f>
        <v>42309.756620370375</v>
      </c>
      <c r="T3631" s="10">
        <f>(((I3631/60)/60)/24)+DATE(1970,1,1)</f>
        <v>42330.916666666672</v>
      </c>
      <c r="U3631" s="12">
        <f>ROUND((T3631-S3631), 0)</f>
        <v>21</v>
      </c>
      <c r="V3631" s="11">
        <f>IF(E3631&gt;=D3631, 1, "")</f>
        <v>1</v>
      </c>
      <c r="W3631" s="11" t="str">
        <f>IF(E3631&lt;D3631, 1, "")</f>
        <v/>
      </c>
      <c r="X3631" s="15">
        <f>S3631</f>
        <v>42309.756620370375</v>
      </c>
    </row>
    <row r="3632" spans="1:24" ht="48" x14ac:dyDescent="0.2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5">
        <f>E3632/D3632</f>
        <v>1.0007272727272727</v>
      </c>
      <c r="P3632" s="6">
        <f>E3632/L3632</f>
        <v>125.09090909090909</v>
      </c>
      <c r="Q3632" t="str">
        <f>LEFT(N3632, SEARCH("/", N3632, 1)-1)</f>
        <v>theater</v>
      </c>
      <c r="R3632" t="str">
        <f>RIGHT(N3632, LEN(N3632) - SEARCH("/", N3632,1))</f>
        <v>plays</v>
      </c>
      <c r="S3632" s="10">
        <f>(((J3632/60)/60)/24)+DATE(1970,1,1)</f>
        <v>42193.771481481483</v>
      </c>
      <c r="T3632" s="10">
        <f>(((I3632/60)/60)/24)+DATE(1970,1,1)</f>
        <v>42212.957638888889</v>
      </c>
      <c r="U3632" s="12">
        <f>ROUND((T3632-S3632), 0)</f>
        <v>19</v>
      </c>
      <c r="V3632" s="11">
        <f>IF(E3632&gt;=D3632, 1, "")</f>
        <v>1</v>
      </c>
      <c r="W3632" s="11" t="str">
        <f>IF(E3632&lt;D3632, 1, "")</f>
        <v/>
      </c>
      <c r="X3632" s="15">
        <f>S3632</f>
        <v>42193.771481481483</v>
      </c>
    </row>
    <row r="3633" spans="1:24" ht="48" x14ac:dyDescent="0.2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5">
        <f>E3633/D3633</f>
        <v>1.0173000000000001</v>
      </c>
      <c r="P3633" s="6">
        <f>E3633/L3633</f>
        <v>141.29166666666666</v>
      </c>
      <c r="Q3633" t="str">
        <f>LEFT(N3633, SEARCH("/", N3633, 1)-1)</f>
        <v>theater</v>
      </c>
      <c r="R3633" t="str">
        <f>RIGHT(N3633, LEN(N3633) - SEARCH("/", N3633,1))</f>
        <v>plays</v>
      </c>
      <c r="S3633" s="10">
        <f>(((J3633/60)/60)/24)+DATE(1970,1,1)</f>
        <v>42239.957962962959</v>
      </c>
      <c r="T3633" s="10">
        <f>(((I3633/60)/60)/24)+DATE(1970,1,1)</f>
        <v>42260</v>
      </c>
      <c r="U3633" s="12">
        <f>ROUND((T3633-S3633), 0)</f>
        <v>20</v>
      </c>
      <c r="V3633" s="11">
        <f>IF(E3633&gt;=D3633, 1, "")</f>
        <v>1</v>
      </c>
      <c r="W3633" s="11" t="str">
        <f>IF(E3633&lt;D3633, 1, "")</f>
        <v/>
      </c>
      <c r="X3633" s="15">
        <f>S3633</f>
        <v>42239.957962962959</v>
      </c>
    </row>
    <row r="3634" spans="1:24" ht="48" x14ac:dyDescent="0.2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5">
        <f>E3634/D3634</f>
        <v>1.1619999999999999</v>
      </c>
      <c r="P3634" s="6">
        <f>E3634/L3634</f>
        <v>55.333333333333336</v>
      </c>
      <c r="Q3634" t="str">
        <f>LEFT(N3634, SEARCH("/", N3634, 1)-1)</f>
        <v>theater</v>
      </c>
      <c r="R3634" t="str">
        <f>RIGHT(N3634, LEN(N3634) - SEARCH("/", N3634,1))</f>
        <v>plays</v>
      </c>
      <c r="S3634" s="10">
        <f>(((J3634/60)/60)/24)+DATE(1970,1,1)</f>
        <v>42261.917395833334</v>
      </c>
      <c r="T3634" s="10">
        <f>(((I3634/60)/60)/24)+DATE(1970,1,1)</f>
        <v>42291.917395833334</v>
      </c>
      <c r="U3634" s="12">
        <f>ROUND((T3634-S3634), 0)</f>
        <v>30</v>
      </c>
      <c r="V3634" s="11">
        <f>IF(E3634&gt;=D3634, 1, "")</f>
        <v>1</v>
      </c>
      <c r="W3634" s="11" t="str">
        <f>IF(E3634&lt;D3634, 1, "")</f>
        <v/>
      </c>
      <c r="X3634" s="15">
        <f>S3634</f>
        <v>42261.917395833334</v>
      </c>
    </row>
    <row r="3635" spans="1:24" ht="48" x14ac:dyDescent="0.2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5">
        <f>E3635/D3635</f>
        <v>1.3616666666666666</v>
      </c>
      <c r="P3635" s="6">
        <f>E3635/L3635</f>
        <v>46.420454545454547</v>
      </c>
      <c r="Q3635" t="str">
        <f>LEFT(N3635, SEARCH("/", N3635, 1)-1)</f>
        <v>theater</v>
      </c>
      <c r="R3635" t="str">
        <f>RIGHT(N3635, LEN(N3635) - SEARCH("/", N3635,1))</f>
        <v>plays</v>
      </c>
      <c r="S3635" s="10">
        <f>(((J3635/60)/60)/24)+DATE(1970,1,1)</f>
        <v>42102.743773148148</v>
      </c>
      <c r="T3635" s="10">
        <f>(((I3635/60)/60)/24)+DATE(1970,1,1)</f>
        <v>42123.743773148148</v>
      </c>
      <c r="U3635" s="12">
        <f>ROUND((T3635-S3635), 0)</f>
        <v>21</v>
      </c>
      <c r="V3635" s="11">
        <f>IF(E3635&gt;=D3635, 1, "")</f>
        <v>1</v>
      </c>
      <c r="W3635" s="11" t="str">
        <f>IF(E3635&lt;D3635, 1, "")</f>
        <v/>
      </c>
      <c r="X3635" s="15">
        <f>S3635</f>
        <v>42102.743773148148</v>
      </c>
    </row>
    <row r="3636" spans="1:24" ht="48" x14ac:dyDescent="0.2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5">
        <f>E3636/D3636</f>
        <v>1.3346666666666667</v>
      </c>
      <c r="P3636" s="6">
        <f>E3636/L3636</f>
        <v>57.2</v>
      </c>
      <c r="Q3636" t="str">
        <f>LEFT(N3636, SEARCH("/", N3636, 1)-1)</f>
        <v>theater</v>
      </c>
      <c r="R3636" t="str">
        <f>RIGHT(N3636, LEN(N3636) - SEARCH("/", N3636,1))</f>
        <v>plays</v>
      </c>
      <c r="S3636" s="10">
        <f>(((J3636/60)/60)/24)+DATE(1970,1,1)</f>
        <v>42538.73583333334</v>
      </c>
      <c r="T3636" s="10">
        <f>(((I3636/60)/60)/24)+DATE(1970,1,1)</f>
        <v>42583.290972222225</v>
      </c>
      <c r="U3636" s="12">
        <f>ROUND((T3636-S3636), 0)</f>
        <v>45</v>
      </c>
      <c r="V3636" s="11">
        <f>IF(E3636&gt;=D3636, 1, "")</f>
        <v>1</v>
      </c>
      <c r="W3636" s="11" t="str">
        <f>IF(E3636&lt;D3636, 1, "")</f>
        <v/>
      </c>
      <c r="X3636" s="15">
        <f>S3636</f>
        <v>42538.73583333334</v>
      </c>
    </row>
    <row r="3637" spans="1:24" ht="16" x14ac:dyDescent="0.2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5">
        <f>E3637/D3637</f>
        <v>1.0339285714285715</v>
      </c>
      <c r="P3637" s="6">
        <f>E3637/L3637</f>
        <v>173.7</v>
      </c>
      <c r="Q3637" t="str">
        <f>LEFT(N3637, SEARCH("/", N3637, 1)-1)</f>
        <v>theater</v>
      </c>
      <c r="R3637" t="str">
        <f>RIGHT(N3637, LEN(N3637) - SEARCH("/", N3637,1))</f>
        <v>plays</v>
      </c>
      <c r="S3637" s="10">
        <f>(((J3637/60)/60)/24)+DATE(1970,1,1)</f>
        <v>42681.35157407407</v>
      </c>
      <c r="T3637" s="10">
        <f>(((I3637/60)/60)/24)+DATE(1970,1,1)</f>
        <v>42711.35157407407</v>
      </c>
      <c r="U3637" s="12">
        <f>ROUND((T3637-S3637), 0)</f>
        <v>30</v>
      </c>
      <c r="V3637" s="11">
        <f>IF(E3637&gt;=D3637, 1, "")</f>
        <v>1</v>
      </c>
      <c r="W3637" s="11" t="str">
        <f>IF(E3637&lt;D3637, 1, "")</f>
        <v/>
      </c>
      <c r="X3637" s="15">
        <f>S3637</f>
        <v>42681.35157407407</v>
      </c>
    </row>
    <row r="3638" spans="1:24" ht="48" x14ac:dyDescent="0.2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5">
        <f>E3638/D3638</f>
        <v>1.1588888888888889</v>
      </c>
      <c r="P3638" s="6">
        <f>E3638/L3638</f>
        <v>59.6</v>
      </c>
      <c r="Q3638" t="str">
        <f>LEFT(N3638, SEARCH("/", N3638, 1)-1)</f>
        <v>theater</v>
      </c>
      <c r="R3638" t="str">
        <f>RIGHT(N3638, LEN(N3638) - SEARCH("/", N3638,1))</f>
        <v>plays</v>
      </c>
      <c r="S3638" s="10">
        <f>(((J3638/60)/60)/24)+DATE(1970,1,1)</f>
        <v>42056.65143518518</v>
      </c>
      <c r="T3638" s="10">
        <f>(((I3638/60)/60)/24)+DATE(1970,1,1)</f>
        <v>42091.609768518523</v>
      </c>
      <c r="U3638" s="12">
        <f>ROUND((T3638-S3638), 0)</f>
        <v>35</v>
      </c>
      <c r="V3638" s="11">
        <f>IF(E3638&gt;=D3638, 1, "")</f>
        <v>1</v>
      </c>
      <c r="W3638" s="11" t="str">
        <f>IF(E3638&lt;D3638, 1, "")</f>
        <v/>
      </c>
      <c r="X3638" s="15">
        <f>S3638</f>
        <v>42056.65143518518</v>
      </c>
    </row>
    <row r="3639" spans="1:24" ht="48" x14ac:dyDescent="0.2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5">
        <f>E3639/D3639</f>
        <v>1.0451666666666666</v>
      </c>
      <c r="P3639" s="6">
        <f>E3639/L3639</f>
        <v>89.585714285714289</v>
      </c>
      <c r="Q3639" t="str">
        <f>LEFT(N3639, SEARCH("/", N3639, 1)-1)</f>
        <v>theater</v>
      </c>
      <c r="R3639" t="str">
        <f>RIGHT(N3639, LEN(N3639) - SEARCH("/", N3639,1))</f>
        <v>plays</v>
      </c>
      <c r="S3639" s="10">
        <f>(((J3639/60)/60)/24)+DATE(1970,1,1)</f>
        <v>42696.624444444446</v>
      </c>
      <c r="T3639" s="10">
        <f>(((I3639/60)/60)/24)+DATE(1970,1,1)</f>
        <v>42726.624444444446</v>
      </c>
      <c r="U3639" s="12">
        <f>ROUND((T3639-S3639), 0)</f>
        <v>30</v>
      </c>
      <c r="V3639" s="11">
        <f>IF(E3639&gt;=D3639, 1, "")</f>
        <v>1</v>
      </c>
      <c r="W3639" s="11" t="str">
        <f>IF(E3639&lt;D3639, 1, "")</f>
        <v/>
      </c>
      <c r="X3639" s="15">
        <f>S3639</f>
        <v>42696.624444444446</v>
      </c>
    </row>
    <row r="3640" spans="1:24" ht="48" x14ac:dyDescent="0.2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5">
        <f>E3640/D3640</f>
        <v>1.0202500000000001</v>
      </c>
      <c r="P3640" s="6">
        <f>E3640/L3640</f>
        <v>204.05</v>
      </c>
      <c r="Q3640" t="str">
        <f>LEFT(N3640, SEARCH("/", N3640, 1)-1)</f>
        <v>theater</v>
      </c>
      <c r="R3640" t="str">
        <f>RIGHT(N3640, LEN(N3640) - SEARCH("/", N3640,1))</f>
        <v>plays</v>
      </c>
      <c r="S3640" s="10">
        <f>(((J3640/60)/60)/24)+DATE(1970,1,1)</f>
        <v>42186.855879629627</v>
      </c>
      <c r="T3640" s="10">
        <f>(((I3640/60)/60)/24)+DATE(1970,1,1)</f>
        <v>42216.855879629627</v>
      </c>
      <c r="U3640" s="12">
        <f>ROUND((T3640-S3640), 0)</f>
        <v>30</v>
      </c>
      <c r="V3640" s="11">
        <f>IF(E3640&gt;=D3640, 1, "")</f>
        <v>1</v>
      </c>
      <c r="W3640" s="11" t="str">
        <f>IF(E3640&lt;D3640, 1, "")</f>
        <v/>
      </c>
      <c r="X3640" s="15">
        <f>S3640</f>
        <v>42186.855879629627</v>
      </c>
    </row>
    <row r="3641" spans="1:24" ht="48" x14ac:dyDescent="0.2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5">
        <f>E3641/D3641</f>
        <v>1.7533333333333334</v>
      </c>
      <c r="P3641" s="6">
        <f>E3641/L3641</f>
        <v>48.703703703703702</v>
      </c>
      <c r="Q3641" t="str">
        <f>LEFT(N3641, SEARCH("/", N3641, 1)-1)</f>
        <v>theater</v>
      </c>
      <c r="R3641" t="str">
        <f>RIGHT(N3641, LEN(N3641) - SEARCH("/", N3641,1))</f>
        <v>plays</v>
      </c>
      <c r="S3641" s="10">
        <f>(((J3641/60)/60)/24)+DATE(1970,1,1)</f>
        <v>42493.219236111108</v>
      </c>
      <c r="T3641" s="10">
        <f>(((I3641/60)/60)/24)+DATE(1970,1,1)</f>
        <v>42531.125</v>
      </c>
      <c r="U3641" s="12">
        <f>ROUND((T3641-S3641), 0)</f>
        <v>38</v>
      </c>
      <c r="V3641" s="11">
        <f>IF(E3641&gt;=D3641, 1, "")</f>
        <v>1</v>
      </c>
      <c r="W3641" s="11" t="str">
        <f>IF(E3641&lt;D3641, 1, "")</f>
        <v/>
      </c>
      <c r="X3641" s="15">
        <f>S3641</f>
        <v>42493.219236111108</v>
      </c>
    </row>
    <row r="3642" spans="1:24" ht="48" x14ac:dyDescent="0.2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5">
        <f>E3642/D3642</f>
        <v>1.0668</v>
      </c>
      <c r="P3642" s="6">
        <f>E3642/L3642</f>
        <v>53.339999999999996</v>
      </c>
      <c r="Q3642" t="str">
        <f>LEFT(N3642, SEARCH("/", N3642, 1)-1)</f>
        <v>theater</v>
      </c>
      <c r="R3642" t="str">
        <f>RIGHT(N3642, LEN(N3642) - SEARCH("/", N3642,1))</f>
        <v>plays</v>
      </c>
      <c r="S3642" s="10">
        <f>(((J3642/60)/60)/24)+DATE(1970,1,1)</f>
        <v>42475.057164351849</v>
      </c>
      <c r="T3642" s="10">
        <f>(((I3642/60)/60)/24)+DATE(1970,1,1)</f>
        <v>42505.057164351849</v>
      </c>
      <c r="U3642" s="12">
        <f>ROUND((T3642-S3642), 0)</f>
        <v>30</v>
      </c>
      <c r="V3642" s="11">
        <f>IF(E3642&gt;=D3642, 1, "")</f>
        <v>1</v>
      </c>
      <c r="W3642" s="11" t="str">
        <f>IF(E3642&lt;D3642, 1, "")</f>
        <v/>
      </c>
      <c r="X3642" s="15">
        <f>S3642</f>
        <v>42475.057164351849</v>
      </c>
    </row>
    <row r="3643" spans="1:24" ht="48" x14ac:dyDescent="0.2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5">
        <f>E3643/D3643</f>
        <v>1.2228571428571429</v>
      </c>
      <c r="P3643" s="6">
        <f>E3643/L3643</f>
        <v>75.087719298245617</v>
      </c>
      <c r="Q3643" t="str">
        <f>LEFT(N3643, SEARCH("/", N3643, 1)-1)</f>
        <v>theater</v>
      </c>
      <c r="R3643" t="str">
        <f>RIGHT(N3643, LEN(N3643) - SEARCH("/", N3643,1))</f>
        <v>plays</v>
      </c>
      <c r="S3643" s="10">
        <f>(((J3643/60)/60)/24)+DATE(1970,1,1)</f>
        <v>42452.876909722225</v>
      </c>
      <c r="T3643" s="10">
        <f>(((I3643/60)/60)/24)+DATE(1970,1,1)</f>
        <v>42473.876909722225</v>
      </c>
      <c r="U3643" s="12">
        <f>ROUND((T3643-S3643), 0)</f>
        <v>21</v>
      </c>
      <c r="V3643" s="11">
        <f>IF(E3643&gt;=D3643, 1, "")</f>
        <v>1</v>
      </c>
      <c r="W3643" s="11" t="str">
        <f>IF(E3643&lt;D3643, 1, "")</f>
        <v/>
      </c>
      <c r="X3643" s="15">
        <f>S3643</f>
        <v>42452.876909722225</v>
      </c>
    </row>
    <row r="3644" spans="1:24" ht="32" x14ac:dyDescent="0.2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5">
        <f>E3644/D3644</f>
        <v>1.5942857142857143</v>
      </c>
      <c r="P3644" s="6">
        <f>E3644/L3644</f>
        <v>18</v>
      </c>
      <c r="Q3644" t="str">
        <f>LEFT(N3644, SEARCH("/", N3644, 1)-1)</f>
        <v>theater</v>
      </c>
      <c r="R3644" t="str">
        <f>RIGHT(N3644, LEN(N3644) - SEARCH("/", N3644,1))</f>
        <v>plays</v>
      </c>
      <c r="S3644" s="10">
        <f>(((J3644/60)/60)/24)+DATE(1970,1,1)</f>
        <v>42628.650208333333</v>
      </c>
      <c r="T3644" s="10">
        <f>(((I3644/60)/60)/24)+DATE(1970,1,1)</f>
        <v>42659.650208333333</v>
      </c>
      <c r="U3644" s="12">
        <f>ROUND((T3644-S3644), 0)</f>
        <v>31</v>
      </c>
      <c r="V3644" s="11">
        <f>IF(E3644&gt;=D3644, 1, "")</f>
        <v>1</v>
      </c>
      <c r="W3644" s="11" t="str">
        <f>IF(E3644&lt;D3644, 1, "")</f>
        <v/>
      </c>
      <c r="X3644" s="15">
        <f>S3644</f>
        <v>42628.650208333333</v>
      </c>
    </row>
    <row r="3645" spans="1:24" ht="32" x14ac:dyDescent="0.2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5">
        <f>E3645/D3645</f>
        <v>1.0007692307692309</v>
      </c>
      <c r="P3645" s="6">
        <f>E3645/L3645</f>
        <v>209.83870967741936</v>
      </c>
      <c r="Q3645" t="str">
        <f>LEFT(N3645, SEARCH("/", N3645, 1)-1)</f>
        <v>theater</v>
      </c>
      <c r="R3645" t="str">
        <f>RIGHT(N3645, LEN(N3645) - SEARCH("/", N3645,1))</f>
        <v>plays</v>
      </c>
      <c r="S3645" s="10">
        <f>(((J3645/60)/60)/24)+DATE(1970,1,1)</f>
        <v>42253.928530092591</v>
      </c>
      <c r="T3645" s="10">
        <f>(((I3645/60)/60)/24)+DATE(1970,1,1)</f>
        <v>42283.928530092591</v>
      </c>
      <c r="U3645" s="12">
        <f>ROUND((T3645-S3645), 0)</f>
        <v>30</v>
      </c>
      <c r="V3645" s="11">
        <f>IF(E3645&gt;=D3645, 1, "")</f>
        <v>1</v>
      </c>
      <c r="W3645" s="11" t="str">
        <f>IF(E3645&lt;D3645, 1, "")</f>
        <v/>
      </c>
      <c r="X3645" s="15">
        <f>S3645</f>
        <v>42253.928530092591</v>
      </c>
    </row>
    <row r="3646" spans="1:24" ht="48" x14ac:dyDescent="0.2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5">
        <f>E3646/D3646</f>
        <v>1.0984</v>
      </c>
      <c r="P3646" s="6">
        <f>E3646/L3646</f>
        <v>61.022222222222226</v>
      </c>
      <c r="Q3646" t="str">
        <f>LEFT(N3646, SEARCH("/", N3646, 1)-1)</f>
        <v>theater</v>
      </c>
      <c r="R3646" t="str">
        <f>RIGHT(N3646, LEN(N3646) - SEARCH("/", N3646,1))</f>
        <v>plays</v>
      </c>
      <c r="S3646" s="10">
        <f>(((J3646/60)/60)/24)+DATE(1970,1,1)</f>
        <v>42264.29178240741</v>
      </c>
      <c r="T3646" s="10">
        <f>(((I3646/60)/60)/24)+DATE(1970,1,1)</f>
        <v>42294.29178240741</v>
      </c>
      <c r="U3646" s="12">
        <f>ROUND((T3646-S3646), 0)</f>
        <v>30</v>
      </c>
      <c r="V3646" s="11">
        <f>IF(E3646&gt;=D3646, 1, "")</f>
        <v>1</v>
      </c>
      <c r="W3646" s="11" t="str">
        <f>IF(E3646&lt;D3646, 1, "")</f>
        <v/>
      </c>
      <c r="X3646" s="15">
        <f>S3646</f>
        <v>42264.29178240741</v>
      </c>
    </row>
    <row r="3647" spans="1:24" ht="48" x14ac:dyDescent="0.2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5">
        <f>E3647/D3647</f>
        <v>1.0004</v>
      </c>
      <c r="P3647" s="6">
        <f>E3647/L3647</f>
        <v>61</v>
      </c>
      <c r="Q3647" t="str">
        <f>LEFT(N3647, SEARCH("/", N3647, 1)-1)</f>
        <v>theater</v>
      </c>
      <c r="R3647" t="str">
        <f>RIGHT(N3647, LEN(N3647) - SEARCH("/", N3647,1))</f>
        <v>plays</v>
      </c>
      <c r="S3647" s="10">
        <f>(((J3647/60)/60)/24)+DATE(1970,1,1)</f>
        <v>42664.809560185182</v>
      </c>
      <c r="T3647" s="10">
        <f>(((I3647/60)/60)/24)+DATE(1970,1,1)</f>
        <v>42685.916666666672</v>
      </c>
      <c r="U3647" s="12">
        <f>ROUND((T3647-S3647), 0)</f>
        <v>21</v>
      </c>
      <c r="V3647" s="11">
        <f>IF(E3647&gt;=D3647, 1, "")</f>
        <v>1</v>
      </c>
      <c r="W3647" s="11" t="str">
        <f>IF(E3647&lt;D3647, 1, "")</f>
        <v/>
      </c>
      <c r="X3647" s="15">
        <f>S3647</f>
        <v>42664.809560185182</v>
      </c>
    </row>
    <row r="3648" spans="1:24" ht="48" x14ac:dyDescent="0.2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5">
        <f>E3648/D3648</f>
        <v>1.1605000000000001</v>
      </c>
      <c r="P3648" s="6">
        <f>E3648/L3648</f>
        <v>80.034482758620683</v>
      </c>
      <c r="Q3648" t="str">
        <f>LEFT(N3648, SEARCH("/", N3648, 1)-1)</f>
        <v>theater</v>
      </c>
      <c r="R3648" t="str">
        <f>RIGHT(N3648, LEN(N3648) - SEARCH("/", N3648,1))</f>
        <v>plays</v>
      </c>
      <c r="S3648" s="10">
        <f>(((J3648/60)/60)/24)+DATE(1970,1,1)</f>
        <v>42382.244409722218</v>
      </c>
      <c r="T3648" s="10">
        <f>(((I3648/60)/60)/24)+DATE(1970,1,1)</f>
        <v>42396.041666666672</v>
      </c>
      <c r="U3648" s="12">
        <f>ROUND((T3648-S3648), 0)</f>
        <v>14</v>
      </c>
      <c r="V3648" s="11">
        <f>IF(E3648&gt;=D3648, 1, "")</f>
        <v>1</v>
      </c>
      <c r="W3648" s="11" t="str">
        <f>IF(E3648&lt;D3648, 1, "")</f>
        <v/>
      </c>
      <c r="X3648" s="15">
        <f>S3648</f>
        <v>42382.244409722218</v>
      </c>
    </row>
    <row r="3649" spans="1:24" ht="48" x14ac:dyDescent="0.2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5">
        <f>E3649/D3649</f>
        <v>2.1074999999999999</v>
      </c>
      <c r="P3649" s="6">
        <f>E3649/L3649</f>
        <v>29.068965517241381</v>
      </c>
      <c r="Q3649" t="str">
        <f>LEFT(N3649, SEARCH("/", N3649, 1)-1)</f>
        <v>theater</v>
      </c>
      <c r="R3649" t="str">
        <f>RIGHT(N3649, LEN(N3649) - SEARCH("/", N3649,1))</f>
        <v>plays</v>
      </c>
      <c r="S3649" s="10">
        <f>(((J3649/60)/60)/24)+DATE(1970,1,1)</f>
        <v>42105.267488425925</v>
      </c>
      <c r="T3649" s="10">
        <f>(((I3649/60)/60)/24)+DATE(1970,1,1)</f>
        <v>42132.836805555555</v>
      </c>
      <c r="U3649" s="12">
        <f>ROUND((T3649-S3649), 0)</f>
        <v>28</v>
      </c>
      <c r="V3649" s="11">
        <f>IF(E3649&gt;=D3649, 1, "")</f>
        <v>1</v>
      </c>
      <c r="W3649" s="11" t="str">
        <f>IF(E3649&lt;D3649, 1, "")</f>
        <v/>
      </c>
      <c r="X3649" s="15">
        <f>S3649</f>
        <v>42105.267488425925</v>
      </c>
    </row>
    <row r="3650" spans="1:24" ht="48" x14ac:dyDescent="0.2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5">
        <f>E3650/D3650</f>
        <v>1.1000000000000001</v>
      </c>
      <c r="P3650" s="6">
        <f>E3650/L3650</f>
        <v>49.438202247191015</v>
      </c>
      <c r="Q3650" t="str">
        <f>LEFT(N3650, SEARCH("/", N3650, 1)-1)</f>
        <v>theater</v>
      </c>
      <c r="R3650" t="str">
        <f>RIGHT(N3650, LEN(N3650) - SEARCH("/", N3650,1))</f>
        <v>plays</v>
      </c>
      <c r="S3650" s="10">
        <f>(((J3650/60)/60)/24)+DATE(1970,1,1)</f>
        <v>42466.303715277783</v>
      </c>
      <c r="T3650" s="10">
        <f>(((I3650/60)/60)/24)+DATE(1970,1,1)</f>
        <v>42496.303715277783</v>
      </c>
      <c r="U3650" s="12">
        <f>ROUND((T3650-S3650), 0)</f>
        <v>30</v>
      </c>
      <c r="V3650" s="11">
        <f>IF(E3650&gt;=D3650, 1, "")</f>
        <v>1</v>
      </c>
      <c r="W3650" s="11" t="str">
        <f>IF(E3650&lt;D3650, 1, "")</f>
        <v/>
      </c>
      <c r="X3650" s="15">
        <f>S3650</f>
        <v>42466.303715277783</v>
      </c>
    </row>
    <row r="3651" spans="1:24" ht="80" x14ac:dyDescent="0.2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5">
        <f>E3651/D3651</f>
        <v>1.0008673425918038</v>
      </c>
      <c r="P3651" s="6">
        <f>E3651/L3651</f>
        <v>93.977440000000001</v>
      </c>
      <c r="Q3651" t="str">
        <f>LEFT(N3651, SEARCH("/", N3651, 1)-1)</f>
        <v>theater</v>
      </c>
      <c r="R3651" t="str">
        <f>RIGHT(N3651, LEN(N3651) - SEARCH("/", N3651,1))</f>
        <v>plays</v>
      </c>
      <c r="S3651" s="10">
        <f>(((J3651/60)/60)/24)+DATE(1970,1,1)</f>
        <v>41826.871238425927</v>
      </c>
      <c r="T3651" s="10">
        <f>(((I3651/60)/60)/24)+DATE(1970,1,1)</f>
        <v>41859.57916666667</v>
      </c>
      <c r="U3651" s="12">
        <f>ROUND((T3651-S3651), 0)</f>
        <v>33</v>
      </c>
      <c r="V3651" s="11">
        <f>IF(E3651&gt;=D3651, 1, "")</f>
        <v>1</v>
      </c>
      <c r="W3651" s="11" t="str">
        <f>IF(E3651&lt;D3651, 1, "")</f>
        <v/>
      </c>
      <c r="X3651" s="15">
        <f>S3651</f>
        <v>41826.871238425927</v>
      </c>
    </row>
    <row r="3652" spans="1:24" ht="48" x14ac:dyDescent="0.2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5">
        <f>E3652/D3652</f>
        <v>1.0619047619047619</v>
      </c>
      <c r="P3652" s="6">
        <f>E3652/L3652</f>
        <v>61.944444444444443</v>
      </c>
      <c r="Q3652" t="str">
        <f>LEFT(N3652, SEARCH("/", N3652, 1)-1)</f>
        <v>theater</v>
      </c>
      <c r="R3652" t="str">
        <f>RIGHT(N3652, LEN(N3652) - SEARCH("/", N3652,1))</f>
        <v>plays</v>
      </c>
      <c r="S3652" s="10">
        <f>(((J3652/60)/60)/24)+DATE(1970,1,1)</f>
        <v>42499.039629629624</v>
      </c>
      <c r="T3652" s="10">
        <f>(((I3652/60)/60)/24)+DATE(1970,1,1)</f>
        <v>42529.039629629624</v>
      </c>
      <c r="U3652" s="12">
        <f>ROUND((T3652-S3652), 0)</f>
        <v>30</v>
      </c>
      <c r="V3652" s="11">
        <f>IF(E3652&gt;=D3652, 1, "")</f>
        <v>1</v>
      </c>
      <c r="W3652" s="11" t="str">
        <f>IF(E3652&lt;D3652, 1, "")</f>
        <v/>
      </c>
      <c r="X3652" s="15">
        <f>S3652</f>
        <v>42499.039629629624</v>
      </c>
    </row>
    <row r="3653" spans="1:24" ht="32" x14ac:dyDescent="0.2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5">
        <f>E3653/D3653</f>
        <v>1.256</v>
      </c>
      <c r="P3653" s="6">
        <f>E3653/L3653</f>
        <v>78.5</v>
      </c>
      <c r="Q3653" t="str">
        <f>LEFT(N3653, SEARCH("/", N3653, 1)-1)</f>
        <v>theater</v>
      </c>
      <c r="R3653" t="str">
        <f>RIGHT(N3653, LEN(N3653) - SEARCH("/", N3653,1))</f>
        <v>plays</v>
      </c>
      <c r="S3653" s="10">
        <f>(((J3653/60)/60)/24)+DATE(1970,1,1)</f>
        <v>42431.302002314813</v>
      </c>
      <c r="T3653" s="10">
        <f>(((I3653/60)/60)/24)+DATE(1970,1,1)</f>
        <v>42471.104166666672</v>
      </c>
      <c r="U3653" s="12">
        <f>ROUND((T3653-S3653), 0)</f>
        <v>40</v>
      </c>
      <c r="V3653" s="11">
        <f>IF(E3653&gt;=D3653, 1, "")</f>
        <v>1</v>
      </c>
      <c r="W3653" s="11" t="str">
        <f>IF(E3653&lt;D3653, 1, "")</f>
        <v/>
      </c>
      <c r="X3653" s="15">
        <f>S3653</f>
        <v>42431.302002314813</v>
      </c>
    </row>
    <row r="3654" spans="1:24" ht="48" x14ac:dyDescent="0.2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5">
        <f>E3654/D3654</f>
        <v>1.08</v>
      </c>
      <c r="P3654" s="6">
        <f>E3654/L3654</f>
        <v>33.75</v>
      </c>
      <c r="Q3654" t="str">
        <f>LEFT(N3654, SEARCH("/", N3654, 1)-1)</f>
        <v>theater</v>
      </c>
      <c r="R3654" t="str">
        <f>RIGHT(N3654, LEN(N3654) - SEARCH("/", N3654,1))</f>
        <v>plays</v>
      </c>
      <c r="S3654" s="10">
        <f>(((J3654/60)/60)/24)+DATE(1970,1,1)</f>
        <v>41990.585486111115</v>
      </c>
      <c r="T3654" s="10">
        <f>(((I3654/60)/60)/24)+DATE(1970,1,1)</f>
        <v>42035.585486111115</v>
      </c>
      <c r="U3654" s="12">
        <f>ROUND((T3654-S3654), 0)</f>
        <v>45</v>
      </c>
      <c r="V3654" s="11">
        <f>IF(E3654&gt;=D3654, 1, "")</f>
        <v>1</v>
      </c>
      <c r="W3654" s="11" t="str">
        <f>IF(E3654&lt;D3654, 1, "")</f>
        <v/>
      </c>
      <c r="X3654" s="15">
        <f>S3654</f>
        <v>41990.585486111115</v>
      </c>
    </row>
    <row r="3655" spans="1:24" ht="48" x14ac:dyDescent="0.2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5">
        <f>E3655/D3655</f>
        <v>1.01</v>
      </c>
      <c r="P3655" s="6">
        <f>E3655/L3655</f>
        <v>66.44736842105263</v>
      </c>
      <c r="Q3655" t="str">
        <f>LEFT(N3655, SEARCH("/", N3655, 1)-1)</f>
        <v>theater</v>
      </c>
      <c r="R3655" t="str">
        <f>RIGHT(N3655, LEN(N3655) - SEARCH("/", N3655,1))</f>
        <v>plays</v>
      </c>
      <c r="S3655" s="10">
        <f>(((J3655/60)/60)/24)+DATE(1970,1,1)</f>
        <v>42513.045798611114</v>
      </c>
      <c r="T3655" s="10">
        <f>(((I3655/60)/60)/24)+DATE(1970,1,1)</f>
        <v>42543.045798611114</v>
      </c>
      <c r="U3655" s="12">
        <f>ROUND((T3655-S3655), 0)</f>
        <v>30</v>
      </c>
      <c r="V3655" s="11">
        <f>IF(E3655&gt;=D3655, 1, "")</f>
        <v>1</v>
      </c>
      <c r="W3655" s="11" t="str">
        <f>IF(E3655&lt;D3655, 1, "")</f>
        <v/>
      </c>
      <c r="X3655" s="15">
        <f>S3655</f>
        <v>42513.045798611114</v>
      </c>
    </row>
    <row r="3656" spans="1:24" ht="48" x14ac:dyDescent="0.2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5">
        <f>E3656/D3656</f>
        <v>1.0740000000000001</v>
      </c>
      <c r="P3656" s="6">
        <f>E3656/L3656</f>
        <v>35.799999999999997</v>
      </c>
      <c r="Q3656" t="str">
        <f>LEFT(N3656, SEARCH("/", N3656, 1)-1)</f>
        <v>theater</v>
      </c>
      <c r="R3656" t="str">
        <f>RIGHT(N3656, LEN(N3656) - SEARCH("/", N3656,1))</f>
        <v>plays</v>
      </c>
      <c r="S3656" s="10">
        <f>(((J3656/60)/60)/24)+DATE(1970,1,1)</f>
        <v>41914.100289351853</v>
      </c>
      <c r="T3656" s="10">
        <f>(((I3656/60)/60)/24)+DATE(1970,1,1)</f>
        <v>41928.165972222225</v>
      </c>
      <c r="U3656" s="12">
        <f>ROUND((T3656-S3656), 0)</f>
        <v>14</v>
      </c>
      <c r="V3656" s="11">
        <f>IF(E3656&gt;=D3656, 1, "")</f>
        <v>1</v>
      </c>
      <c r="W3656" s="11" t="str">
        <f>IF(E3656&lt;D3656, 1, "")</f>
        <v/>
      </c>
      <c r="X3656" s="15">
        <f>S3656</f>
        <v>41914.100289351853</v>
      </c>
    </row>
    <row r="3657" spans="1:24" ht="48" x14ac:dyDescent="0.2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5">
        <f>E3657/D3657</f>
        <v>1.0151515151515151</v>
      </c>
      <c r="P3657" s="6">
        <f>E3657/L3657</f>
        <v>145.65217391304347</v>
      </c>
      <c r="Q3657" t="str">
        <f>LEFT(N3657, SEARCH("/", N3657, 1)-1)</f>
        <v>theater</v>
      </c>
      <c r="R3657" t="str">
        <f>RIGHT(N3657, LEN(N3657) - SEARCH("/", N3657,1))</f>
        <v>plays</v>
      </c>
      <c r="S3657" s="10">
        <f>(((J3657/60)/60)/24)+DATE(1970,1,1)</f>
        <v>42521.010370370372</v>
      </c>
      <c r="T3657" s="10">
        <f>(((I3657/60)/60)/24)+DATE(1970,1,1)</f>
        <v>42543.163194444445</v>
      </c>
      <c r="U3657" s="12">
        <f>ROUND((T3657-S3657), 0)</f>
        <v>22</v>
      </c>
      <c r="V3657" s="11">
        <f>IF(E3657&gt;=D3657, 1, "")</f>
        <v>1</v>
      </c>
      <c r="W3657" s="11" t="str">
        <f>IF(E3657&lt;D3657, 1, "")</f>
        <v/>
      </c>
      <c r="X3657" s="15">
        <f>S3657</f>
        <v>42521.010370370372</v>
      </c>
    </row>
    <row r="3658" spans="1:24" ht="48" x14ac:dyDescent="0.2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5">
        <f>E3658/D3658</f>
        <v>1.2589999999999999</v>
      </c>
      <c r="P3658" s="6">
        <f>E3658/L3658</f>
        <v>25.693877551020407</v>
      </c>
      <c r="Q3658" t="str">
        <f>LEFT(N3658, SEARCH("/", N3658, 1)-1)</f>
        <v>theater</v>
      </c>
      <c r="R3658" t="str">
        <f>RIGHT(N3658, LEN(N3658) - SEARCH("/", N3658,1))</f>
        <v>plays</v>
      </c>
      <c r="S3658" s="10">
        <f>(((J3658/60)/60)/24)+DATE(1970,1,1)</f>
        <v>42608.36583333333</v>
      </c>
      <c r="T3658" s="10">
        <f>(((I3658/60)/60)/24)+DATE(1970,1,1)</f>
        <v>42638.36583333333</v>
      </c>
      <c r="U3658" s="12">
        <f>ROUND((T3658-S3658), 0)</f>
        <v>30</v>
      </c>
      <c r="V3658" s="11">
        <f>IF(E3658&gt;=D3658, 1, "")</f>
        <v>1</v>
      </c>
      <c r="W3658" s="11" t="str">
        <f>IF(E3658&lt;D3658, 1, "")</f>
        <v/>
      </c>
      <c r="X3658" s="15">
        <f>S3658</f>
        <v>42608.36583333333</v>
      </c>
    </row>
    <row r="3659" spans="1:24" ht="32" x14ac:dyDescent="0.2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5">
        <f>E3659/D3659</f>
        <v>1.0166666666666666</v>
      </c>
      <c r="P3659" s="6">
        <f>E3659/L3659</f>
        <v>152.5</v>
      </c>
      <c r="Q3659" t="str">
        <f>LEFT(N3659, SEARCH("/", N3659, 1)-1)</f>
        <v>theater</v>
      </c>
      <c r="R3659" t="str">
        <f>RIGHT(N3659, LEN(N3659) - SEARCH("/", N3659,1))</f>
        <v>plays</v>
      </c>
      <c r="S3659" s="10">
        <f>(((J3659/60)/60)/24)+DATE(1970,1,1)</f>
        <v>42512.58321759259</v>
      </c>
      <c r="T3659" s="10">
        <f>(((I3659/60)/60)/24)+DATE(1970,1,1)</f>
        <v>42526.58321759259</v>
      </c>
      <c r="U3659" s="12">
        <f>ROUND((T3659-S3659), 0)</f>
        <v>14</v>
      </c>
      <c r="V3659" s="11">
        <f>IF(E3659&gt;=D3659, 1, "")</f>
        <v>1</v>
      </c>
      <c r="W3659" s="11" t="str">
        <f>IF(E3659&lt;D3659, 1, "")</f>
        <v/>
      </c>
      <c r="X3659" s="15">
        <f>S3659</f>
        <v>42512.58321759259</v>
      </c>
    </row>
    <row r="3660" spans="1:24" ht="48" x14ac:dyDescent="0.2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5">
        <f>E3660/D3660</f>
        <v>1.125</v>
      </c>
      <c r="P3660" s="6">
        <f>E3660/L3660</f>
        <v>30</v>
      </c>
      <c r="Q3660" t="str">
        <f>LEFT(N3660, SEARCH("/", N3660, 1)-1)</f>
        <v>theater</v>
      </c>
      <c r="R3660" t="str">
        <f>RIGHT(N3660, LEN(N3660) - SEARCH("/", N3660,1))</f>
        <v>plays</v>
      </c>
      <c r="S3660" s="10">
        <f>(((J3660/60)/60)/24)+DATE(1970,1,1)</f>
        <v>42064.785613425927</v>
      </c>
      <c r="T3660" s="10">
        <f>(((I3660/60)/60)/24)+DATE(1970,1,1)</f>
        <v>42099.743946759263</v>
      </c>
      <c r="U3660" s="12">
        <f>ROUND((T3660-S3660), 0)</f>
        <v>35</v>
      </c>
      <c r="V3660" s="11">
        <f>IF(E3660&gt;=D3660, 1, "")</f>
        <v>1</v>
      </c>
      <c r="W3660" s="11" t="str">
        <f>IF(E3660&lt;D3660, 1, "")</f>
        <v/>
      </c>
      <c r="X3660" s="15">
        <f>S3660</f>
        <v>42064.785613425927</v>
      </c>
    </row>
    <row r="3661" spans="1:24" ht="48" x14ac:dyDescent="0.2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5">
        <f>E3661/D3661</f>
        <v>1.0137499999999999</v>
      </c>
      <c r="P3661" s="6">
        <f>E3661/L3661</f>
        <v>142.28070175438597</v>
      </c>
      <c r="Q3661" t="str">
        <f>LEFT(N3661, SEARCH("/", N3661, 1)-1)</f>
        <v>theater</v>
      </c>
      <c r="R3661" t="str">
        <f>RIGHT(N3661, LEN(N3661) - SEARCH("/", N3661,1))</f>
        <v>plays</v>
      </c>
      <c r="S3661" s="10">
        <f>(((J3661/60)/60)/24)+DATE(1970,1,1)</f>
        <v>42041.714178240742</v>
      </c>
      <c r="T3661" s="10">
        <f>(((I3661/60)/60)/24)+DATE(1970,1,1)</f>
        <v>42071.67251157407</v>
      </c>
      <c r="U3661" s="12">
        <f>ROUND((T3661-S3661), 0)</f>
        <v>30</v>
      </c>
      <c r="V3661" s="11">
        <f>IF(E3661&gt;=D3661, 1, "")</f>
        <v>1</v>
      </c>
      <c r="W3661" s="11" t="str">
        <f>IF(E3661&lt;D3661, 1, "")</f>
        <v/>
      </c>
      <c r="X3661" s="15">
        <f>S3661</f>
        <v>42041.714178240742</v>
      </c>
    </row>
    <row r="3662" spans="1:24" ht="48" x14ac:dyDescent="0.2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5">
        <f>E3662/D3662</f>
        <v>1.0125</v>
      </c>
      <c r="P3662" s="6">
        <f>E3662/L3662</f>
        <v>24.545454545454547</v>
      </c>
      <c r="Q3662" t="str">
        <f>LEFT(N3662, SEARCH("/", N3662, 1)-1)</f>
        <v>theater</v>
      </c>
      <c r="R3662" t="str">
        <f>RIGHT(N3662, LEN(N3662) - SEARCH("/", N3662,1))</f>
        <v>plays</v>
      </c>
      <c r="S3662" s="10">
        <f>(((J3662/60)/60)/24)+DATE(1970,1,1)</f>
        <v>42468.374606481477</v>
      </c>
      <c r="T3662" s="10">
        <f>(((I3662/60)/60)/24)+DATE(1970,1,1)</f>
        <v>42498.374606481477</v>
      </c>
      <c r="U3662" s="12">
        <f>ROUND((T3662-S3662), 0)</f>
        <v>30</v>
      </c>
      <c r="V3662" s="11">
        <f>IF(E3662&gt;=D3662, 1, "")</f>
        <v>1</v>
      </c>
      <c r="W3662" s="11" t="str">
        <f>IF(E3662&lt;D3662, 1, "")</f>
        <v/>
      </c>
      <c r="X3662" s="15">
        <f>S3662</f>
        <v>42468.374606481477</v>
      </c>
    </row>
    <row r="3663" spans="1:24" ht="48" x14ac:dyDescent="0.2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5">
        <f>E3663/D3663</f>
        <v>1.4638888888888888</v>
      </c>
      <c r="P3663" s="6">
        <f>E3663/L3663</f>
        <v>292.77777777777777</v>
      </c>
      <c r="Q3663" t="str">
        <f>LEFT(N3663, SEARCH("/", N3663, 1)-1)</f>
        <v>theater</v>
      </c>
      <c r="R3663" t="str">
        <f>RIGHT(N3663, LEN(N3663) - SEARCH("/", N3663,1))</f>
        <v>plays</v>
      </c>
      <c r="S3663" s="10">
        <f>(((J3663/60)/60)/24)+DATE(1970,1,1)</f>
        <v>41822.57503472222</v>
      </c>
      <c r="T3663" s="10">
        <f>(((I3663/60)/60)/24)+DATE(1970,1,1)</f>
        <v>41825.041666666664</v>
      </c>
      <c r="U3663" s="12">
        <f>ROUND((T3663-S3663), 0)</f>
        <v>2</v>
      </c>
      <c r="V3663" s="11">
        <f>IF(E3663&gt;=D3663, 1, "")</f>
        <v>1</v>
      </c>
      <c r="W3663" s="11" t="str">
        <f>IF(E3663&lt;D3663, 1, "")</f>
        <v/>
      </c>
      <c r="X3663" s="15">
        <f>S3663</f>
        <v>41822.57503472222</v>
      </c>
    </row>
    <row r="3664" spans="1:24" ht="48" x14ac:dyDescent="0.2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5">
        <f>E3664/D3664</f>
        <v>1.1679999999999999</v>
      </c>
      <c r="P3664" s="6">
        <f>E3664/L3664</f>
        <v>44.92307692307692</v>
      </c>
      <c r="Q3664" t="str">
        <f>LEFT(N3664, SEARCH("/", N3664, 1)-1)</f>
        <v>theater</v>
      </c>
      <c r="R3664" t="str">
        <f>RIGHT(N3664, LEN(N3664) - SEARCH("/", N3664,1))</f>
        <v>plays</v>
      </c>
      <c r="S3664" s="10">
        <f>(((J3664/60)/60)/24)+DATE(1970,1,1)</f>
        <v>41837.323009259257</v>
      </c>
      <c r="T3664" s="10">
        <f>(((I3664/60)/60)/24)+DATE(1970,1,1)</f>
        <v>41847.958333333336</v>
      </c>
      <c r="U3664" s="12">
        <f>ROUND((T3664-S3664), 0)</f>
        <v>11</v>
      </c>
      <c r="V3664" s="11">
        <f>IF(E3664&gt;=D3664, 1, "")</f>
        <v>1</v>
      </c>
      <c r="W3664" s="11" t="str">
        <f>IF(E3664&lt;D3664, 1, "")</f>
        <v/>
      </c>
      <c r="X3664" s="15">
        <f>S3664</f>
        <v>41837.323009259257</v>
      </c>
    </row>
    <row r="3665" spans="1:24" ht="48" x14ac:dyDescent="0.2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5">
        <f>E3665/D3665</f>
        <v>1.0626666666666666</v>
      </c>
      <c r="P3665" s="6">
        <f>E3665/L3665</f>
        <v>23.10144927536232</v>
      </c>
      <c r="Q3665" t="str">
        <f>LEFT(N3665, SEARCH("/", N3665, 1)-1)</f>
        <v>theater</v>
      </c>
      <c r="R3665" t="str">
        <f>RIGHT(N3665, LEN(N3665) - SEARCH("/", N3665,1))</f>
        <v>plays</v>
      </c>
      <c r="S3665" s="10">
        <f>(((J3665/60)/60)/24)+DATE(1970,1,1)</f>
        <v>42065.887361111112</v>
      </c>
      <c r="T3665" s="10">
        <f>(((I3665/60)/60)/24)+DATE(1970,1,1)</f>
        <v>42095.845694444448</v>
      </c>
      <c r="U3665" s="12">
        <f>ROUND((T3665-S3665), 0)</f>
        <v>30</v>
      </c>
      <c r="V3665" s="11">
        <f>IF(E3665&gt;=D3665, 1, "")</f>
        <v>1</v>
      </c>
      <c r="W3665" s="11" t="str">
        <f>IF(E3665&lt;D3665, 1, "")</f>
        <v/>
      </c>
      <c r="X3665" s="15">
        <f>S3665</f>
        <v>42065.887361111112</v>
      </c>
    </row>
    <row r="3666" spans="1:24" ht="48" x14ac:dyDescent="0.2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5">
        <f>E3666/D3666</f>
        <v>1.0451999999999999</v>
      </c>
      <c r="P3666" s="6">
        <f>E3666/L3666</f>
        <v>80.400000000000006</v>
      </c>
      <c r="Q3666" t="str">
        <f>LEFT(N3666, SEARCH("/", N3666, 1)-1)</f>
        <v>theater</v>
      </c>
      <c r="R3666" t="str">
        <f>RIGHT(N3666, LEN(N3666) - SEARCH("/", N3666,1))</f>
        <v>plays</v>
      </c>
      <c r="S3666" s="10">
        <f>(((J3666/60)/60)/24)+DATE(1970,1,1)</f>
        <v>42248.697754629626</v>
      </c>
      <c r="T3666" s="10">
        <f>(((I3666/60)/60)/24)+DATE(1970,1,1)</f>
        <v>42283.697754629626</v>
      </c>
      <c r="U3666" s="12">
        <f>ROUND((T3666-S3666), 0)</f>
        <v>35</v>
      </c>
      <c r="V3666" s="11">
        <f>IF(E3666&gt;=D3666, 1, "")</f>
        <v>1</v>
      </c>
      <c r="W3666" s="11" t="str">
        <f>IF(E3666&lt;D3666, 1, "")</f>
        <v/>
      </c>
      <c r="X3666" s="15">
        <f>S3666</f>
        <v>42248.697754629626</v>
      </c>
    </row>
    <row r="3667" spans="1:24" ht="48" x14ac:dyDescent="0.2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5">
        <f>E3667/D3667</f>
        <v>1</v>
      </c>
      <c r="P3667" s="6">
        <f>E3667/L3667</f>
        <v>72.289156626506028</v>
      </c>
      <c r="Q3667" t="str">
        <f>LEFT(N3667, SEARCH("/", N3667, 1)-1)</f>
        <v>theater</v>
      </c>
      <c r="R3667" t="str">
        <f>RIGHT(N3667, LEN(N3667) - SEARCH("/", N3667,1))</f>
        <v>plays</v>
      </c>
      <c r="S3667" s="10">
        <f>(((J3667/60)/60)/24)+DATE(1970,1,1)</f>
        <v>41809.860300925924</v>
      </c>
      <c r="T3667" s="10">
        <f>(((I3667/60)/60)/24)+DATE(1970,1,1)</f>
        <v>41839.860300925924</v>
      </c>
      <c r="U3667" s="12">
        <f>ROUND((T3667-S3667), 0)</f>
        <v>30</v>
      </c>
      <c r="V3667" s="11">
        <f>IF(E3667&gt;=D3667, 1, "")</f>
        <v>1</v>
      </c>
      <c r="W3667" s="11" t="str">
        <f>IF(E3667&lt;D3667, 1, "")</f>
        <v/>
      </c>
      <c r="X3667" s="15">
        <f>S3667</f>
        <v>41809.860300925924</v>
      </c>
    </row>
    <row r="3668" spans="1:24" ht="48" x14ac:dyDescent="0.2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5">
        <f>E3668/D3668</f>
        <v>1.0457142857142858</v>
      </c>
      <c r="P3668" s="6">
        <f>E3668/L3668</f>
        <v>32.972972972972975</v>
      </c>
      <c r="Q3668" t="str">
        <f>LEFT(N3668, SEARCH("/", N3668, 1)-1)</f>
        <v>theater</v>
      </c>
      <c r="R3668" t="str">
        <f>RIGHT(N3668, LEN(N3668) - SEARCH("/", N3668,1))</f>
        <v>plays</v>
      </c>
      <c r="S3668" s="10">
        <f>(((J3668/60)/60)/24)+DATE(1970,1,1)</f>
        <v>42148.676851851851</v>
      </c>
      <c r="T3668" s="10">
        <f>(((I3668/60)/60)/24)+DATE(1970,1,1)</f>
        <v>42170.676851851851</v>
      </c>
      <c r="U3668" s="12">
        <f>ROUND((T3668-S3668), 0)</f>
        <v>22</v>
      </c>
      <c r="V3668" s="11">
        <f>IF(E3668&gt;=D3668, 1, "")</f>
        <v>1</v>
      </c>
      <c r="W3668" s="11" t="str">
        <f>IF(E3668&lt;D3668, 1, "")</f>
        <v/>
      </c>
      <c r="X3668" s="15">
        <f>S3668</f>
        <v>42148.676851851851</v>
      </c>
    </row>
    <row r="3669" spans="1:24" ht="32" x14ac:dyDescent="0.2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5">
        <f>E3669/D3669</f>
        <v>1.3862051149573753</v>
      </c>
      <c r="P3669" s="6">
        <f>E3669/L3669</f>
        <v>116.65217391304348</v>
      </c>
      <c r="Q3669" t="str">
        <f>LEFT(N3669, SEARCH("/", N3669, 1)-1)</f>
        <v>theater</v>
      </c>
      <c r="R3669" t="str">
        <f>RIGHT(N3669, LEN(N3669) - SEARCH("/", N3669,1))</f>
        <v>plays</v>
      </c>
      <c r="S3669" s="10">
        <f>(((J3669/60)/60)/24)+DATE(1970,1,1)</f>
        <v>42185.521087962959</v>
      </c>
      <c r="T3669" s="10">
        <f>(((I3669/60)/60)/24)+DATE(1970,1,1)</f>
        <v>42215.521087962959</v>
      </c>
      <c r="U3669" s="12">
        <f>ROUND((T3669-S3669), 0)</f>
        <v>30</v>
      </c>
      <c r="V3669" s="11">
        <f>IF(E3669&gt;=D3669, 1, "")</f>
        <v>1</v>
      </c>
      <c r="W3669" s="11" t="str">
        <f>IF(E3669&lt;D3669, 1, "")</f>
        <v/>
      </c>
      <c r="X3669" s="15">
        <f>S3669</f>
        <v>42185.521087962959</v>
      </c>
    </row>
    <row r="3670" spans="1:24" ht="48" x14ac:dyDescent="0.2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5">
        <f>E3670/D3670</f>
        <v>1.0032000000000001</v>
      </c>
      <c r="P3670" s="6">
        <f>E3670/L3670</f>
        <v>79.61904761904762</v>
      </c>
      <c r="Q3670" t="str">
        <f>LEFT(N3670, SEARCH("/", N3670, 1)-1)</f>
        <v>theater</v>
      </c>
      <c r="R3670" t="str">
        <f>RIGHT(N3670, LEN(N3670) - SEARCH("/", N3670,1))</f>
        <v>plays</v>
      </c>
      <c r="S3670" s="10">
        <f>(((J3670/60)/60)/24)+DATE(1970,1,1)</f>
        <v>41827.674143518518</v>
      </c>
      <c r="T3670" s="10">
        <f>(((I3670/60)/60)/24)+DATE(1970,1,1)</f>
        <v>41854.958333333336</v>
      </c>
      <c r="U3670" s="12">
        <f>ROUND((T3670-S3670), 0)</f>
        <v>27</v>
      </c>
      <c r="V3670" s="11">
        <f>IF(E3670&gt;=D3670, 1, "")</f>
        <v>1</v>
      </c>
      <c r="W3670" s="11" t="str">
        <f>IF(E3670&lt;D3670, 1, "")</f>
        <v/>
      </c>
      <c r="X3670" s="15">
        <f>S3670</f>
        <v>41827.674143518518</v>
      </c>
    </row>
    <row r="3671" spans="1:24" ht="48" x14ac:dyDescent="0.2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5">
        <f>E3671/D3671</f>
        <v>1</v>
      </c>
      <c r="P3671" s="6">
        <f>E3671/L3671</f>
        <v>27.777777777777779</v>
      </c>
      <c r="Q3671" t="str">
        <f>LEFT(N3671, SEARCH("/", N3671, 1)-1)</f>
        <v>theater</v>
      </c>
      <c r="R3671" t="str">
        <f>RIGHT(N3671, LEN(N3671) - SEARCH("/", N3671,1))</f>
        <v>plays</v>
      </c>
      <c r="S3671" s="10">
        <f>(((J3671/60)/60)/24)+DATE(1970,1,1)</f>
        <v>42437.398680555561</v>
      </c>
      <c r="T3671" s="10">
        <f>(((I3671/60)/60)/24)+DATE(1970,1,1)</f>
        <v>42465.35701388889</v>
      </c>
      <c r="U3671" s="12">
        <f>ROUND((T3671-S3671), 0)</f>
        <v>28</v>
      </c>
      <c r="V3671" s="11">
        <f>IF(E3671&gt;=D3671, 1, "")</f>
        <v>1</v>
      </c>
      <c r="W3671" s="11" t="str">
        <f>IF(E3671&lt;D3671, 1, "")</f>
        <v/>
      </c>
      <c r="X3671" s="15">
        <f>S3671</f>
        <v>42437.398680555561</v>
      </c>
    </row>
    <row r="3672" spans="1:24" ht="48" x14ac:dyDescent="0.2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5">
        <f>E3672/D3672</f>
        <v>1.1020000000000001</v>
      </c>
      <c r="P3672" s="6">
        <f>E3672/L3672</f>
        <v>81.029411764705884</v>
      </c>
      <c r="Q3672" t="str">
        <f>LEFT(N3672, SEARCH("/", N3672, 1)-1)</f>
        <v>theater</v>
      </c>
      <c r="R3672" t="str">
        <f>RIGHT(N3672, LEN(N3672) - SEARCH("/", N3672,1))</f>
        <v>plays</v>
      </c>
      <c r="S3672" s="10">
        <f>(((J3672/60)/60)/24)+DATE(1970,1,1)</f>
        <v>41901.282025462962</v>
      </c>
      <c r="T3672" s="10">
        <f>(((I3672/60)/60)/24)+DATE(1970,1,1)</f>
        <v>41922.875</v>
      </c>
      <c r="U3672" s="12">
        <f>ROUND((T3672-S3672), 0)</f>
        <v>22</v>
      </c>
      <c r="V3672" s="11">
        <f>IF(E3672&gt;=D3672, 1, "")</f>
        <v>1</v>
      </c>
      <c r="W3672" s="11" t="str">
        <f>IF(E3672&lt;D3672, 1, "")</f>
        <v/>
      </c>
      <c r="X3672" s="15">
        <f>S3672</f>
        <v>41901.282025462962</v>
      </c>
    </row>
    <row r="3673" spans="1:24" ht="32" x14ac:dyDescent="0.2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5">
        <f>E3673/D3673</f>
        <v>1.0218</v>
      </c>
      <c r="P3673" s="6">
        <f>E3673/L3673</f>
        <v>136.84821428571428</v>
      </c>
      <c r="Q3673" t="str">
        <f>LEFT(N3673, SEARCH("/", N3673, 1)-1)</f>
        <v>theater</v>
      </c>
      <c r="R3673" t="str">
        <f>RIGHT(N3673, LEN(N3673) - SEARCH("/", N3673,1))</f>
        <v>plays</v>
      </c>
      <c r="S3673" s="10">
        <f>(((J3673/60)/60)/24)+DATE(1970,1,1)</f>
        <v>42769.574999999997</v>
      </c>
      <c r="T3673" s="10">
        <f>(((I3673/60)/60)/24)+DATE(1970,1,1)</f>
        <v>42790.574999999997</v>
      </c>
      <c r="U3673" s="12">
        <f>ROUND((T3673-S3673), 0)</f>
        <v>21</v>
      </c>
      <c r="V3673" s="11">
        <f>IF(E3673&gt;=D3673, 1, "")</f>
        <v>1</v>
      </c>
      <c r="W3673" s="11" t="str">
        <f>IF(E3673&lt;D3673, 1, "")</f>
        <v/>
      </c>
      <c r="X3673" s="15">
        <f>S3673</f>
        <v>42769.574999999997</v>
      </c>
    </row>
    <row r="3674" spans="1:24" ht="32" x14ac:dyDescent="0.2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5">
        <f>E3674/D3674</f>
        <v>1.0435000000000001</v>
      </c>
      <c r="P3674" s="6">
        <f>E3674/L3674</f>
        <v>177.61702127659575</v>
      </c>
      <c r="Q3674" t="str">
        <f>LEFT(N3674, SEARCH("/", N3674, 1)-1)</f>
        <v>theater</v>
      </c>
      <c r="R3674" t="str">
        <f>RIGHT(N3674, LEN(N3674) - SEARCH("/", N3674,1))</f>
        <v>plays</v>
      </c>
      <c r="S3674" s="10">
        <f>(((J3674/60)/60)/24)+DATE(1970,1,1)</f>
        <v>42549.665717592594</v>
      </c>
      <c r="T3674" s="10">
        <f>(((I3674/60)/60)/24)+DATE(1970,1,1)</f>
        <v>42579.665717592594</v>
      </c>
      <c r="U3674" s="12">
        <f>ROUND((T3674-S3674), 0)</f>
        <v>30</v>
      </c>
      <c r="V3674" s="11">
        <f>IF(E3674&gt;=D3674, 1, "")</f>
        <v>1</v>
      </c>
      <c r="W3674" s="11" t="str">
        <f>IF(E3674&lt;D3674, 1, "")</f>
        <v/>
      </c>
      <c r="X3674" s="15">
        <f>S3674</f>
        <v>42549.665717592594</v>
      </c>
    </row>
    <row r="3675" spans="1:24" ht="48" x14ac:dyDescent="0.2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5">
        <f>E3675/D3675</f>
        <v>1.3816666666666666</v>
      </c>
      <c r="P3675" s="6">
        <f>E3675/L3675</f>
        <v>109.07894736842105</v>
      </c>
      <c r="Q3675" t="str">
        <f>LEFT(N3675, SEARCH("/", N3675, 1)-1)</f>
        <v>theater</v>
      </c>
      <c r="R3675" t="str">
        <f>RIGHT(N3675, LEN(N3675) - SEARCH("/", N3675,1))</f>
        <v>plays</v>
      </c>
      <c r="S3675" s="10">
        <f>(((J3675/60)/60)/24)+DATE(1970,1,1)</f>
        <v>42685.974004629628</v>
      </c>
      <c r="T3675" s="10">
        <f>(((I3675/60)/60)/24)+DATE(1970,1,1)</f>
        <v>42710.974004629628</v>
      </c>
      <c r="U3675" s="12">
        <f>ROUND((T3675-S3675), 0)</f>
        <v>25</v>
      </c>
      <c r="V3675" s="11">
        <f>IF(E3675&gt;=D3675, 1, "")</f>
        <v>1</v>
      </c>
      <c r="W3675" s="11" t="str">
        <f>IF(E3675&lt;D3675, 1, "")</f>
        <v/>
      </c>
      <c r="X3675" s="15">
        <f>S3675</f>
        <v>42685.974004629628</v>
      </c>
    </row>
    <row r="3676" spans="1:24" ht="48" x14ac:dyDescent="0.2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5">
        <f>E3676/D3676</f>
        <v>1</v>
      </c>
      <c r="P3676" s="6">
        <f>E3676/L3676</f>
        <v>119.64285714285714</v>
      </c>
      <c r="Q3676" t="str">
        <f>LEFT(N3676, SEARCH("/", N3676, 1)-1)</f>
        <v>theater</v>
      </c>
      <c r="R3676" t="str">
        <f>RIGHT(N3676, LEN(N3676) - SEARCH("/", N3676,1))</f>
        <v>plays</v>
      </c>
      <c r="S3676" s="10">
        <f>(((J3676/60)/60)/24)+DATE(1970,1,1)</f>
        <v>42510.798854166671</v>
      </c>
      <c r="T3676" s="10">
        <f>(((I3676/60)/60)/24)+DATE(1970,1,1)</f>
        <v>42533.708333333328</v>
      </c>
      <c r="U3676" s="12">
        <f>ROUND((T3676-S3676), 0)</f>
        <v>23</v>
      </c>
      <c r="V3676" s="11">
        <f>IF(E3676&gt;=D3676, 1, "")</f>
        <v>1</v>
      </c>
      <c r="W3676" s="11" t="str">
        <f>IF(E3676&lt;D3676, 1, "")</f>
        <v/>
      </c>
      <c r="X3676" s="15">
        <f>S3676</f>
        <v>42510.798854166671</v>
      </c>
    </row>
    <row r="3677" spans="1:24" ht="32" x14ac:dyDescent="0.2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5">
        <f>E3677/D3677</f>
        <v>1.0166666666666666</v>
      </c>
      <c r="P3677" s="6">
        <f>E3677/L3677</f>
        <v>78.205128205128204</v>
      </c>
      <c r="Q3677" t="str">
        <f>LEFT(N3677, SEARCH("/", N3677, 1)-1)</f>
        <v>theater</v>
      </c>
      <c r="R3677" t="str">
        <f>RIGHT(N3677, LEN(N3677) - SEARCH("/", N3677,1))</f>
        <v>plays</v>
      </c>
      <c r="S3677" s="10">
        <f>(((J3677/60)/60)/24)+DATE(1970,1,1)</f>
        <v>42062.296412037031</v>
      </c>
      <c r="T3677" s="10">
        <f>(((I3677/60)/60)/24)+DATE(1970,1,1)</f>
        <v>42095.207638888889</v>
      </c>
      <c r="U3677" s="12">
        <f>ROUND((T3677-S3677), 0)</f>
        <v>33</v>
      </c>
      <c r="V3677" s="11">
        <f>IF(E3677&gt;=D3677, 1, "")</f>
        <v>1</v>
      </c>
      <c r="W3677" s="11" t="str">
        <f>IF(E3677&lt;D3677, 1, "")</f>
        <v/>
      </c>
      <c r="X3677" s="15">
        <f>S3677</f>
        <v>42062.296412037031</v>
      </c>
    </row>
    <row r="3678" spans="1:24" ht="48" x14ac:dyDescent="0.2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5">
        <f>E3678/D3678</f>
        <v>1.7142857142857142</v>
      </c>
      <c r="P3678" s="6">
        <f>E3678/L3678</f>
        <v>52.173913043478258</v>
      </c>
      <c r="Q3678" t="str">
        <f>LEFT(N3678, SEARCH("/", N3678, 1)-1)</f>
        <v>theater</v>
      </c>
      <c r="R3678" t="str">
        <f>RIGHT(N3678, LEN(N3678) - SEARCH("/", N3678,1))</f>
        <v>plays</v>
      </c>
      <c r="S3678" s="10">
        <f>(((J3678/60)/60)/24)+DATE(1970,1,1)</f>
        <v>42452.916481481487</v>
      </c>
      <c r="T3678" s="10">
        <f>(((I3678/60)/60)/24)+DATE(1970,1,1)</f>
        <v>42473.554166666669</v>
      </c>
      <c r="U3678" s="12">
        <f>ROUND((T3678-S3678), 0)</f>
        <v>21</v>
      </c>
      <c r="V3678" s="11">
        <f>IF(E3678&gt;=D3678, 1, "")</f>
        <v>1</v>
      </c>
      <c r="W3678" s="11" t="str">
        <f>IF(E3678&lt;D3678, 1, "")</f>
        <v/>
      </c>
      <c r="X3678" s="15">
        <f>S3678</f>
        <v>42452.916481481487</v>
      </c>
    </row>
    <row r="3679" spans="1:24" ht="48" x14ac:dyDescent="0.2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5">
        <f>E3679/D3679</f>
        <v>1.0144444444444445</v>
      </c>
      <c r="P3679" s="6">
        <f>E3679/L3679</f>
        <v>114.125</v>
      </c>
      <c r="Q3679" t="str">
        <f>LEFT(N3679, SEARCH("/", N3679, 1)-1)</f>
        <v>theater</v>
      </c>
      <c r="R3679" t="str">
        <f>RIGHT(N3679, LEN(N3679) - SEARCH("/", N3679,1))</f>
        <v>plays</v>
      </c>
      <c r="S3679" s="10">
        <f>(((J3679/60)/60)/24)+DATE(1970,1,1)</f>
        <v>41851.200150462959</v>
      </c>
      <c r="T3679" s="10">
        <f>(((I3679/60)/60)/24)+DATE(1970,1,1)</f>
        <v>41881.200150462959</v>
      </c>
      <c r="U3679" s="12">
        <f>ROUND((T3679-S3679), 0)</f>
        <v>30</v>
      </c>
      <c r="V3679" s="11">
        <f>IF(E3679&gt;=D3679, 1, "")</f>
        <v>1</v>
      </c>
      <c r="W3679" s="11" t="str">
        <f>IF(E3679&lt;D3679, 1, "")</f>
        <v/>
      </c>
      <c r="X3679" s="15">
        <f>S3679</f>
        <v>41851.200150462959</v>
      </c>
    </row>
    <row r="3680" spans="1:24" ht="48" x14ac:dyDescent="0.2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5">
        <f>E3680/D3680</f>
        <v>1.3</v>
      </c>
      <c r="P3680" s="6">
        <f>E3680/L3680</f>
        <v>50</v>
      </c>
      <c r="Q3680" t="str">
        <f>LEFT(N3680, SEARCH("/", N3680, 1)-1)</f>
        <v>theater</v>
      </c>
      <c r="R3680" t="str">
        <f>RIGHT(N3680, LEN(N3680) - SEARCH("/", N3680,1))</f>
        <v>plays</v>
      </c>
      <c r="S3680" s="10">
        <f>(((J3680/60)/60)/24)+DATE(1970,1,1)</f>
        <v>42053.106111111112</v>
      </c>
      <c r="T3680" s="10">
        <f>(((I3680/60)/60)/24)+DATE(1970,1,1)</f>
        <v>42112.025694444441</v>
      </c>
      <c r="U3680" s="12">
        <f>ROUND((T3680-S3680), 0)</f>
        <v>59</v>
      </c>
      <c r="V3680" s="11">
        <f>IF(E3680&gt;=D3680, 1, "")</f>
        <v>1</v>
      </c>
      <c r="W3680" s="11" t="str">
        <f>IF(E3680&lt;D3680, 1, "")</f>
        <v/>
      </c>
      <c r="X3680" s="15">
        <f>S3680</f>
        <v>42053.106111111112</v>
      </c>
    </row>
    <row r="3681" spans="1:24" ht="48" x14ac:dyDescent="0.2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5">
        <f>E3681/D3681</f>
        <v>1.1000000000000001</v>
      </c>
      <c r="P3681" s="6">
        <f>E3681/L3681</f>
        <v>91.666666666666671</v>
      </c>
      <c r="Q3681" t="str">
        <f>LEFT(N3681, SEARCH("/", N3681, 1)-1)</f>
        <v>theater</v>
      </c>
      <c r="R3681" t="str">
        <f>RIGHT(N3681, LEN(N3681) - SEARCH("/", N3681,1))</f>
        <v>plays</v>
      </c>
      <c r="S3681" s="10">
        <f>(((J3681/60)/60)/24)+DATE(1970,1,1)</f>
        <v>42054.024421296301</v>
      </c>
      <c r="T3681" s="10">
        <f>(((I3681/60)/60)/24)+DATE(1970,1,1)</f>
        <v>42061.024421296301</v>
      </c>
      <c r="U3681" s="12">
        <f>ROUND((T3681-S3681), 0)</f>
        <v>7</v>
      </c>
      <c r="V3681" s="11">
        <f>IF(E3681&gt;=D3681, 1, "")</f>
        <v>1</v>
      </c>
      <c r="W3681" s="11" t="str">
        <f>IF(E3681&lt;D3681, 1, "")</f>
        <v/>
      </c>
      <c r="X3681" s="15">
        <f>S3681</f>
        <v>42054.024421296301</v>
      </c>
    </row>
    <row r="3682" spans="1:24" ht="48" x14ac:dyDescent="0.2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5">
        <f>E3682/D3682</f>
        <v>1.1944999999999999</v>
      </c>
      <c r="P3682" s="6">
        <f>E3682/L3682</f>
        <v>108.59090909090909</v>
      </c>
      <c r="Q3682" t="str">
        <f>LEFT(N3682, SEARCH("/", N3682, 1)-1)</f>
        <v>theater</v>
      </c>
      <c r="R3682" t="str">
        <f>RIGHT(N3682, LEN(N3682) - SEARCH("/", N3682,1))</f>
        <v>plays</v>
      </c>
      <c r="S3682" s="10">
        <f>(((J3682/60)/60)/24)+DATE(1970,1,1)</f>
        <v>42484.551550925928</v>
      </c>
      <c r="T3682" s="10">
        <f>(((I3682/60)/60)/24)+DATE(1970,1,1)</f>
        <v>42498.875</v>
      </c>
      <c r="U3682" s="12">
        <f>ROUND((T3682-S3682), 0)</f>
        <v>14</v>
      </c>
      <c r="V3682" s="11">
        <f>IF(E3682&gt;=D3682, 1, "")</f>
        <v>1</v>
      </c>
      <c r="W3682" s="11" t="str">
        <f>IF(E3682&lt;D3682, 1, "")</f>
        <v/>
      </c>
      <c r="X3682" s="15">
        <f>S3682</f>
        <v>42484.551550925928</v>
      </c>
    </row>
    <row r="3683" spans="1:24" ht="48" x14ac:dyDescent="0.2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5">
        <f>E3683/D3683</f>
        <v>1.002909090909091</v>
      </c>
      <c r="P3683" s="6">
        <f>E3683/L3683</f>
        <v>69.822784810126578</v>
      </c>
      <c r="Q3683" t="str">
        <f>LEFT(N3683, SEARCH("/", N3683, 1)-1)</f>
        <v>theater</v>
      </c>
      <c r="R3683" t="str">
        <f>RIGHT(N3683, LEN(N3683) - SEARCH("/", N3683,1))</f>
        <v>plays</v>
      </c>
      <c r="S3683" s="10">
        <f>(((J3683/60)/60)/24)+DATE(1970,1,1)</f>
        <v>42466.558796296296</v>
      </c>
      <c r="T3683" s="10">
        <f>(((I3683/60)/60)/24)+DATE(1970,1,1)</f>
        <v>42490.165972222225</v>
      </c>
      <c r="U3683" s="12">
        <f>ROUND((T3683-S3683), 0)</f>
        <v>24</v>
      </c>
      <c r="V3683" s="11">
        <f>IF(E3683&gt;=D3683, 1, "")</f>
        <v>1</v>
      </c>
      <c r="W3683" s="11" t="str">
        <f>IF(E3683&lt;D3683, 1, "")</f>
        <v/>
      </c>
      <c r="X3683" s="15">
        <f>S3683</f>
        <v>42466.558796296296</v>
      </c>
    </row>
    <row r="3684" spans="1:24" ht="48" x14ac:dyDescent="0.2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5">
        <f>E3684/D3684</f>
        <v>1.534</v>
      </c>
      <c r="P3684" s="6">
        <f>E3684/L3684</f>
        <v>109.57142857142857</v>
      </c>
      <c r="Q3684" t="str">
        <f>LEFT(N3684, SEARCH("/", N3684, 1)-1)</f>
        <v>theater</v>
      </c>
      <c r="R3684" t="str">
        <f>RIGHT(N3684, LEN(N3684) - SEARCH("/", N3684,1))</f>
        <v>plays</v>
      </c>
      <c r="S3684" s="10">
        <f>(((J3684/60)/60)/24)+DATE(1970,1,1)</f>
        <v>42513.110787037032</v>
      </c>
      <c r="T3684" s="10">
        <f>(((I3684/60)/60)/24)+DATE(1970,1,1)</f>
        <v>42534.708333333328</v>
      </c>
      <c r="U3684" s="12">
        <f>ROUND((T3684-S3684), 0)</f>
        <v>22</v>
      </c>
      <c r="V3684" s="11">
        <f>IF(E3684&gt;=D3684, 1, "")</f>
        <v>1</v>
      </c>
      <c r="W3684" s="11" t="str">
        <f>IF(E3684&lt;D3684, 1, "")</f>
        <v/>
      </c>
      <c r="X3684" s="15">
        <f>S3684</f>
        <v>42513.110787037032</v>
      </c>
    </row>
    <row r="3685" spans="1:24" ht="48" x14ac:dyDescent="0.2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5">
        <f>E3685/D3685</f>
        <v>1.0442857142857143</v>
      </c>
      <c r="P3685" s="6">
        <f>E3685/L3685</f>
        <v>71.666666666666671</v>
      </c>
      <c r="Q3685" t="str">
        <f>LEFT(N3685, SEARCH("/", N3685, 1)-1)</f>
        <v>theater</v>
      </c>
      <c r="R3685" t="str">
        <f>RIGHT(N3685, LEN(N3685) - SEARCH("/", N3685,1))</f>
        <v>plays</v>
      </c>
      <c r="S3685" s="10">
        <f>(((J3685/60)/60)/24)+DATE(1970,1,1)</f>
        <v>42302.701516203699</v>
      </c>
      <c r="T3685" s="10">
        <f>(((I3685/60)/60)/24)+DATE(1970,1,1)</f>
        <v>42337.958333333328</v>
      </c>
      <c r="U3685" s="12">
        <f>ROUND((T3685-S3685), 0)</f>
        <v>35</v>
      </c>
      <c r="V3685" s="11">
        <f>IF(E3685&gt;=D3685, 1, "")</f>
        <v>1</v>
      </c>
      <c r="W3685" s="11" t="str">
        <f>IF(E3685&lt;D3685, 1, "")</f>
        <v/>
      </c>
      <c r="X3685" s="15">
        <f>S3685</f>
        <v>42302.701516203699</v>
      </c>
    </row>
    <row r="3686" spans="1:24" ht="48" x14ac:dyDescent="0.2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5">
        <f>E3686/D3686</f>
        <v>1.0109999999999999</v>
      </c>
      <c r="P3686" s="6">
        <f>E3686/L3686</f>
        <v>93.611111111111114</v>
      </c>
      <c r="Q3686" t="str">
        <f>LEFT(N3686, SEARCH("/", N3686, 1)-1)</f>
        <v>theater</v>
      </c>
      <c r="R3686" t="str">
        <f>RIGHT(N3686, LEN(N3686) - SEARCH("/", N3686,1))</f>
        <v>plays</v>
      </c>
      <c r="S3686" s="10">
        <f>(((J3686/60)/60)/24)+DATE(1970,1,1)</f>
        <v>41806.395428240743</v>
      </c>
      <c r="T3686" s="10">
        <f>(((I3686/60)/60)/24)+DATE(1970,1,1)</f>
        <v>41843.458333333336</v>
      </c>
      <c r="U3686" s="12">
        <f>ROUND((T3686-S3686), 0)</f>
        <v>37</v>
      </c>
      <c r="V3686" s="11">
        <f>IF(E3686&gt;=D3686, 1, "")</f>
        <v>1</v>
      </c>
      <c r="W3686" s="11" t="str">
        <f>IF(E3686&lt;D3686, 1, "")</f>
        <v/>
      </c>
      <c r="X3686" s="15">
        <f>S3686</f>
        <v>41806.395428240743</v>
      </c>
    </row>
    <row r="3687" spans="1:24" ht="48" x14ac:dyDescent="0.2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5">
        <f>E3687/D3687</f>
        <v>1.0751999999999999</v>
      </c>
      <c r="P3687" s="6">
        <f>E3687/L3687</f>
        <v>76.8</v>
      </c>
      <c r="Q3687" t="str">
        <f>LEFT(N3687, SEARCH("/", N3687, 1)-1)</f>
        <v>theater</v>
      </c>
      <c r="R3687" t="str">
        <f>RIGHT(N3687, LEN(N3687) - SEARCH("/", N3687,1))</f>
        <v>plays</v>
      </c>
      <c r="S3687" s="10">
        <f>(((J3687/60)/60)/24)+DATE(1970,1,1)</f>
        <v>42495.992800925931</v>
      </c>
      <c r="T3687" s="10">
        <f>(((I3687/60)/60)/24)+DATE(1970,1,1)</f>
        <v>42552.958333333328</v>
      </c>
      <c r="U3687" s="12">
        <f>ROUND((T3687-S3687), 0)</f>
        <v>57</v>
      </c>
      <c r="V3687" s="11">
        <f>IF(E3687&gt;=D3687, 1, "")</f>
        <v>1</v>
      </c>
      <c r="W3687" s="11" t="str">
        <f>IF(E3687&lt;D3687, 1, "")</f>
        <v/>
      </c>
      <c r="X3687" s="15">
        <f>S3687</f>
        <v>42495.992800925931</v>
      </c>
    </row>
    <row r="3688" spans="1:24" ht="48" x14ac:dyDescent="0.2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5">
        <f>E3688/D3688</f>
        <v>3.15</v>
      </c>
      <c r="P3688" s="6">
        <f>E3688/L3688</f>
        <v>35.795454545454547</v>
      </c>
      <c r="Q3688" t="str">
        <f>LEFT(N3688, SEARCH("/", N3688, 1)-1)</f>
        <v>theater</v>
      </c>
      <c r="R3688" t="str">
        <f>RIGHT(N3688, LEN(N3688) - SEARCH("/", N3688,1))</f>
        <v>plays</v>
      </c>
      <c r="S3688" s="10">
        <f>(((J3688/60)/60)/24)+DATE(1970,1,1)</f>
        <v>42479.432291666672</v>
      </c>
      <c r="T3688" s="10">
        <f>(((I3688/60)/60)/24)+DATE(1970,1,1)</f>
        <v>42492.958333333328</v>
      </c>
      <c r="U3688" s="12">
        <f>ROUND((T3688-S3688), 0)</f>
        <v>14</v>
      </c>
      <c r="V3688" s="11">
        <f>IF(E3688&gt;=D3688, 1, "")</f>
        <v>1</v>
      </c>
      <c r="W3688" s="11" t="str">
        <f>IF(E3688&lt;D3688, 1, "")</f>
        <v/>
      </c>
      <c r="X3688" s="15">
        <f>S3688</f>
        <v>42479.432291666672</v>
      </c>
    </row>
    <row r="3689" spans="1:24" ht="32" x14ac:dyDescent="0.2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5">
        <f>E3689/D3689</f>
        <v>1.0193333333333334</v>
      </c>
      <c r="P3689" s="6">
        <f>E3689/L3689</f>
        <v>55.6</v>
      </c>
      <c r="Q3689" t="str">
        <f>LEFT(N3689, SEARCH("/", N3689, 1)-1)</f>
        <v>theater</v>
      </c>
      <c r="R3689" t="str">
        <f>RIGHT(N3689, LEN(N3689) - SEARCH("/", N3689,1))</f>
        <v>plays</v>
      </c>
      <c r="S3689" s="10">
        <f>(((J3689/60)/60)/24)+DATE(1970,1,1)</f>
        <v>42270.7269212963</v>
      </c>
      <c r="T3689" s="10">
        <f>(((I3689/60)/60)/24)+DATE(1970,1,1)</f>
        <v>42306.167361111111</v>
      </c>
      <c r="U3689" s="12">
        <f>ROUND((T3689-S3689), 0)</f>
        <v>35</v>
      </c>
      <c r="V3689" s="11">
        <f>IF(E3689&gt;=D3689, 1, "")</f>
        <v>1</v>
      </c>
      <c r="W3689" s="11" t="str">
        <f>IF(E3689&lt;D3689, 1, "")</f>
        <v/>
      </c>
      <c r="X3689" s="15">
        <f>S3689</f>
        <v>42270.7269212963</v>
      </c>
    </row>
    <row r="3690" spans="1:24" ht="48" x14ac:dyDescent="0.2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5">
        <f>E3690/D3690</f>
        <v>1.2628571428571429</v>
      </c>
      <c r="P3690" s="6">
        <f>E3690/L3690</f>
        <v>147.33333333333334</v>
      </c>
      <c r="Q3690" t="str">
        <f>LEFT(N3690, SEARCH("/", N3690, 1)-1)</f>
        <v>theater</v>
      </c>
      <c r="R3690" t="str">
        <f>RIGHT(N3690, LEN(N3690) - SEARCH("/", N3690,1))</f>
        <v>plays</v>
      </c>
      <c r="S3690" s="10">
        <f>(((J3690/60)/60)/24)+DATE(1970,1,1)</f>
        <v>42489.619525462964</v>
      </c>
      <c r="T3690" s="10">
        <f>(((I3690/60)/60)/24)+DATE(1970,1,1)</f>
        <v>42500.470138888893</v>
      </c>
      <c r="U3690" s="12">
        <f>ROUND((T3690-S3690), 0)</f>
        <v>11</v>
      </c>
      <c r="V3690" s="11">
        <f>IF(E3690&gt;=D3690, 1, "")</f>
        <v>1</v>
      </c>
      <c r="W3690" s="11" t="str">
        <f>IF(E3690&lt;D3690, 1, "")</f>
        <v/>
      </c>
      <c r="X3690" s="15">
        <f>S3690</f>
        <v>42489.619525462964</v>
      </c>
    </row>
    <row r="3691" spans="1:24" ht="48" x14ac:dyDescent="0.2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5">
        <f>E3691/D3691</f>
        <v>1.014</v>
      </c>
      <c r="P3691" s="6">
        <f>E3691/L3691</f>
        <v>56.333333333333336</v>
      </c>
      <c r="Q3691" t="str">
        <f>LEFT(N3691, SEARCH("/", N3691, 1)-1)</f>
        <v>theater</v>
      </c>
      <c r="R3691" t="str">
        <f>RIGHT(N3691, LEN(N3691) - SEARCH("/", N3691,1))</f>
        <v>plays</v>
      </c>
      <c r="S3691" s="10">
        <f>(((J3691/60)/60)/24)+DATE(1970,1,1)</f>
        <v>42536.815648148149</v>
      </c>
      <c r="T3691" s="10">
        <f>(((I3691/60)/60)/24)+DATE(1970,1,1)</f>
        <v>42566.815648148149</v>
      </c>
      <c r="U3691" s="12">
        <f>ROUND((T3691-S3691), 0)</f>
        <v>30</v>
      </c>
      <c r="V3691" s="11">
        <f>IF(E3691&gt;=D3691, 1, "")</f>
        <v>1</v>
      </c>
      <c r="W3691" s="11" t="str">
        <f>IF(E3691&lt;D3691, 1, "")</f>
        <v/>
      </c>
      <c r="X3691" s="15">
        <f>S3691</f>
        <v>42536.815648148149</v>
      </c>
    </row>
    <row r="3692" spans="1:24" ht="48" x14ac:dyDescent="0.2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5">
        <f>E3692/D3692</f>
        <v>1.01</v>
      </c>
      <c r="P3692" s="6">
        <f>E3692/L3692</f>
        <v>96.19047619047619</v>
      </c>
      <c r="Q3692" t="str">
        <f>LEFT(N3692, SEARCH("/", N3692, 1)-1)</f>
        <v>theater</v>
      </c>
      <c r="R3692" t="str">
        <f>RIGHT(N3692, LEN(N3692) - SEARCH("/", N3692,1))</f>
        <v>plays</v>
      </c>
      <c r="S3692" s="10">
        <f>(((J3692/60)/60)/24)+DATE(1970,1,1)</f>
        <v>41822.417939814812</v>
      </c>
      <c r="T3692" s="10">
        <f>(((I3692/60)/60)/24)+DATE(1970,1,1)</f>
        <v>41852.417939814812</v>
      </c>
      <c r="U3692" s="12">
        <f>ROUND((T3692-S3692), 0)</f>
        <v>30</v>
      </c>
      <c r="V3692" s="11">
        <f>IF(E3692&gt;=D3692, 1, "")</f>
        <v>1</v>
      </c>
      <c r="W3692" s="11" t="str">
        <f>IF(E3692&lt;D3692, 1, "")</f>
        <v/>
      </c>
      <c r="X3692" s="15">
        <f>S3692</f>
        <v>41822.417939814812</v>
      </c>
    </row>
    <row r="3693" spans="1:24" ht="48" x14ac:dyDescent="0.2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5">
        <f>E3693/D3693</f>
        <v>1.0299</v>
      </c>
      <c r="P3693" s="6">
        <f>E3693/L3693</f>
        <v>63.574074074074076</v>
      </c>
      <c r="Q3693" t="str">
        <f>LEFT(N3693, SEARCH("/", N3693, 1)-1)</f>
        <v>theater</v>
      </c>
      <c r="R3693" t="str">
        <f>RIGHT(N3693, LEN(N3693) - SEARCH("/", N3693,1))</f>
        <v>plays</v>
      </c>
      <c r="S3693" s="10">
        <f>(((J3693/60)/60)/24)+DATE(1970,1,1)</f>
        <v>41932.311099537037</v>
      </c>
      <c r="T3693" s="10">
        <f>(((I3693/60)/60)/24)+DATE(1970,1,1)</f>
        <v>41962.352766203709</v>
      </c>
      <c r="U3693" s="12">
        <f>ROUND((T3693-S3693), 0)</f>
        <v>30</v>
      </c>
      <c r="V3693" s="11">
        <f>IF(E3693&gt;=D3693, 1, "")</f>
        <v>1</v>
      </c>
      <c r="W3693" s="11" t="str">
        <f>IF(E3693&lt;D3693, 1, "")</f>
        <v/>
      </c>
      <c r="X3693" s="15">
        <f>S3693</f>
        <v>41932.311099537037</v>
      </c>
    </row>
    <row r="3694" spans="1:24" ht="32" x14ac:dyDescent="0.2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5">
        <f>E3694/D3694</f>
        <v>1.0625</v>
      </c>
      <c r="P3694" s="6">
        <f>E3694/L3694</f>
        <v>184.78260869565219</v>
      </c>
      <c r="Q3694" t="str">
        <f>LEFT(N3694, SEARCH("/", N3694, 1)-1)</f>
        <v>theater</v>
      </c>
      <c r="R3694" t="str">
        <f>RIGHT(N3694, LEN(N3694) - SEARCH("/", N3694,1))</f>
        <v>plays</v>
      </c>
      <c r="S3694" s="10">
        <f>(((J3694/60)/60)/24)+DATE(1970,1,1)</f>
        <v>42746.057106481487</v>
      </c>
      <c r="T3694" s="10">
        <f>(((I3694/60)/60)/24)+DATE(1970,1,1)</f>
        <v>42791.057106481487</v>
      </c>
      <c r="U3694" s="12">
        <f>ROUND((T3694-S3694), 0)</f>
        <v>45</v>
      </c>
      <c r="V3694" s="11">
        <f>IF(E3694&gt;=D3694, 1, "")</f>
        <v>1</v>
      </c>
      <c r="W3694" s="11" t="str">
        <f>IF(E3694&lt;D3694, 1, "")</f>
        <v/>
      </c>
      <c r="X3694" s="15">
        <f>S3694</f>
        <v>42746.057106481487</v>
      </c>
    </row>
    <row r="3695" spans="1:24" ht="32" x14ac:dyDescent="0.2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5">
        <f>E3695/D3695</f>
        <v>1.0137777777777779</v>
      </c>
      <c r="P3695" s="6">
        <f>E3695/L3695</f>
        <v>126.72222222222223</v>
      </c>
      <c r="Q3695" t="str">
        <f>LEFT(N3695, SEARCH("/", N3695, 1)-1)</f>
        <v>theater</v>
      </c>
      <c r="R3695" t="str">
        <f>RIGHT(N3695, LEN(N3695) - SEARCH("/", N3695,1))</f>
        <v>plays</v>
      </c>
      <c r="S3695" s="10">
        <f>(((J3695/60)/60)/24)+DATE(1970,1,1)</f>
        <v>42697.082673611112</v>
      </c>
      <c r="T3695" s="10">
        <f>(((I3695/60)/60)/24)+DATE(1970,1,1)</f>
        <v>42718.665972222225</v>
      </c>
      <c r="U3695" s="12">
        <f>ROUND((T3695-S3695), 0)</f>
        <v>22</v>
      </c>
      <c r="V3695" s="11">
        <f>IF(E3695&gt;=D3695, 1, "")</f>
        <v>1</v>
      </c>
      <c r="W3695" s="11" t="str">
        <f>IF(E3695&lt;D3695, 1, "")</f>
        <v/>
      </c>
      <c r="X3695" s="15">
        <f>S3695</f>
        <v>42697.082673611112</v>
      </c>
    </row>
    <row r="3696" spans="1:24" ht="48" x14ac:dyDescent="0.2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5">
        <f>E3696/D3696</f>
        <v>1.1346000000000001</v>
      </c>
      <c r="P3696" s="6">
        <f>E3696/L3696</f>
        <v>83.42647058823529</v>
      </c>
      <c r="Q3696" t="str">
        <f>LEFT(N3696, SEARCH("/", N3696, 1)-1)</f>
        <v>theater</v>
      </c>
      <c r="R3696" t="str">
        <f>RIGHT(N3696, LEN(N3696) - SEARCH("/", N3696,1))</f>
        <v>plays</v>
      </c>
      <c r="S3696" s="10">
        <f>(((J3696/60)/60)/24)+DATE(1970,1,1)</f>
        <v>41866.025347222225</v>
      </c>
      <c r="T3696" s="10">
        <f>(((I3696/60)/60)/24)+DATE(1970,1,1)</f>
        <v>41883.665972222225</v>
      </c>
      <c r="U3696" s="12">
        <f>ROUND((T3696-S3696), 0)</f>
        <v>18</v>
      </c>
      <c r="V3696" s="11">
        <f>IF(E3696&gt;=D3696, 1, "")</f>
        <v>1</v>
      </c>
      <c r="W3696" s="11" t="str">
        <f>IF(E3696&lt;D3696, 1, "")</f>
        <v/>
      </c>
      <c r="X3696" s="15">
        <f>S3696</f>
        <v>41866.025347222225</v>
      </c>
    </row>
    <row r="3697" spans="1:24" ht="48" x14ac:dyDescent="0.2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5">
        <f>E3697/D3697</f>
        <v>2.1800000000000002</v>
      </c>
      <c r="P3697" s="6">
        <f>E3697/L3697</f>
        <v>54.5</v>
      </c>
      <c r="Q3697" t="str">
        <f>LEFT(N3697, SEARCH("/", N3697, 1)-1)</f>
        <v>theater</v>
      </c>
      <c r="R3697" t="str">
        <f>RIGHT(N3697, LEN(N3697) - SEARCH("/", N3697,1))</f>
        <v>plays</v>
      </c>
      <c r="S3697" s="10">
        <f>(((J3697/60)/60)/24)+DATE(1970,1,1)</f>
        <v>42056.091631944444</v>
      </c>
      <c r="T3697" s="10">
        <f>(((I3697/60)/60)/24)+DATE(1970,1,1)</f>
        <v>42070.204861111109</v>
      </c>
      <c r="U3697" s="12">
        <f>ROUND((T3697-S3697), 0)</f>
        <v>14</v>
      </c>
      <c r="V3697" s="11">
        <f>IF(E3697&gt;=D3697, 1, "")</f>
        <v>1</v>
      </c>
      <c r="W3697" s="11" t="str">
        <f>IF(E3697&lt;D3697, 1, "")</f>
        <v/>
      </c>
      <c r="X3697" s="15">
        <f>S3697</f>
        <v>42056.091631944444</v>
      </c>
    </row>
    <row r="3698" spans="1:24" ht="48" x14ac:dyDescent="0.2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5">
        <f>E3698/D3698</f>
        <v>1.0141935483870967</v>
      </c>
      <c r="P3698" s="6">
        <f>E3698/L3698</f>
        <v>302.30769230769232</v>
      </c>
      <c r="Q3698" t="str">
        <f>LEFT(N3698, SEARCH("/", N3698, 1)-1)</f>
        <v>theater</v>
      </c>
      <c r="R3698" t="str">
        <f>RIGHT(N3698, LEN(N3698) - SEARCH("/", N3698,1))</f>
        <v>plays</v>
      </c>
      <c r="S3698" s="10">
        <f>(((J3698/60)/60)/24)+DATE(1970,1,1)</f>
        <v>41851.771354166667</v>
      </c>
      <c r="T3698" s="10">
        <f>(((I3698/60)/60)/24)+DATE(1970,1,1)</f>
        <v>41870.666666666664</v>
      </c>
      <c r="U3698" s="12">
        <f>ROUND((T3698-S3698), 0)</f>
        <v>19</v>
      </c>
      <c r="V3698" s="11">
        <f>IF(E3698&gt;=D3698, 1, "")</f>
        <v>1</v>
      </c>
      <c r="W3698" s="11" t="str">
        <f>IF(E3698&lt;D3698, 1, "")</f>
        <v/>
      </c>
      <c r="X3698" s="15">
        <f>S3698</f>
        <v>41851.771354166667</v>
      </c>
    </row>
    <row r="3699" spans="1:24" ht="48" x14ac:dyDescent="0.2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5">
        <f>E3699/D3699</f>
        <v>1.0593333333333332</v>
      </c>
      <c r="P3699" s="6">
        <f>E3699/L3699</f>
        <v>44.138888888888886</v>
      </c>
      <c r="Q3699" t="str">
        <f>LEFT(N3699, SEARCH("/", N3699, 1)-1)</f>
        <v>theater</v>
      </c>
      <c r="R3699" t="str">
        <f>RIGHT(N3699, LEN(N3699) - SEARCH("/", N3699,1))</f>
        <v>plays</v>
      </c>
      <c r="S3699" s="10">
        <f>(((J3699/60)/60)/24)+DATE(1970,1,1)</f>
        <v>42422.977418981478</v>
      </c>
      <c r="T3699" s="10">
        <f>(((I3699/60)/60)/24)+DATE(1970,1,1)</f>
        <v>42444.875</v>
      </c>
      <c r="U3699" s="12">
        <f>ROUND((T3699-S3699), 0)</f>
        <v>22</v>
      </c>
      <c r="V3699" s="11">
        <f>IF(E3699&gt;=D3699, 1, "")</f>
        <v>1</v>
      </c>
      <c r="W3699" s="11" t="str">
        <f>IF(E3699&lt;D3699, 1, "")</f>
        <v/>
      </c>
      <c r="X3699" s="15">
        <f>S3699</f>
        <v>42422.977418981478</v>
      </c>
    </row>
    <row r="3700" spans="1:24" ht="48" x14ac:dyDescent="0.2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5">
        <f>E3700/D3700</f>
        <v>1.04</v>
      </c>
      <c r="P3700" s="6">
        <f>E3700/L3700</f>
        <v>866.66666666666663</v>
      </c>
      <c r="Q3700" t="str">
        <f>LEFT(N3700, SEARCH("/", N3700, 1)-1)</f>
        <v>theater</v>
      </c>
      <c r="R3700" t="str">
        <f>RIGHT(N3700, LEN(N3700) - SEARCH("/", N3700,1))</f>
        <v>plays</v>
      </c>
      <c r="S3700" s="10">
        <f>(((J3700/60)/60)/24)+DATE(1970,1,1)</f>
        <v>42321.101759259262</v>
      </c>
      <c r="T3700" s="10">
        <f>(((I3700/60)/60)/24)+DATE(1970,1,1)</f>
        <v>42351.101759259262</v>
      </c>
      <c r="U3700" s="12">
        <f>ROUND((T3700-S3700), 0)</f>
        <v>30</v>
      </c>
      <c r="V3700" s="11">
        <f>IF(E3700&gt;=D3700, 1, "")</f>
        <v>1</v>
      </c>
      <c r="W3700" s="11" t="str">
        <f>IF(E3700&lt;D3700, 1, "")</f>
        <v/>
      </c>
      <c r="X3700" s="15">
        <f>S3700</f>
        <v>42321.101759259262</v>
      </c>
    </row>
    <row r="3701" spans="1:24" ht="48" x14ac:dyDescent="0.2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5">
        <f>E3701/D3701</f>
        <v>2.21</v>
      </c>
      <c r="P3701" s="6">
        <f>E3701/L3701</f>
        <v>61.388888888888886</v>
      </c>
      <c r="Q3701" t="str">
        <f>LEFT(N3701, SEARCH("/", N3701, 1)-1)</f>
        <v>theater</v>
      </c>
      <c r="R3701" t="str">
        <f>RIGHT(N3701, LEN(N3701) - SEARCH("/", N3701,1))</f>
        <v>plays</v>
      </c>
      <c r="S3701" s="10">
        <f>(((J3701/60)/60)/24)+DATE(1970,1,1)</f>
        <v>42107.067557870367</v>
      </c>
      <c r="T3701" s="10">
        <f>(((I3701/60)/60)/24)+DATE(1970,1,1)</f>
        <v>42137.067557870367</v>
      </c>
      <c r="U3701" s="12">
        <f>ROUND((T3701-S3701), 0)</f>
        <v>30</v>
      </c>
      <c r="V3701" s="11">
        <f>IF(E3701&gt;=D3701, 1, "")</f>
        <v>1</v>
      </c>
      <c r="W3701" s="11" t="str">
        <f>IF(E3701&lt;D3701, 1, "")</f>
        <v/>
      </c>
      <c r="X3701" s="15">
        <f>S3701</f>
        <v>42107.067557870367</v>
      </c>
    </row>
    <row r="3702" spans="1:24" ht="48" x14ac:dyDescent="0.2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5">
        <f>E3702/D3702</f>
        <v>1.1866666666666668</v>
      </c>
      <c r="P3702" s="6">
        <f>E3702/L3702</f>
        <v>29.666666666666668</v>
      </c>
      <c r="Q3702" t="str">
        <f>LEFT(N3702, SEARCH("/", N3702, 1)-1)</f>
        <v>theater</v>
      </c>
      <c r="R3702" t="str">
        <f>RIGHT(N3702, LEN(N3702) - SEARCH("/", N3702,1))</f>
        <v>plays</v>
      </c>
      <c r="S3702" s="10">
        <f>(((J3702/60)/60)/24)+DATE(1970,1,1)</f>
        <v>42192.933958333335</v>
      </c>
      <c r="T3702" s="10">
        <f>(((I3702/60)/60)/24)+DATE(1970,1,1)</f>
        <v>42217.933958333335</v>
      </c>
      <c r="U3702" s="12">
        <f>ROUND((T3702-S3702), 0)</f>
        <v>25</v>
      </c>
      <c r="V3702" s="11">
        <f>IF(E3702&gt;=D3702, 1, "")</f>
        <v>1</v>
      </c>
      <c r="W3702" s="11" t="str">
        <f>IF(E3702&lt;D3702, 1, "")</f>
        <v/>
      </c>
      <c r="X3702" s="15">
        <f>S3702</f>
        <v>42192.933958333335</v>
      </c>
    </row>
    <row r="3703" spans="1:24" ht="48" x14ac:dyDescent="0.2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5">
        <f>E3703/D3703</f>
        <v>1.046</v>
      </c>
      <c r="P3703" s="6">
        <f>E3703/L3703</f>
        <v>45.478260869565219</v>
      </c>
      <c r="Q3703" t="str">
        <f>LEFT(N3703, SEARCH("/", N3703, 1)-1)</f>
        <v>theater</v>
      </c>
      <c r="R3703" t="str">
        <f>RIGHT(N3703, LEN(N3703) - SEARCH("/", N3703,1))</f>
        <v>plays</v>
      </c>
      <c r="S3703" s="10">
        <f>(((J3703/60)/60)/24)+DATE(1970,1,1)</f>
        <v>41969.199756944443</v>
      </c>
      <c r="T3703" s="10">
        <f>(((I3703/60)/60)/24)+DATE(1970,1,1)</f>
        <v>42005.208333333328</v>
      </c>
      <c r="U3703" s="12">
        <f>ROUND((T3703-S3703), 0)</f>
        <v>36</v>
      </c>
      <c r="V3703" s="11">
        <f>IF(E3703&gt;=D3703, 1, "")</f>
        <v>1</v>
      </c>
      <c r="W3703" s="11" t="str">
        <f>IF(E3703&lt;D3703, 1, "")</f>
        <v/>
      </c>
      <c r="X3703" s="15">
        <f>S3703</f>
        <v>41969.199756944443</v>
      </c>
    </row>
    <row r="3704" spans="1:24" ht="48" x14ac:dyDescent="0.2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5">
        <f>E3704/D3704</f>
        <v>1.0389999999999999</v>
      </c>
      <c r="P3704" s="6">
        <f>E3704/L3704</f>
        <v>96.203703703703709</v>
      </c>
      <c r="Q3704" t="str">
        <f>LEFT(N3704, SEARCH("/", N3704, 1)-1)</f>
        <v>theater</v>
      </c>
      <c r="R3704" t="str">
        <f>RIGHT(N3704, LEN(N3704) - SEARCH("/", N3704,1))</f>
        <v>plays</v>
      </c>
      <c r="S3704" s="10">
        <f>(((J3704/60)/60)/24)+DATE(1970,1,1)</f>
        <v>42690.041435185187</v>
      </c>
      <c r="T3704" s="10">
        <f>(((I3704/60)/60)/24)+DATE(1970,1,1)</f>
        <v>42750.041435185187</v>
      </c>
      <c r="U3704" s="12">
        <f>ROUND((T3704-S3704), 0)</f>
        <v>60</v>
      </c>
      <c r="V3704" s="11">
        <f>IF(E3704&gt;=D3704, 1, "")</f>
        <v>1</v>
      </c>
      <c r="W3704" s="11" t="str">
        <f>IF(E3704&lt;D3704, 1, "")</f>
        <v/>
      </c>
      <c r="X3704" s="15">
        <f>S3704</f>
        <v>42690.041435185187</v>
      </c>
    </row>
    <row r="3705" spans="1:24" ht="32" x14ac:dyDescent="0.2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5">
        <f>E3705/D3705</f>
        <v>1.1773333333333333</v>
      </c>
      <c r="P3705" s="6">
        <f>E3705/L3705</f>
        <v>67.92307692307692</v>
      </c>
      <c r="Q3705" t="str">
        <f>LEFT(N3705, SEARCH("/", N3705, 1)-1)</f>
        <v>theater</v>
      </c>
      <c r="R3705" t="str">
        <f>RIGHT(N3705, LEN(N3705) - SEARCH("/", N3705,1))</f>
        <v>plays</v>
      </c>
      <c r="S3705" s="10">
        <f>(((J3705/60)/60)/24)+DATE(1970,1,1)</f>
        <v>42690.334317129629</v>
      </c>
      <c r="T3705" s="10">
        <f>(((I3705/60)/60)/24)+DATE(1970,1,1)</f>
        <v>42721.333333333328</v>
      </c>
      <c r="U3705" s="12">
        <f>ROUND((T3705-S3705), 0)</f>
        <v>31</v>
      </c>
      <c r="V3705" s="11">
        <f>IF(E3705&gt;=D3705, 1, "")</f>
        <v>1</v>
      </c>
      <c r="W3705" s="11" t="str">
        <f>IF(E3705&lt;D3705, 1, "")</f>
        <v/>
      </c>
      <c r="X3705" s="15">
        <f>S3705</f>
        <v>42690.334317129629</v>
      </c>
    </row>
    <row r="3706" spans="1:24" ht="32" x14ac:dyDescent="0.2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5">
        <f>E3706/D3706</f>
        <v>1.385</v>
      </c>
      <c r="P3706" s="6">
        <f>E3706/L3706</f>
        <v>30.777777777777779</v>
      </c>
      <c r="Q3706" t="str">
        <f>LEFT(N3706, SEARCH("/", N3706, 1)-1)</f>
        <v>theater</v>
      </c>
      <c r="R3706" t="str">
        <f>RIGHT(N3706, LEN(N3706) - SEARCH("/", N3706,1))</f>
        <v>plays</v>
      </c>
      <c r="S3706" s="10">
        <f>(((J3706/60)/60)/24)+DATE(1970,1,1)</f>
        <v>42312.874594907407</v>
      </c>
      <c r="T3706" s="10">
        <f>(((I3706/60)/60)/24)+DATE(1970,1,1)</f>
        <v>42340.874594907407</v>
      </c>
      <c r="U3706" s="12">
        <f>ROUND((T3706-S3706), 0)</f>
        <v>28</v>
      </c>
      <c r="V3706" s="11">
        <f>IF(E3706&gt;=D3706, 1, "")</f>
        <v>1</v>
      </c>
      <c r="W3706" s="11" t="str">
        <f>IF(E3706&lt;D3706, 1, "")</f>
        <v/>
      </c>
      <c r="X3706" s="15">
        <f>S3706</f>
        <v>42312.874594907407</v>
      </c>
    </row>
    <row r="3707" spans="1:24" ht="48" x14ac:dyDescent="0.2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5">
        <f>E3707/D3707</f>
        <v>1.0349999999999999</v>
      </c>
      <c r="P3707" s="6">
        <f>E3707/L3707</f>
        <v>38.333333333333336</v>
      </c>
      <c r="Q3707" t="str">
        <f>LEFT(N3707, SEARCH("/", N3707, 1)-1)</f>
        <v>theater</v>
      </c>
      <c r="R3707" t="str">
        <f>RIGHT(N3707, LEN(N3707) - SEARCH("/", N3707,1))</f>
        <v>plays</v>
      </c>
      <c r="S3707" s="10">
        <f>(((J3707/60)/60)/24)+DATE(1970,1,1)</f>
        <v>41855.548101851848</v>
      </c>
      <c r="T3707" s="10">
        <f>(((I3707/60)/60)/24)+DATE(1970,1,1)</f>
        <v>41876.207638888889</v>
      </c>
      <c r="U3707" s="12">
        <f>ROUND((T3707-S3707), 0)</f>
        <v>21</v>
      </c>
      <c r="V3707" s="11">
        <f>IF(E3707&gt;=D3707, 1, "")</f>
        <v>1</v>
      </c>
      <c r="W3707" s="11" t="str">
        <f>IF(E3707&lt;D3707, 1, "")</f>
        <v/>
      </c>
      <c r="X3707" s="15">
        <f>S3707</f>
        <v>41855.548101851848</v>
      </c>
    </row>
    <row r="3708" spans="1:24" ht="48" x14ac:dyDescent="0.2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5">
        <f>E3708/D3708</f>
        <v>1.0024999999999999</v>
      </c>
      <c r="P3708" s="6">
        <f>E3708/L3708</f>
        <v>66.833333333333329</v>
      </c>
      <c r="Q3708" t="str">
        <f>LEFT(N3708, SEARCH("/", N3708, 1)-1)</f>
        <v>theater</v>
      </c>
      <c r="R3708" t="str">
        <f>RIGHT(N3708, LEN(N3708) - SEARCH("/", N3708,1))</f>
        <v>plays</v>
      </c>
      <c r="S3708" s="10">
        <f>(((J3708/60)/60)/24)+DATE(1970,1,1)</f>
        <v>42179.854629629626</v>
      </c>
      <c r="T3708" s="10">
        <f>(((I3708/60)/60)/24)+DATE(1970,1,1)</f>
        <v>42203.666666666672</v>
      </c>
      <c r="U3708" s="12">
        <f>ROUND((T3708-S3708), 0)</f>
        <v>24</v>
      </c>
      <c r="V3708" s="11">
        <f>IF(E3708&gt;=D3708, 1, "")</f>
        <v>1</v>
      </c>
      <c r="W3708" s="11" t="str">
        <f>IF(E3708&lt;D3708, 1, "")</f>
        <v/>
      </c>
      <c r="X3708" s="15">
        <f>S3708</f>
        <v>42179.854629629626</v>
      </c>
    </row>
    <row r="3709" spans="1:24" ht="48" x14ac:dyDescent="0.2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5">
        <f>E3709/D3709</f>
        <v>1.0657142857142856</v>
      </c>
      <c r="P3709" s="6">
        <f>E3709/L3709</f>
        <v>71.730769230769226</v>
      </c>
      <c r="Q3709" t="str">
        <f>LEFT(N3709, SEARCH("/", N3709, 1)-1)</f>
        <v>theater</v>
      </c>
      <c r="R3709" t="str">
        <f>RIGHT(N3709, LEN(N3709) - SEARCH("/", N3709,1))</f>
        <v>plays</v>
      </c>
      <c r="S3709" s="10">
        <f>(((J3709/60)/60)/24)+DATE(1970,1,1)</f>
        <v>42275.731666666667</v>
      </c>
      <c r="T3709" s="10">
        <f>(((I3709/60)/60)/24)+DATE(1970,1,1)</f>
        <v>42305.731666666667</v>
      </c>
      <c r="U3709" s="12">
        <f>ROUND((T3709-S3709), 0)</f>
        <v>30</v>
      </c>
      <c r="V3709" s="11">
        <f>IF(E3709&gt;=D3709, 1, "")</f>
        <v>1</v>
      </c>
      <c r="W3709" s="11" t="str">
        <f>IF(E3709&lt;D3709, 1, "")</f>
        <v/>
      </c>
      <c r="X3709" s="15">
        <f>S3709</f>
        <v>42275.731666666667</v>
      </c>
    </row>
    <row r="3710" spans="1:24" ht="48" x14ac:dyDescent="0.2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5">
        <f>E3710/D3710</f>
        <v>1</v>
      </c>
      <c r="P3710" s="6">
        <f>E3710/L3710</f>
        <v>176.47058823529412</v>
      </c>
      <c r="Q3710" t="str">
        <f>LEFT(N3710, SEARCH("/", N3710, 1)-1)</f>
        <v>theater</v>
      </c>
      <c r="R3710" t="str">
        <f>RIGHT(N3710, LEN(N3710) - SEARCH("/", N3710,1))</f>
        <v>plays</v>
      </c>
      <c r="S3710" s="10">
        <f>(((J3710/60)/60)/24)+DATE(1970,1,1)</f>
        <v>41765.610798611109</v>
      </c>
      <c r="T3710" s="10">
        <f>(((I3710/60)/60)/24)+DATE(1970,1,1)</f>
        <v>41777.610798611109</v>
      </c>
      <c r="U3710" s="12">
        <f>ROUND((T3710-S3710), 0)</f>
        <v>12</v>
      </c>
      <c r="V3710" s="11">
        <f>IF(E3710&gt;=D3710, 1, "")</f>
        <v>1</v>
      </c>
      <c r="W3710" s="11" t="str">
        <f>IF(E3710&lt;D3710, 1, "")</f>
        <v/>
      </c>
      <c r="X3710" s="15">
        <f>S3710</f>
        <v>41765.610798611109</v>
      </c>
    </row>
    <row r="3711" spans="1:24" ht="48" x14ac:dyDescent="0.2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5">
        <f>E3711/D3711</f>
        <v>1.0001249999999999</v>
      </c>
      <c r="P3711" s="6">
        <f>E3711/L3711</f>
        <v>421.10526315789474</v>
      </c>
      <c r="Q3711" t="str">
        <f>LEFT(N3711, SEARCH("/", N3711, 1)-1)</f>
        <v>theater</v>
      </c>
      <c r="R3711" t="str">
        <f>RIGHT(N3711, LEN(N3711) - SEARCH("/", N3711,1))</f>
        <v>plays</v>
      </c>
      <c r="S3711" s="10">
        <f>(((J3711/60)/60)/24)+DATE(1970,1,1)</f>
        <v>42059.701319444444</v>
      </c>
      <c r="T3711" s="10">
        <f>(((I3711/60)/60)/24)+DATE(1970,1,1)</f>
        <v>42119.659652777773</v>
      </c>
      <c r="U3711" s="12">
        <f>ROUND((T3711-S3711), 0)</f>
        <v>60</v>
      </c>
      <c r="V3711" s="11">
        <f>IF(E3711&gt;=D3711, 1, "")</f>
        <v>1</v>
      </c>
      <c r="W3711" s="11" t="str">
        <f>IF(E3711&lt;D3711, 1, "")</f>
        <v/>
      </c>
      <c r="X3711" s="15">
        <f>S3711</f>
        <v>42059.701319444444</v>
      </c>
    </row>
    <row r="3712" spans="1:24" ht="48" x14ac:dyDescent="0.2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5">
        <f>E3712/D3712</f>
        <v>1.0105</v>
      </c>
      <c r="P3712" s="6">
        <f>E3712/L3712</f>
        <v>104.98701298701299</v>
      </c>
      <c r="Q3712" t="str">
        <f>LEFT(N3712, SEARCH("/", N3712, 1)-1)</f>
        <v>theater</v>
      </c>
      <c r="R3712" t="str">
        <f>RIGHT(N3712, LEN(N3712) - SEARCH("/", N3712,1))</f>
        <v>plays</v>
      </c>
      <c r="S3712" s="10">
        <f>(((J3712/60)/60)/24)+DATE(1970,1,1)</f>
        <v>42053.732627314821</v>
      </c>
      <c r="T3712" s="10">
        <f>(((I3712/60)/60)/24)+DATE(1970,1,1)</f>
        <v>42083.705555555556</v>
      </c>
      <c r="U3712" s="12">
        <f>ROUND((T3712-S3712), 0)</f>
        <v>30</v>
      </c>
      <c r="V3712" s="11">
        <f>IF(E3712&gt;=D3712, 1, "")</f>
        <v>1</v>
      </c>
      <c r="W3712" s="11" t="str">
        <f>IF(E3712&lt;D3712, 1, "")</f>
        <v/>
      </c>
      <c r="X3712" s="15">
        <f>S3712</f>
        <v>42053.732627314821</v>
      </c>
    </row>
    <row r="3713" spans="1:24" ht="48" x14ac:dyDescent="0.2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1.0763636363636364</v>
      </c>
      <c r="P3713" s="6">
        <f>E3713/L3713</f>
        <v>28.19047619047619</v>
      </c>
      <c r="Q3713" t="str">
        <f>LEFT(N3713, SEARCH("/", N3713, 1)-1)</f>
        <v>theater</v>
      </c>
      <c r="R3713" t="str">
        <f>RIGHT(N3713, LEN(N3713) - SEARCH("/", N3713,1))</f>
        <v>plays</v>
      </c>
      <c r="S3713" s="10">
        <f>(((J3713/60)/60)/24)+DATE(1970,1,1)</f>
        <v>41858.355393518519</v>
      </c>
      <c r="T3713" s="10">
        <f>(((I3713/60)/60)/24)+DATE(1970,1,1)</f>
        <v>41882.547222222223</v>
      </c>
      <c r="U3713" s="12">
        <f>ROUND((T3713-S3713), 0)</f>
        <v>24</v>
      </c>
      <c r="V3713" s="11">
        <f>IF(E3713&gt;=D3713, 1, "")</f>
        <v>1</v>
      </c>
      <c r="W3713" s="11" t="str">
        <f>IF(E3713&lt;D3713, 1, "")</f>
        <v/>
      </c>
      <c r="X3713" s="15">
        <f>S3713</f>
        <v>41858.355393518519</v>
      </c>
    </row>
    <row r="3714" spans="1:24" ht="48" x14ac:dyDescent="0.2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5">
        <f>E3714/D3714</f>
        <v>1.0365</v>
      </c>
      <c r="P3714" s="6">
        <f>E3714/L3714</f>
        <v>54.55263157894737</v>
      </c>
      <c r="Q3714" t="str">
        <f>LEFT(N3714, SEARCH("/", N3714, 1)-1)</f>
        <v>theater</v>
      </c>
      <c r="R3714" t="str">
        <f>RIGHT(N3714, LEN(N3714) - SEARCH("/", N3714,1))</f>
        <v>plays</v>
      </c>
      <c r="S3714" s="10">
        <f>(((J3714/60)/60)/24)+DATE(1970,1,1)</f>
        <v>42225.513888888891</v>
      </c>
      <c r="T3714" s="10">
        <f>(((I3714/60)/60)/24)+DATE(1970,1,1)</f>
        <v>42242.958333333328</v>
      </c>
      <c r="U3714" s="12">
        <f>ROUND((T3714-S3714), 0)</f>
        <v>17</v>
      </c>
      <c r="V3714" s="11">
        <f>IF(E3714&gt;=D3714, 1, "")</f>
        <v>1</v>
      </c>
      <c r="W3714" s="11" t="str">
        <f>IF(E3714&lt;D3714, 1, "")</f>
        <v/>
      </c>
      <c r="X3714" s="15">
        <f>S3714</f>
        <v>42225.513888888891</v>
      </c>
    </row>
    <row r="3715" spans="1:24" ht="48" x14ac:dyDescent="0.2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5">
        <f>E3715/D3715</f>
        <v>1.0443333333333333</v>
      </c>
      <c r="P3715" s="6">
        <f>E3715/L3715</f>
        <v>111.89285714285714</v>
      </c>
      <c r="Q3715" t="str">
        <f>LEFT(N3715, SEARCH("/", N3715, 1)-1)</f>
        <v>theater</v>
      </c>
      <c r="R3715" t="str">
        <f>RIGHT(N3715, LEN(N3715) - SEARCH("/", N3715,1))</f>
        <v>plays</v>
      </c>
      <c r="S3715" s="10">
        <f>(((J3715/60)/60)/24)+DATE(1970,1,1)</f>
        <v>41937.95344907407</v>
      </c>
      <c r="T3715" s="10">
        <f>(((I3715/60)/60)/24)+DATE(1970,1,1)</f>
        <v>41972.995115740734</v>
      </c>
      <c r="U3715" s="12">
        <f>ROUND((T3715-S3715), 0)</f>
        <v>35</v>
      </c>
      <c r="V3715" s="11">
        <f>IF(E3715&gt;=D3715, 1, "")</f>
        <v>1</v>
      </c>
      <c r="W3715" s="11" t="str">
        <f>IF(E3715&lt;D3715, 1, "")</f>
        <v/>
      </c>
      <c r="X3715" s="15">
        <f>S3715</f>
        <v>41937.95344907407</v>
      </c>
    </row>
    <row r="3716" spans="1:24" ht="48" x14ac:dyDescent="0.2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5">
        <f>E3716/D3716</f>
        <v>1.0225</v>
      </c>
      <c r="P3716" s="6">
        <f>E3716/L3716</f>
        <v>85.208333333333329</v>
      </c>
      <c r="Q3716" t="str">
        <f>LEFT(N3716, SEARCH("/", N3716, 1)-1)</f>
        <v>theater</v>
      </c>
      <c r="R3716" t="str">
        <f>RIGHT(N3716, LEN(N3716) - SEARCH("/", N3716,1))</f>
        <v>plays</v>
      </c>
      <c r="S3716" s="10">
        <f>(((J3716/60)/60)/24)+DATE(1970,1,1)</f>
        <v>42044.184988425928</v>
      </c>
      <c r="T3716" s="10">
        <f>(((I3716/60)/60)/24)+DATE(1970,1,1)</f>
        <v>42074.143321759257</v>
      </c>
      <c r="U3716" s="12">
        <f>ROUND((T3716-S3716), 0)</f>
        <v>30</v>
      </c>
      <c r="V3716" s="11">
        <f>IF(E3716&gt;=D3716, 1, "")</f>
        <v>1</v>
      </c>
      <c r="W3716" s="11" t="str">
        <f>IF(E3716&lt;D3716, 1, "")</f>
        <v/>
      </c>
      <c r="X3716" s="15">
        <f>S3716</f>
        <v>42044.184988425928</v>
      </c>
    </row>
    <row r="3717" spans="1:24" ht="48" x14ac:dyDescent="0.2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5">
        <f>E3717/D3717</f>
        <v>1.0074285714285713</v>
      </c>
      <c r="P3717" s="6">
        <f>E3717/L3717</f>
        <v>76.652173913043484</v>
      </c>
      <c r="Q3717" t="str">
        <f>LEFT(N3717, SEARCH("/", N3717, 1)-1)</f>
        <v>theater</v>
      </c>
      <c r="R3717" t="str">
        <f>RIGHT(N3717, LEN(N3717) - SEARCH("/", N3717,1))</f>
        <v>plays</v>
      </c>
      <c r="S3717" s="10">
        <f>(((J3717/60)/60)/24)+DATE(1970,1,1)</f>
        <v>42559.431203703702</v>
      </c>
      <c r="T3717" s="10">
        <f>(((I3717/60)/60)/24)+DATE(1970,1,1)</f>
        <v>42583.957638888889</v>
      </c>
      <c r="U3717" s="12">
        <f>ROUND((T3717-S3717), 0)</f>
        <v>25</v>
      </c>
      <c r="V3717" s="11">
        <f>IF(E3717&gt;=D3717, 1, "")</f>
        <v>1</v>
      </c>
      <c r="W3717" s="11" t="str">
        <f>IF(E3717&lt;D3717, 1, "")</f>
        <v/>
      </c>
      <c r="X3717" s="15">
        <f>S3717</f>
        <v>42559.431203703702</v>
      </c>
    </row>
    <row r="3718" spans="1:24" ht="48" x14ac:dyDescent="0.2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5">
        <f>E3718/D3718</f>
        <v>1.1171428571428572</v>
      </c>
      <c r="P3718" s="6">
        <f>E3718/L3718</f>
        <v>65.166666666666671</v>
      </c>
      <c r="Q3718" t="str">
        <f>LEFT(N3718, SEARCH("/", N3718, 1)-1)</f>
        <v>theater</v>
      </c>
      <c r="R3718" t="str">
        <f>RIGHT(N3718, LEN(N3718) - SEARCH("/", N3718,1))</f>
        <v>plays</v>
      </c>
      <c r="S3718" s="10">
        <f>(((J3718/60)/60)/24)+DATE(1970,1,1)</f>
        <v>42524.782638888893</v>
      </c>
      <c r="T3718" s="10">
        <f>(((I3718/60)/60)/24)+DATE(1970,1,1)</f>
        <v>42544.782638888893</v>
      </c>
      <c r="U3718" s="12">
        <f>ROUND((T3718-S3718), 0)</f>
        <v>20</v>
      </c>
      <c r="V3718" s="11">
        <f>IF(E3718&gt;=D3718, 1, "")</f>
        <v>1</v>
      </c>
      <c r="W3718" s="11" t="str">
        <f>IF(E3718&lt;D3718, 1, "")</f>
        <v/>
      </c>
      <c r="X3718" s="15">
        <f>S3718</f>
        <v>42524.782638888893</v>
      </c>
    </row>
    <row r="3719" spans="1:24" ht="48" x14ac:dyDescent="0.2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5">
        <f>E3719/D3719</f>
        <v>1.0001100000000001</v>
      </c>
      <c r="P3719" s="6">
        <f>E3719/L3719</f>
        <v>93.760312499999998</v>
      </c>
      <c r="Q3719" t="str">
        <f>LEFT(N3719, SEARCH("/", N3719, 1)-1)</f>
        <v>theater</v>
      </c>
      <c r="R3719" t="str">
        <f>RIGHT(N3719, LEN(N3719) - SEARCH("/", N3719,1))</f>
        <v>plays</v>
      </c>
      <c r="S3719" s="10">
        <f>(((J3719/60)/60)/24)+DATE(1970,1,1)</f>
        <v>42292.087592592594</v>
      </c>
      <c r="T3719" s="10">
        <f>(((I3719/60)/60)/24)+DATE(1970,1,1)</f>
        <v>42329.125</v>
      </c>
      <c r="U3719" s="12">
        <f>ROUND((T3719-S3719), 0)</f>
        <v>37</v>
      </c>
      <c r="V3719" s="11">
        <f>IF(E3719&gt;=D3719, 1, "")</f>
        <v>1</v>
      </c>
      <c r="W3719" s="11" t="str">
        <f>IF(E3719&lt;D3719, 1, "")</f>
        <v/>
      </c>
      <c r="X3719" s="15">
        <f>S3719</f>
        <v>42292.087592592594</v>
      </c>
    </row>
    <row r="3720" spans="1:24" ht="48" x14ac:dyDescent="0.2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5">
        <f>E3720/D3720</f>
        <v>1</v>
      </c>
      <c r="P3720" s="6">
        <f>E3720/L3720</f>
        <v>133.33333333333334</v>
      </c>
      <c r="Q3720" t="str">
        <f>LEFT(N3720, SEARCH("/", N3720, 1)-1)</f>
        <v>theater</v>
      </c>
      <c r="R3720" t="str">
        <f>RIGHT(N3720, LEN(N3720) - SEARCH("/", N3720,1))</f>
        <v>plays</v>
      </c>
      <c r="S3720" s="10">
        <f>(((J3720/60)/60)/24)+DATE(1970,1,1)</f>
        <v>41953.8675</v>
      </c>
      <c r="T3720" s="10">
        <f>(((I3720/60)/60)/24)+DATE(1970,1,1)</f>
        <v>41983.8675</v>
      </c>
      <c r="U3720" s="12">
        <f>ROUND((T3720-S3720), 0)</f>
        <v>30</v>
      </c>
      <c r="V3720" s="11">
        <f>IF(E3720&gt;=D3720, 1, "")</f>
        <v>1</v>
      </c>
      <c r="W3720" s="11" t="str">
        <f>IF(E3720&lt;D3720, 1, "")</f>
        <v/>
      </c>
      <c r="X3720" s="15">
        <f>S3720</f>
        <v>41953.8675</v>
      </c>
    </row>
    <row r="3721" spans="1:24" ht="48" x14ac:dyDescent="0.2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5">
        <f>E3721/D3721</f>
        <v>1.05</v>
      </c>
      <c r="P3721" s="6">
        <f>E3721/L3721</f>
        <v>51.219512195121951</v>
      </c>
      <c r="Q3721" t="str">
        <f>LEFT(N3721, SEARCH("/", N3721, 1)-1)</f>
        <v>theater</v>
      </c>
      <c r="R3721" t="str">
        <f>RIGHT(N3721, LEN(N3721) - SEARCH("/", N3721,1))</f>
        <v>plays</v>
      </c>
      <c r="S3721" s="10">
        <f>(((J3721/60)/60)/24)+DATE(1970,1,1)</f>
        <v>41946.644745370373</v>
      </c>
      <c r="T3721" s="10">
        <f>(((I3721/60)/60)/24)+DATE(1970,1,1)</f>
        <v>41976.644745370373</v>
      </c>
      <c r="U3721" s="12">
        <f>ROUND((T3721-S3721), 0)</f>
        <v>30</v>
      </c>
      <c r="V3721" s="11">
        <f>IF(E3721&gt;=D3721, 1, "")</f>
        <v>1</v>
      </c>
      <c r="W3721" s="11" t="str">
        <f>IF(E3721&lt;D3721, 1, "")</f>
        <v/>
      </c>
      <c r="X3721" s="15">
        <f>S3721</f>
        <v>41946.644745370373</v>
      </c>
    </row>
    <row r="3722" spans="1:24" ht="48" x14ac:dyDescent="0.2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5">
        <f>E3722/D3722</f>
        <v>1.1686666666666667</v>
      </c>
      <c r="P3722" s="6">
        <f>E3722/L3722</f>
        <v>100.17142857142858</v>
      </c>
      <c r="Q3722" t="str">
        <f>LEFT(N3722, SEARCH("/", N3722, 1)-1)</f>
        <v>theater</v>
      </c>
      <c r="R3722" t="str">
        <f>RIGHT(N3722, LEN(N3722) - SEARCH("/", N3722,1))</f>
        <v>plays</v>
      </c>
      <c r="S3722" s="10">
        <f>(((J3722/60)/60)/24)+DATE(1970,1,1)</f>
        <v>41947.762592592589</v>
      </c>
      <c r="T3722" s="10">
        <f>(((I3722/60)/60)/24)+DATE(1970,1,1)</f>
        <v>41987.762592592597</v>
      </c>
      <c r="U3722" s="12">
        <f>ROUND((T3722-S3722), 0)</f>
        <v>40</v>
      </c>
      <c r="V3722" s="11">
        <f>IF(E3722&gt;=D3722, 1, "")</f>
        <v>1</v>
      </c>
      <c r="W3722" s="11" t="str">
        <f>IF(E3722&lt;D3722, 1, "")</f>
        <v/>
      </c>
      <c r="X3722" s="15">
        <f>S3722</f>
        <v>41947.762592592589</v>
      </c>
    </row>
    <row r="3723" spans="1:24" ht="48" x14ac:dyDescent="0.2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5">
        <f>E3723/D3723</f>
        <v>1.038</v>
      </c>
      <c r="P3723" s="6">
        <f>E3723/L3723</f>
        <v>34.6</v>
      </c>
      <c r="Q3723" t="str">
        <f>LEFT(N3723, SEARCH("/", N3723, 1)-1)</f>
        <v>theater</v>
      </c>
      <c r="R3723" t="str">
        <f>RIGHT(N3723, LEN(N3723) - SEARCH("/", N3723,1))</f>
        <v>plays</v>
      </c>
      <c r="S3723" s="10">
        <f>(((J3723/60)/60)/24)+DATE(1970,1,1)</f>
        <v>42143.461122685185</v>
      </c>
      <c r="T3723" s="10">
        <f>(((I3723/60)/60)/24)+DATE(1970,1,1)</f>
        <v>42173.461122685185</v>
      </c>
      <c r="U3723" s="12">
        <f>ROUND((T3723-S3723), 0)</f>
        <v>30</v>
      </c>
      <c r="V3723" s="11">
        <f>IF(E3723&gt;=D3723, 1, "")</f>
        <v>1</v>
      </c>
      <c r="W3723" s="11" t="str">
        <f>IF(E3723&lt;D3723, 1, "")</f>
        <v/>
      </c>
      <c r="X3723" s="15">
        <f>S3723</f>
        <v>42143.461122685185</v>
      </c>
    </row>
    <row r="3724" spans="1:24" ht="48" x14ac:dyDescent="0.2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5">
        <f>E3724/D3724</f>
        <v>1.145</v>
      </c>
      <c r="P3724" s="6">
        <f>E3724/L3724</f>
        <v>184.67741935483872</v>
      </c>
      <c r="Q3724" t="str">
        <f>LEFT(N3724, SEARCH("/", N3724, 1)-1)</f>
        <v>theater</v>
      </c>
      <c r="R3724" t="str">
        <f>RIGHT(N3724, LEN(N3724) - SEARCH("/", N3724,1))</f>
        <v>plays</v>
      </c>
      <c r="S3724" s="10">
        <f>(((J3724/60)/60)/24)+DATE(1970,1,1)</f>
        <v>42494.563449074078</v>
      </c>
      <c r="T3724" s="10">
        <f>(((I3724/60)/60)/24)+DATE(1970,1,1)</f>
        <v>42524.563449074078</v>
      </c>
      <c r="U3724" s="12">
        <f>ROUND((T3724-S3724), 0)</f>
        <v>30</v>
      </c>
      <c r="V3724" s="11">
        <f>IF(E3724&gt;=D3724, 1, "")</f>
        <v>1</v>
      </c>
      <c r="W3724" s="11" t="str">
        <f>IF(E3724&lt;D3724, 1, "")</f>
        <v/>
      </c>
      <c r="X3724" s="15">
        <f>S3724</f>
        <v>42494.563449074078</v>
      </c>
    </row>
    <row r="3725" spans="1:24" ht="48" x14ac:dyDescent="0.2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5">
        <f>E3725/D3725</f>
        <v>1.024</v>
      </c>
      <c r="P3725" s="6">
        <f>E3725/L3725</f>
        <v>69.818181818181813</v>
      </c>
      <c r="Q3725" t="str">
        <f>LEFT(N3725, SEARCH("/", N3725, 1)-1)</f>
        <v>theater</v>
      </c>
      <c r="R3725" t="str">
        <f>RIGHT(N3725, LEN(N3725) - SEARCH("/", N3725,1))</f>
        <v>plays</v>
      </c>
      <c r="S3725" s="10">
        <f>(((J3725/60)/60)/24)+DATE(1970,1,1)</f>
        <v>41815.774826388886</v>
      </c>
      <c r="T3725" s="10">
        <f>(((I3725/60)/60)/24)+DATE(1970,1,1)</f>
        <v>41830.774826388886</v>
      </c>
      <c r="U3725" s="12">
        <f>ROUND((T3725-S3725), 0)</f>
        <v>15</v>
      </c>
      <c r="V3725" s="11">
        <f>IF(E3725&gt;=D3725, 1, "")</f>
        <v>1</v>
      </c>
      <c r="W3725" s="11" t="str">
        <f>IF(E3725&lt;D3725, 1, "")</f>
        <v/>
      </c>
      <c r="X3725" s="15">
        <f>S3725</f>
        <v>41815.774826388886</v>
      </c>
    </row>
    <row r="3726" spans="1:24" ht="48" x14ac:dyDescent="0.2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5">
        <f>E3726/D3726</f>
        <v>2.23</v>
      </c>
      <c r="P3726" s="6">
        <f>E3726/L3726</f>
        <v>61.944444444444443</v>
      </c>
      <c r="Q3726" t="str">
        <f>LEFT(N3726, SEARCH("/", N3726, 1)-1)</f>
        <v>theater</v>
      </c>
      <c r="R3726" t="str">
        <f>RIGHT(N3726, LEN(N3726) - SEARCH("/", N3726,1))</f>
        <v>plays</v>
      </c>
      <c r="S3726" s="10">
        <f>(((J3726/60)/60)/24)+DATE(1970,1,1)</f>
        <v>41830.545694444445</v>
      </c>
      <c r="T3726" s="10">
        <f>(((I3726/60)/60)/24)+DATE(1970,1,1)</f>
        <v>41859.936111111114</v>
      </c>
      <c r="U3726" s="12">
        <f>ROUND((T3726-S3726), 0)</f>
        <v>29</v>
      </c>
      <c r="V3726" s="11">
        <f>IF(E3726&gt;=D3726, 1, "")</f>
        <v>1</v>
      </c>
      <c r="W3726" s="11" t="str">
        <f>IF(E3726&lt;D3726, 1, "")</f>
        <v/>
      </c>
      <c r="X3726" s="15">
        <f>S3726</f>
        <v>41830.545694444445</v>
      </c>
    </row>
    <row r="3727" spans="1:24" ht="48" x14ac:dyDescent="0.2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5">
        <f>E3727/D3727</f>
        <v>1</v>
      </c>
      <c r="P3727" s="6">
        <f>E3727/L3727</f>
        <v>41.666666666666664</v>
      </c>
      <c r="Q3727" t="str">
        <f>LEFT(N3727, SEARCH("/", N3727, 1)-1)</f>
        <v>theater</v>
      </c>
      <c r="R3727" t="str">
        <f>RIGHT(N3727, LEN(N3727) - SEARCH("/", N3727,1))</f>
        <v>plays</v>
      </c>
      <c r="S3727" s="10">
        <f>(((J3727/60)/60)/24)+DATE(1970,1,1)</f>
        <v>42446.845543981486</v>
      </c>
      <c r="T3727" s="10">
        <f>(((I3727/60)/60)/24)+DATE(1970,1,1)</f>
        <v>42496.845543981486</v>
      </c>
      <c r="U3727" s="12">
        <f>ROUND((T3727-S3727), 0)</f>
        <v>50</v>
      </c>
      <c r="V3727" s="11">
        <f>IF(E3727&gt;=D3727, 1, "")</f>
        <v>1</v>
      </c>
      <c r="W3727" s="11" t="str">
        <f>IF(E3727&lt;D3727, 1, "")</f>
        <v/>
      </c>
      <c r="X3727" s="15">
        <f>S3727</f>
        <v>42446.845543981486</v>
      </c>
    </row>
    <row r="3728" spans="1:24" ht="48" x14ac:dyDescent="0.2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5">
        <f>E3728/D3728</f>
        <v>1.0580000000000001</v>
      </c>
      <c r="P3728" s="6">
        <f>E3728/L3728</f>
        <v>36.06818181818182</v>
      </c>
      <c r="Q3728" t="str">
        <f>LEFT(N3728, SEARCH("/", N3728, 1)-1)</f>
        <v>theater</v>
      </c>
      <c r="R3728" t="str">
        <f>RIGHT(N3728, LEN(N3728) - SEARCH("/", N3728,1))</f>
        <v>plays</v>
      </c>
      <c r="S3728" s="10">
        <f>(((J3728/60)/60)/24)+DATE(1970,1,1)</f>
        <v>41923.921643518523</v>
      </c>
      <c r="T3728" s="10">
        <f>(((I3728/60)/60)/24)+DATE(1970,1,1)</f>
        <v>41949.031944444447</v>
      </c>
      <c r="U3728" s="12">
        <f>ROUND((T3728-S3728), 0)</f>
        <v>25</v>
      </c>
      <c r="V3728" s="11">
        <f>IF(E3728&gt;=D3728, 1, "")</f>
        <v>1</v>
      </c>
      <c r="W3728" s="11" t="str">
        <f>IF(E3728&lt;D3728, 1, "")</f>
        <v/>
      </c>
      <c r="X3728" s="15">
        <f>S3728</f>
        <v>41923.921643518523</v>
      </c>
    </row>
    <row r="3729" spans="1:24" ht="48" x14ac:dyDescent="0.2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5">
        <f>E3729/D3729</f>
        <v>1.4236363636363636</v>
      </c>
      <c r="P3729" s="6">
        <f>E3729/L3729</f>
        <v>29</v>
      </c>
      <c r="Q3729" t="str">
        <f>LEFT(N3729, SEARCH("/", N3729, 1)-1)</f>
        <v>theater</v>
      </c>
      <c r="R3729" t="str">
        <f>RIGHT(N3729, LEN(N3729) - SEARCH("/", N3729,1))</f>
        <v>plays</v>
      </c>
      <c r="S3729" s="10">
        <f>(((J3729/60)/60)/24)+DATE(1970,1,1)</f>
        <v>41817.59542824074</v>
      </c>
      <c r="T3729" s="10">
        <f>(((I3729/60)/60)/24)+DATE(1970,1,1)</f>
        <v>41847.59542824074</v>
      </c>
      <c r="U3729" s="12">
        <f>ROUND((T3729-S3729), 0)</f>
        <v>30</v>
      </c>
      <c r="V3729" s="11">
        <f>IF(E3729&gt;=D3729, 1, "")</f>
        <v>1</v>
      </c>
      <c r="W3729" s="11" t="str">
        <f>IF(E3729&lt;D3729, 1, "")</f>
        <v/>
      </c>
      <c r="X3729" s="15">
        <f>S3729</f>
        <v>41817.59542824074</v>
      </c>
    </row>
    <row r="3730" spans="1:24" ht="32" x14ac:dyDescent="0.2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5">
        <f>E3730/D3730</f>
        <v>1.84</v>
      </c>
      <c r="P3730" s="6">
        <f>E3730/L3730</f>
        <v>24.210526315789473</v>
      </c>
      <c r="Q3730" t="str">
        <f>LEFT(N3730, SEARCH("/", N3730, 1)-1)</f>
        <v>theater</v>
      </c>
      <c r="R3730" t="str">
        <f>RIGHT(N3730, LEN(N3730) - SEARCH("/", N3730,1))</f>
        <v>plays</v>
      </c>
      <c r="S3730" s="10">
        <f>(((J3730/60)/60)/24)+DATE(1970,1,1)</f>
        <v>42140.712314814817</v>
      </c>
      <c r="T3730" s="10">
        <f>(((I3730/60)/60)/24)+DATE(1970,1,1)</f>
        <v>42154.756944444445</v>
      </c>
      <c r="U3730" s="12">
        <f>ROUND((T3730-S3730), 0)</f>
        <v>14</v>
      </c>
      <c r="V3730" s="11">
        <f>IF(E3730&gt;=D3730, 1, "")</f>
        <v>1</v>
      </c>
      <c r="W3730" s="11" t="str">
        <f>IF(E3730&lt;D3730, 1, "")</f>
        <v/>
      </c>
      <c r="X3730" s="15">
        <f>S3730</f>
        <v>42140.712314814817</v>
      </c>
    </row>
    <row r="3731" spans="1:24" ht="48" x14ac:dyDescent="0.2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5">
        <f>E3731/D3731</f>
        <v>1.0433333333333332</v>
      </c>
      <c r="P3731" s="6">
        <f>E3731/L3731</f>
        <v>55.892857142857146</v>
      </c>
      <c r="Q3731" t="str">
        <f>LEFT(N3731, SEARCH("/", N3731, 1)-1)</f>
        <v>theater</v>
      </c>
      <c r="R3731" t="str">
        <f>RIGHT(N3731, LEN(N3731) - SEARCH("/", N3731,1))</f>
        <v>plays</v>
      </c>
      <c r="S3731" s="10">
        <f>(((J3731/60)/60)/24)+DATE(1970,1,1)</f>
        <v>41764.44663194444</v>
      </c>
      <c r="T3731" s="10">
        <f>(((I3731/60)/60)/24)+DATE(1970,1,1)</f>
        <v>41791.165972222225</v>
      </c>
      <c r="U3731" s="12">
        <f>ROUND((T3731-S3731), 0)</f>
        <v>27</v>
      </c>
      <c r="V3731" s="11">
        <f>IF(E3731&gt;=D3731, 1, "")</f>
        <v>1</v>
      </c>
      <c r="W3731" s="11" t="str">
        <f>IF(E3731&lt;D3731, 1, "")</f>
        <v/>
      </c>
      <c r="X3731" s="15">
        <f>S3731</f>
        <v>41764.44663194444</v>
      </c>
    </row>
    <row r="3732" spans="1:24" ht="32" x14ac:dyDescent="0.2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5">
        <f>E3732/D3732</f>
        <v>1.1200000000000001</v>
      </c>
      <c r="P3732" s="6">
        <f>E3732/L3732</f>
        <v>11.666666666666666</v>
      </c>
      <c r="Q3732" t="str">
        <f>LEFT(N3732, SEARCH("/", N3732, 1)-1)</f>
        <v>theater</v>
      </c>
      <c r="R3732" t="str">
        <f>RIGHT(N3732, LEN(N3732) - SEARCH("/", N3732,1))</f>
        <v>plays</v>
      </c>
      <c r="S3732" s="10">
        <f>(((J3732/60)/60)/24)+DATE(1970,1,1)</f>
        <v>42378.478344907402</v>
      </c>
      <c r="T3732" s="10">
        <f>(((I3732/60)/60)/24)+DATE(1970,1,1)</f>
        <v>42418.916666666672</v>
      </c>
      <c r="U3732" s="12">
        <f>ROUND((T3732-S3732), 0)</f>
        <v>40</v>
      </c>
      <c r="V3732" s="11">
        <f>IF(E3732&gt;=D3732, 1, "")</f>
        <v>1</v>
      </c>
      <c r="W3732" s="11" t="str">
        <f>IF(E3732&lt;D3732, 1, "")</f>
        <v/>
      </c>
      <c r="X3732" s="15">
        <f>S3732</f>
        <v>42378.478344907402</v>
      </c>
    </row>
    <row r="3733" spans="1:24" ht="48" x14ac:dyDescent="0.2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5">
        <f>E3733/D3733</f>
        <v>1.1107499999999999</v>
      </c>
      <c r="P3733" s="6">
        <f>E3733/L3733</f>
        <v>68.353846153846149</v>
      </c>
      <c r="Q3733" t="str">
        <f>LEFT(N3733, SEARCH("/", N3733, 1)-1)</f>
        <v>theater</v>
      </c>
      <c r="R3733" t="str">
        <f>RIGHT(N3733, LEN(N3733) - SEARCH("/", N3733,1))</f>
        <v>plays</v>
      </c>
      <c r="S3733" s="10">
        <f>(((J3733/60)/60)/24)+DATE(1970,1,1)</f>
        <v>41941.75203703704</v>
      </c>
      <c r="T3733" s="10">
        <f>(((I3733/60)/60)/24)+DATE(1970,1,1)</f>
        <v>41964.708333333328</v>
      </c>
      <c r="U3733" s="12">
        <f>ROUND((T3733-S3733), 0)</f>
        <v>23</v>
      </c>
      <c r="V3733" s="11">
        <f>IF(E3733&gt;=D3733, 1, "")</f>
        <v>1</v>
      </c>
      <c r="W3733" s="11" t="str">
        <f>IF(E3733&lt;D3733, 1, "")</f>
        <v/>
      </c>
      <c r="X3733" s="15">
        <f>S3733</f>
        <v>41941.75203703704</v>
      </c>
    </row>
    <row r="3734" spans="1:24" ht="48" x14ac:dyDescent="0.2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5">
        <f>E3734/D3734</f>
        <v>1.0375000000000001</v>
      </c>
      <c r="P3734" s="6">
        <f>E3734/L3734</f>
        <v>27.065217391304348</v>
      </c>
      <c r="Q3734" t="str">
        <f>LEFT(N3734, SEARCH("/", N3734, 1)-1)</f>
        <v>theater</v>
      </c>
      <c r="R3734" t="str">
        <f>RIGHT(N3734, LEN(N3734) - SEARCH("/", N3734,1))</f>
        <v>plays</v>
      </c>
      <c r="S3734" s="10">
        <f>(((J3734/60)/60)/24)+DATE(1970,1,1)</f>
        <v>42026.920428240745</v>
      </c>
      <c r="T3734" s="10">
        <f>(((I3734/60)/60)/24)+DATE(1970,1,1)</f>
        <v>42056.920428240745</v>
      </c>
      <c r="U3734" s="12">
        <f>ROUND((T3734-S3734), 0)</f>
        <v>30</v>
      </c>
      <c r="V3734" s="11">
        <f>IF(E3734&gt;=D3734, 1, "")</f>
        <v>1</v>
      </c>
      <c r="W3734" s="11" t="str">
        <f>IF(E3734&lt;D3734, 1, "")</f>
        <v/>
      </c>
      <c r="X3734" s="15">
        <f>S3734</f>
        <v>42026.920428240745</v>
      </c>
    </row>
    <row r="3735" spans="1:24" ht="48" x14ac:dyDescent="0.2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5">
        <f>E3735/D3735</f>
        <v>1.0041</v>
      </c>
      <c r="P3735" s="6">
        <f>E3735/L3735</f>
        <v>118.12941176470588</v>
      </c>
      <c r="Q3735" t="str">
        <f>LEFT(N3735, SEARCH("/", N3735, 1)-1)</f>
        <v>theater</v>
      </c>
      <c r="R3735" t="str">
        <f>RIGHT(N3735, LEN(N3735) - SEARCH("/", N3735,1))</f>
        <v>plays</v>
      </c>
      <c r="S3735" s="10">
        <f>(((J3735/60)/60)/24)+DATE(1970,1,1)</f>
        <v>41834.953865740739</v>
      </c>
      <c r="T3735" s="10">
        <f>(((I3735/60)/60)/24)+DATE(1970,1,1)</f>
        <v>41879.953865740739</v>
      </c>
      <c r="U3735" s="12">
        <f>ROUND((T3735-S3735), 0)</f>
        <v>45</v>
      </c>
      <c r="V3735" s="11">
        <f>IF(E3735&gt;=D3735, 1, "")</f>
        <v>1</v>
      </c>
      <c r="W3735" s="11" t="str">
        <f>IF(E3735&lt;D3735, 1, "")</f>
        <v/>
      </c>
      <c r="X3735" s="15">
        <f>S3735</f>
        <v>41834.953865740739</v>
      </c>
    </row>
    <row r="3736" spans="1:24" ht="48" x14ac:dyDescent="0.2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5">
        <f>E3736/D3736</f>
        <v>1.0186206896551724</v>
      </c>
      <c r="P3736" s="6">
        <f>E3736/L3736</f>
        <v>44.757575757575758</v>
      </c>
      <c r="Q3736" t="str">
        <f>LEFT(N3736, SEARCH("/", N3736, 1)-1)</f>
        <v>theater</v>
      </c>
      <c r="R3736" t="str">
        <f>RIGHT(N3736, LEN(N3736) - SEARCH("/", N3736,1))</f>
        <v>plays</v>
      </c>
      <c r="S3736" s="10">
        <f>(((J3736/60)/60)/24)+DATE(1970,1,1)</f>
        <v>42193.723912037036</v>
      </c>
      <c r="T3736" s="10">
        <f>(((I3736/60)/60)/24)+DATE(1970,1,1)</f>
        <v>42223.723912037036</v>
      </c>
      <c r="U3736" s="12">
        <f>ROUND((T3736-S3736), 0)</f>
        <v>30</v>
      </c>
      <c r="V3736" s="11">
        <f>IF(E3736&gt;=D3736, 1, "")</f>
        <v>1</v>
      </c>
      <c r="W3736" s="11" t="str">
        <f>IF(E3736&lt;D3736, 1, "")</f>
        <v/>
      </c>
      <c r="X3736" s="15">
        <f>S3736</f>
        <v>42193.723912037036</v>
      </c>
    </row>
    <row r="3737" spans="1:24" ht="48" x14ac:dyDescent="0.2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5">
        <f>E3737/D3737</f>
        <v>1.0976666666666666</v>
      </c>
      <c r="P3737" s="6">
        <f>E3737/L3737</f>
        <v>99.787878787878782</v>
      </c>
      <c r="Q3737" t="str">
        <f>LEFT(N3737, SEARCH("/", N3737, 1)-1)</f>
        <v>theater</v>
      </c>
      <c r="R3737" t="str">
        <f>RIGHT(N3737, LEN(N3737) - SEARCH("/", N3737,1))</f>
        <v>plays</v>
      </c>
      <c r="S3737" s="10">
        <f>(((J3737/60)/60)/24)+DATE(1970,1,1)</f>
        <v>42290.61855324074</v>
      </c>
      <c r="T3737" s="10">
        <f>(((I3737/60)/60)/24)+DATE(1970,1,1)</f>
        <v>42320.104861111111</v>
      </c>
      <c r="U3737" s="12">
        <f>ROUND((T3737-S3737), 0)</f>
        <v>29</v>
      </c>
      <c r="V3737" s="11">
        <f>IF(E3737&gt;=D3737, 1, "")</f>
        <v>1</v>
      </c>
      <c r="W3737" s="11" t="str">
        <f>IF(E3737&lt;D3737, 1, "")</f>
        <v/>
      </c>
      <c r="X3737" s="15">
        <f>S3737</f>
        <v>42290.61855324074</v>
      </c>
    </row>
    <row r="3738" spans="1:24" ht="48" x14ac:dyDescent="0.2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5">
        <f>E3738/D3738</f>
        <v>1</v>
      </c>
      <c r="P3738" s="6">
        <f>E3738/L3738</f>
        <v>117.64705882352941</v>
      </c>
      <c r="Q3738" t="str">
        <f>LEFT(N3738, SEARCH("/", N3738, 1)-1)</f>
        <v>theater</v>
      </c>
      <c r="R3738" t="str">
        <f>RIGHT(N3738, LEN(N3738) - SEARCH("/", N3738,1))</f>
        <v>plays</v>
      </c>
      <c r="S3738" s="10">
        <f>(((J3738/60)/60)/24)+DATE(1970,1,1)</f>
        <v>42150.462083333332</v>
      </c>
      <c r="T3738" s="10">
        <f>(((I3738/60)/60)/24)+DATE(1970,1,1)</f>
        <v>42180.462083333332</v>
      </c>
      <c r="U3738" s="12">
        <f>ROUND((T3738-S3738), 0)</f>
        <v>30</v>
      </c>
      <c r="V3738" s="11">
        <f>IF(E3738&gt;=D3738, 1, "")</f>
        <v>1</v>
      </c>
      <c r="W3738" s="11" t="str">
        <f>IF(E3738&lt;D3738, 1, "")</f>
        <v/>
      </c>
      <c r="X3738" s="15">
        <f>S3738</f>
        <v>42150.462083333332</v>
      </c>
    </row>
    <row r="3739" spans="1:24" ht="48" x14ac:dyDescent="0.2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5">
        <f>E3739/D3739</f>
        <v>1.22</v>
      </c>
      <c r="P3739" s="6">
        <f>E3739/L3739</f>
        <v>203.33333333333334</v>
      </c>
      <c r="Q3739" t="str">
        <f>LEFT(N3739, SEARCH("/", N3739, 1)-1)</f>
        <v>theater</v>
      </c>
      <c r="R3739" t="str">
        <f>RIGHT(N3739, LEN(N3739) - SEARCH("/", N3739,1))</f>
        <v>plays</v>
      </c>
      <c r="S3739" s="10">
        <f>(((J3739/60)/60)/24)+DATE(1970,1,1)</f>
        <v>42152.503495370373</v>
      </c>
      <c r="T3739" s="10">
        <f>(((I3739/60)/60)/24)+DATE(1970,1,1)</f>
        <v>42172.503495370373</v>
      </c>
      <c r="U3739" s="12">
        <f>ROUND((T3739-S3739), 0)</f>
        <v>20</v>
      </c>
      <c r="V3739" s="11">
        <f>IF(E3739&gt;=D3739, 1, "")</f>
        <v>1</v>
      </c>
      <c r="W3739" s="11" t="str">
        <f>IF(E3739&lt;D3739, 1, "")</f>
        <v/>
      </c>
      <c r="X3739" s="15">
        <f>S3739</f>
        <v>42152.503495370373</v>
      </c>
    </row>
    <row r="3740" spans="1:24" ht="48" x14ac:dyDescent="0.2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5">
        <f>E3740/D3740</f>
        <v>1.3757142857142857</v>
      </c>
      <c r="P3740" s="6">
        <f>E3740/L3740</f>
        <v>28.323529411764707</v>
      </c>
      <c r="Q3740" t="str">
        <f>LEFT(N3740, SEARCH("/", N3740, 1)-1)</f>
        <v>theater</v>
      </c>
      <c r="R3740" t="str">
        <f>RIGHT(N3740, LEN(N3740) - SEARCH("/", N3740,1))</f>
        <v>plays</v>
      </c>
      <c r="S3740" s="10">
        <f>(((J3740/60)/60)/24)+DATE(1970,1,1)</f>
        <v>42410.017199074078</v>
      </c>
      <c r="T3740" s="10">
        <f>(((I3740/60)/60)/24)+DATE(1970,1,1)</f>
        <v>42430.999305555553</v>
      </c>
      <c r="U3740" s="12">
        <f>ROUND((T3740-S3740), 0)</f>
        <v>21</v>
      </c>
      <c r="V3740" s="11">
        <f>IF(E3740&gt;=D3740, 1, "")</f>
        <v>1</v>
      </c>
      <c r="W3740" s="11" t="str">
        <f>IF(E3740&lt;D3740, 1, "")</f>
        <v/>
      </c>
      <c r="X3740" s="15">
        <f>S3740</f>
        <v>42410.017199074078</v>
      </c>
    </row>
    <row r="3741" spans="1:24" ht="32" x14ac:dyDescent="0.2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5">
        <f>E3741/D3741</f>
        <v>1.0031000000000001</v>
      </c>
      <c r="P3741" s="6">
        <f>E3741/L3741</f>
        <v>110.23076923076923</v>
      </c>
      <c r="Q3741" t="str">
        <f>LEFT(N3741, SEARCH("/", N3741, 1)-1)</f>
        <v>theater</v>
      </c>
      <c r="R3741" t="str">
        <f>RIGHT(N3741, LEN(N3741) - SEARCH("/", N3741,1))</f>
        <v>plays</v>
      </c>
      <c r="S3741" s="10">
        <f>(((J3741/60)/60)/24)+DATE(1970,1,1)</f>
        <v>41791.492777777778</v>
      </c>
      <c r="T3741" s="10">
        <f>(((I3741/60)/60)/24)+DATE(1970,1,1)</f>
        <v>41836.492777777778</v>
      </c>
      <c r="U3741" s="12">
        <f>ROUND((T3741-S3741), 0)</f>
        <v>45</v>
      </c>
      <c r="V3741" s="11">
        <f>IF(E3741&gt;=D3741, 1, "")</f>
        <v>1</v>
      </c>
      <c r="W3741" s="11" t="str">
        <f>IF(E3741&lt;D3741, 1, "")</f>
        <v/>
      </c>
      <c r="X3741" s="15">
        <f>S3741</f>
        <v>41791.492777777778</v>
      </c>
    </row>
    <row r="3742" spans="1:24" ht="64" x14ac:dyDescent="0.2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5">
        <f>E3742/D3742</f>
        <v>1.071</v>
      </c>
      <c r="P3742" s="6">
        <f>E3742/L3742</f>
        <v>31.970149253731343</v>
      </c>
      <c r="Q3742" t="str">
        <f>LEFT(N3742, SEARCH("/", N3742, 1)-1)</f>
        <v>theater</v>
      </c>
      <c r="R3742" t="str">
        <f>RIGHT(N3742, LEN(N3742) - SEARCH("/", N3742,1))</f>
        <v>plays</v>
      </c>
      <c r="S3742" s="10">
        <f>(((J3742/60)/60)/24)+DATE(1970,1,1)</f>
        <v>41796.422326388885</v>
      </c>
      <c r="T3742" s="10">
        <f>(((I3742/60)/60)/24)+DATE(1970,1,1)</f>
        <v>41826.422326388885</v>
      </c>
      <c r="U3742" s="12">
        <f>ROUND((T3742-S3742), 0)</f>
        <v>30</v>
      </c>
      <c r="V3742" s="11">
        <f>IF(E3742&gt;=D3742, 1, "")</f>
        <v>1</v>
      </c>
      <c r="W3742" s="11" t="str">
        <f>IF(E3742&lt;D3742, 1, "")</f>
        <v/>
      </c>
      <c r="X3742" s="15">
        <f>S3742</f>
        <v>41796.422326388885</v>
      </c>
    </row>
    <row r="3743" spans="1:24" ht="48" x14ac:dyDescent="0.2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5">
        <f>E3743/D3743</f>
        <v>2.11</v>
      </c>
      <c r="P3743" s="6">
        <f>E3743/L3743</f>
        <v>58.611111111111114</v>
      </c>
      <c r="Q3743" t="str">
        <f>LEFT(N3743, SEARCH("/", N3743, 1)-1)</f>
        <v>theater</v>
      </c>
      <c r="R3743" t="str">
        <f>RIGHT(N3743, LEN(N3743) - SEARCH("/", N3743,1))</f>
        <v>plays</v>
      </c>
      <c r="S3743" s="10">
        <f>(((J3743/60)/60)/24)+DATE(1970,1,1)</f>
        <v>41808.991944444446</v>
      </c>
      <c r="T3743" s="10">
        <f>(((I3743/60)/60)/24)+DATE(1970,1,1)</f>
        <v>41838.991944444446</v>
      </c>
      <c r="U3743" s="12">
        <f>ROUND((T3743-S3743), 0)</f>
        <v>30</v>
      </c>
      <c r="V3743" s="11">
        <f>IF(E3743&gt;=D3743, 1, "")</f>
        <v>1</v>
      </c>
      <c r="W3743" s="11" t="str">
        <f>IF(E3743&lt;D3743, 1, "")</f>
        <v/>
      </c>
      <c r="X3743" s="15">
        <f>S3743</f>
        <v>41808.991944444446</v>
      </c>
    </row>
    <row r="3744" spans="1:24" ht="48" x14ac:dyDescent="0.2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5">
        <f>E3744/D3744</f>
        <v>1.236</v>
      </c>
      <c r="P3744" s="6">
        <f>E3744/L3744</f>
        <v>29.428571428571427</v>
      </c>
      <c r="Q3744" t="str">
        <f>LEFT(N3744, SEARCH("/", N3744, 1)-1)</f>
        <v>theater</v>
      </c>
      <c r="R3744" t="str">
        <f>RIGHT(N3744, LEN(N3744) - SEARCH("/", N3744,1))</f>
        <v>plays</v>
      </c>
      <c r="S3744" s="10">
        <f>(((J3744/60)/60)/24)+DATE(1970,1,1)</f>
        <v>42544.814328703709</v>
      </c>
      <c r="T3744" s="10">
        <f>(((I3744/60)/60)/24)+DATE(1970,1,1)</f>
        <v>42582.873611111107</v>
      </c>
      <c r="U3744" s="12">
        <f>ROUND((T3744-S3744), 0)</f>
        <v>38</v>
      </c>
      <c r="V3744" s="11">
        <f>IF(E3744&gt;=D3744, 1, "")</f>
        <v>1</v>
      </c>
      <c r="W3744" s="11" t="str">
        <f>IF(E3744&lt;D3744, 1, "")</f>
        <v/>
      </c>
      <c r="X3744" s="15">
        <f>S3744</f>
        <v>42544.814328703709</v>
      </c>
    </row>
    <row r="3745" spans="1:24" ht="48" x14ac:dyDescent="0.2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5">
        <f>E3745/D3745</f>
        <v>1.085</v>
      </c>
      <c r="P3745" s="6">
        <f>E3745/L3745</f>
        <v>81.375</v>
      </c>
      <c r="Q3745" t="str">
        <f>LEFT(N3745, SEARCH("/", N3745, 1)-1)</f>
        <v>theater</v>
      </c>
      <c r="R3745" t="str">
        <f>RIGHT(N3745, LEN(N3745) - SEARCH("/", N3745,1))</f>
        <v>plays</v>
      </c>
      <c r="S3745" s="10">
        <f>(((J3745/60)/60)/24)+DATE(1970,1,1)</f>
        <v>42500.041550925926</v>
      </c>
      <c r="T3745" s="10">
        <f>(((I3745/60)/60)/24)+DATE(1970,1,1)</f>
        <v>42527.291666666672</v>
      </c>
      <c r="U3745" s="12">
        <f>ROUND((T3745-S3745), 0)</f>
        <v>27</v>
      </c>
      <c r="V3745" s="11">
        <f>IF(E3745&gt;=D3745, 1, "")</f>
        <v>1</v>
      </c>
      <c r="W3745" s="11" t="str">
        <f>IF(E3745&lt;D3745, 1, "")</f>
        <v/>
      </c>
      <c r="X3745" s="15">
        <f>S3745</f>
        <v>42500.041550925926</v>
      </c>
    </row>
    <row r="3746" spans="1:24" ht="48" x14ac:dyDescent="0.2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5">
        <f>E3746/D3746</f>
        <v>1.0356666666666667</v>
      </c>
      <c r="P3746" s="6">
        <f>E3746/L3746</f>
        <v>199.16666666666666</v>
      </c>
      <c r="Q3746" t="str">
        <f>LEFT(N3746, SEARCH("/", N3746, 1)-1)</f>
        <v>theater</v>
      </c>
      <c r="R3746" t="str">
        <f>RIGHT(N3746, LEN(N3746) - SEARCH("/", N3746,1))</f>
        <v>plays</v>
      </c>
      <c r="S3746" s="10">
        <f>(((J3746/60)/60)/24)+DATE(1970,1,1)</f>
        <v>42265.022824074069</v>
      </c>
      <c r="T3746" s="10">
        <f>(((I3746/60)/60)/24)+DATE(1970,1,1)</f>
        <v>42285.022824074069</v>
      </c>
      <c r="U3746" s="12">
        <f>ROUND((T3746-S3746), 0)</f>
        <v>20</v>
      </c>
      <c r="V3746" s="11">
        <f>IF(E3746&gt;=D3746, 1, "")</f>
        <v>1</v>
      </c>
      <c r="W3746" s="11" t="str">
        <f>IF(E3746&lt;D3746, 1, "")</f>
        <v/>
      </c>
      <c r="X3746" s="15">
        <f>S3746</f>
        <v>42265.022824074069</v>
      </c>
    </row>
    <row r="3747" spans="1:24" ht="48" x14ac:dyDescent="0.2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5">
        <f>E3747/D3747</f>
        <v>1</v>
      </c>
      <c r="P3747" s="6">
        <f>E3747/L3747</f>
        <v>115.38461538461539</v>
      </c>
      <c r="Q3747" t="str">
        <f>LEFT(N3747, SEARCH("/", N3747, 1)-1)</f>
        <v>theater</v>
      </c>
      <c r="R3747" t="str">
        <f>RIGHT(N3747, LEN(N3747) - SEARCH("/", N3747,1))</f>
        <v>plays</v>
      </c>
      <c r="S3747" s="10">
        <f>(((J3747/60)/60)/24)+DATE(1970,1,1)</f>
        <v>41879.959050925929</v>
      </c>
      <c r="T3747" s="10">
        <f>(((I3747/60)/60)/24)+DATE(1970,1,1)</f>
        <v>41909.959050925929</v>
      </c>
      <c r="U3747" s="12">
        <f>ROUND((T3747-S3747), 0)</f>
        <v>30</v>
      </c>
      <c r="V3747" s="11">
        <f>IF(E3747&gt;=D3747, 1, "")</f>
        <v>1</v>
      </c>
      <c r="W3747" s="11" t="str">
        <f>IF(E3747&lt;D3747, 1, "")</f>
        <v/>
      </c>
      <c r="X3747" s="15">
        <f>S3747</f>
        <v>41879.959050925929</v>
      </c>
    </row>
    <row r="3748" spans="1:24" ht="48" x14ac:dyDescent="0.2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5">
        <f>E3748/D3748</f>
        <v>1.3</v>
      </c>
      <c r="P3748" s="6">
        <f>E3748/L3748</f>
        <v>46.428571428571431</v>
      </c>
      <c r="Q3748" t="str">
        <f>LEFT(N3748, SEARCH("/", N3748, 1)-1)</f>
        <v>theater</v>
      </c>
      <c r="R3748" t="str">
        <f>RIGHT(N3748, LEN(N3748) - SEARCH("/", N3748,1))</f>
        <v>plays</v>
      </c>
      <c r="S3748" s="10">
        <f>(((J3748/60)/60)/24)+DATE(1970,1,1)</f>
        <v>42053.733078703706</v>
      </c>
      <c r="T3748" s="10">
        <f>(((I3748/60)/60)/24)+DATE(1970,1,1)</f>
        <v>42063.207638888889</v>
      </c>
      <c r="U3748" s="12">
        <f>ROUND((T3748-S3748), 0)</f>
        <v>9</v>
      </c>
      <c r="V3748" s="11">
        <f>IF(E3748&gt;=D3748, 1, "")</f>
        <v>1</v>
      </c>
      <c r="W3748" s="11" t="str">
        <f>IF(E3748&lt;D3748, 1, "")</f>
        <v/>
      </c>
      <c r="X3748" s="15">
        <f>S3748</f>
        <v>42053.733078703706</v>
      </c>
    </row>
    <row r="3749" spans="1:24" ht="48" x14ac:dyDescent="0.2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5">
        <f>E3749/D3749</f>
        <v>1.0349999999999999</v>
      </c>
      <c r="P3749" s="6">
        <f>E3749/L3749</f>
        <v>70.568181818181813</v>
      </c>
      <c r="Q3749" t="str">
        <f>LEFT(N3749, SEARCH("/", N3749, 1)-1)</f>
        <v>theater</v>
      </c>
      <c r="R3749" t="str">
        <f>RIGHT(N3749, LEN(N3749) - SEARCH("/", N3749,1))</f>
        <v>plays</v>
      </c>
      <c r="S3749" s="10">
        <f>(((J3749/60)/60)/24)+DATE(1970,1,1)</f>
        <v>42675.832465277781</v>
      </c>
      <c r="T3749" s="10">
        <f>(((I3749/60)/60)/24)+DATE(1970,1,1)</f>
        <v>42705.332638888889</v>
      </c>
      <c r="U3749" s="12">
        <f>ROUND((T3749-S3749), 0)</f>
        <v>30</v>
      </c>
      <c r="V3749" s="11">
        <f>IF(E3749&gt;=D3749, 1, "")</f>
        <v>1</v>
      </c>
      <c r="W3749" s="11" t="str">
        <f>IF(E3749&lt;D3749, 1, "")</f>
        <v/>
      </c>
      <c r="X3749" s="15">
        <f>S3749</f>
        <v>42675.832465277781</v>
      </c>
    </row>
    <row r="3750" spans="1:24" ht="32" x14ac:dyDescent="0.2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5">
        <f>E3750/D3750</f>
        <v>1</v>
      </c>
      <c r="P3750" s="6">
        <f>E3750/L3750</f>
        <v>22.222222222222221</v>
      </c>
      <c r="Q3750" t="str">
        <f>LEFT(N3750, SEARCH("/", N3750, 1)-1)</f>
        <v>theater</v>
      </c>
      <c r="R3750" t="str">
        <f>RIGHT(N3750, LEN(N3750) - SEARCH("/", N3750,1))</f>
        <v>plays</v>
      </c>
      <c r="S3750" s="10">
        <f>(((J3750/60)/60)/24)+DATE(1970,1,1)</f>
        <v>42467.144166666665</v>
      </c>
      <c r="T3750" s="10">
        <f>(((I3750/60)/60)/24)+DATE(1970,1,1)</f>
        <v>42477.979166666672</v>
      </c>
      <c r="U3750" s="12">
        <f>ROUND((T3750-S3750), 0)</f>
        <v>11</v>
      </c>
      <c r="V3750" s="11">
        <f>IF(E3750&gt;=D3750, 1, "")</f>
        <v>1</v>
      </c>
      <c r="W3750" s="11" t="str">
        <f>IF(E3750&lt;D3750, 1, "")</f>
        <v/>
      </c>
      <c r="X3750" s="15">
        <f>S3750</f>
        <v>42467.144166666665</v>
      </c>
    </row>
    <row r="3751" spans="1:24" ht="48" x14ac:dyDescent="0.2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5">
        <f>E3751/D3751</f>
        <v>1.196</v>
      </c>
      <c r="P3751" s="6">
        <f>E3751/L3751</f>
        <v>159.46666666666667</v>
      </c>
      <c r="Q3751" t="str">
        <f>LEFT(N3751, SEARCH("/", N3751, 1)-1)</f>
        <v>theater</v>
      </c>
      <c r="R3751" t="str">
        <f>RIGHT(N3751, LEN(N3751) - SEARCH("/", N3751,1))</f>
        <v>plays</v>
      </c>
      <c r="S3751" s="10">
        <f>(((J3751/60)/60)/24)+DATE(1970,1,1)</f>
        <v>42089.412557870368</v>
      </c>
      <c r="T3751" s="10">
        <f>(((I3751/60)/60)/24)+DATE(1970,1,1)</f>
        <v>42117.770833333328</v>
      </c>
      <c r="U3751" s="12">
        <f>ROUND((T3751-S3751), 0)</f>
        <v>28</v>
      </c>
      <c r="V3751" s="11">
        <f>IF(E3751&gt;=D3751, 1, "")</f>
        <v>1</v>
      </c>
      <c r="W3751" s="11" t="str">
        <f>IF(E3751&lt;D3751, 1, "")</f>
        <v/>
      </c>
      <c r="X3751" s="15">
        <f>S3751</f>
        <v>42089.412557870368</v>
      </c>
    </row>
    <row r="3752" spans="1:24" ht="48" x14ac:dyDescent="0.2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5">
        <f>E3752/D3752</f>
        <v>1.0000058823529412</v>
      </c>
      <c r="P3752" s="6">
        <f>E3752/L3752</f>
        <v>37.777999999999999</v>
      </c>
      <c r="Q3752" t="str">
        <f>LEFT(N3752, SEARCH("/", N3752, 1)-1)</f>
        <v>theater</v>
      </c>
      <c r="R3752" t="str">
        <f>RIGHT(N3752, LEN(N3752) - SEARCH("/", N3752,1))</f>
        <v>plays</v>
      </c>
      <c r="S3752" s="10">
        <f>(((J3752/60)/60)/24)+DATE(1970,1,1)</f>
        <v>41894.91375</v>
      </c>
      <c r="T3752" s="10">
        <f>(((I3752/60)/60)/24)+DATE(1970,1,1)</f>
        <v>41938.029861111114</v>
      </c>
      <c r="U3752" s="12">
        <f>ROUND((T3752-S3752), 0)</f>
        <v>43</v>
      </c>
      <c r="V3752" s="11">
        <f>IF(E3752&gt;=D3752, 1, "")</f>
        <v>1</v>
      </c>
      <c r="W3752" s="11" t="str">
        <f>IF(E3752&lt;D3752, 1, "")</f>
        <v/>
      </c>
      <c r="X3752" s="15">
        <f>S3752</f>
        <v>41894.91375</v>
      </c>
    </row>
    <row r="3753" spans="1:24" ht="48" x14ac:dyDescent="0.2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5">
        <f>E3753/D3753</f>
        <v>1.00875</v>
      </c>
      <c r="P3753" s="6">
        <f>E3753/L3753</f>
        <v>72.053571428571431</v>
      </c>
      <c r="Q3753" t="str">
        <f>LEFT(N3753, SEARCH("/", N3753, 1)-1)</f>
        <v>theater</v>
      </c>
      <c r="R3753" t="str">
        <f>RIGHT(N3753, LEN(N3753) - SEARCH("/", N3753,1))</f>
        <v>plays</v>
      </c>
      <c r="S3753" s="10">
        <f>(((J3753/60)/60)/24)+DATE(1970,1,1)</f>
        <v>41752.83457175926</v>
      </c>
      <c r="T3753" s="10">
        <f>(((I3753/60)/60)/24)+DATE(1970,1,1)</f>
        <v>41782.83457175926</v>
      </c>
      <c r="U3753" s="12">
        <f>ROUND((T3753-S3753), 0)</f>
        <v>30</v>
      </c>
      <c r="V3753" s="11">
        <f>IF(E3753&gt;=D3753, 1, "")</f>
        <v>1</v>
      </c>
      <c r="W3753" s="11" t="str">
        <f>IF(E3753&lt;D3753, 1, "")</f>
        <v/>
      </c>
      <c r="X3753" s="15">
        <f>S3753</f>
        <v>41752.83457175926</v>
      </c>
    </row>
    <row r="3754" spans="1:24" ht="64" x14ac:dyDescent="0.2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5">
        <f>E3754/D3754</f>
        <v>1.0654545454545454</v>
      </c>
      <c r="P3754" s="6">
        <f>E3754/L3754</f>
        <v>63.695652173913047</v>
      </c>
      <c r="Q3754" t="str">
        <f>LEFT(N3754, SEARCH("/", N3754, 1)-1)</f>
        <v>theater</v>
      </c>
      <c r="R3754" t="str">
        <f>RIGHT(N3754, LEN(N3754) - SEARCH("/", N3754,1))</f>
        <v>plays</v>
      </c>
      <c r="S3754" s="10">
        <f>(((J3754/60)/60)/24)+DATE(1970,1,1)</f>
        <v>42448.821585648147</v>
      </c>
      <c r="T3754" s="10">
        <f>(((I3754/60)/60)/24)+DATE(1970,1,1)</f>
        <v>42466.895833333328</v>
      </c>
      <c r="U3754" s="12">
        <f>ROUND((T3754-S3754), 0)</f>
        <v>18</v>
      </c>
      <c r="V3754" s="11">
        <f>IF(E3754&gt;=D3754, 1, "")</f>
        <v>1</v>
      </c>
      <c r="W3754" s="11" t="str">
        <f>IF(E3754&lt;D3754, 1, "")</f>
        <v/>
      </c>
      <c r="X3754" s="15">
        <f>S3754</f>
        <v>42448.821585648147</v>
      </c>
    </row>
    <row r="3755" spans="1:24" ht="48" x14ac:dyDescent="0.2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5">
        <f>E3755/D3755</f>
        <v>1.38</v>
      </c>
      <c r="P3755" s="6">
        <f>E3755/L3755</f>
        <v>28.411764705882351</v>
      </c>
      <c r="Q3755" t="str">
        <f>LEFT(N3755, SEARCH("/", N3755, 1)-1)</f>
        <v>theater</v>
      </c>
      <c r="R3755" t="str">
        <f>RIGHT(N3755, LEN(N3755) - SEARCH("/", N3755,1))</f>
        <v>plays</v>
      </c>
      <c r="S3755" s="10">
        <f>(((J3755/60)/60)/24)+DATE(1970,1,1)</f>
        <v>42405.090300925927</v>
      </c>
      <c r="T3755" s="10">
        <f>(((I3755/60)/60)/24)+DATE(1970,1,1)</f>
        <v>42414</v>
      </c>
      <c r="U3755" s="12">
        <f>ROUND((T3755-S3755), 0)</f>
        <v>9</v>
      </c>
      <c r="V3755" s="11">
        <f>IF(E3755&gt;=D3755, 1, "")</f>
        <v>1</v>
      </c>
      <c r="W3755" s="11" t="str">
        <f>IF(E3755&lt;D3755, 1, "")</f>
        <v/>
      </c>
      <c r="X3755" s="15">
        <f>S3755</f>
        <v>42405.090300925927</v>
      </c>
    </row>
    <row r="3756" spans="1:24" ht="48" x14ac:dyDescent="0.2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5">
        <f>E3756/D3756</f>
        <v>1.0115000000000001</v>
      </c>
      <c r="P3756" s="6">
        <f>E3756/L3756</f>
        <v>103.21428571428571</v>
      </c>
      <c r="Q3756" t="str">
        <f>LEFT(N3756, SEARCH("/", N3756, 1)-1)</f>
        <v>theater</v>
      </c>
      <c r="R3756" t="str">
        <f>RIGHT(N3756, LEN(N3756) - SEARCH("/", N3756,1))</f>
        <v>plays</v>
      </c>
      <c r="S3756" s="10">
        <f>(((J3756/60)/60)/24)+DATE(1970,1,1)</f>
        <v>42037.791238425925</v>
      </c>
      <c r="T3756" s="10">
        <f>(((I3756/60)/60)/24)+DATE(1970,1,1)</f>
        <v>42067.791238425925</v>
      </c>
      <c r="U3756" s="12">
        <f>ROUND((T3756-S3756), 0)</f>
        <v>30</v>
      </c>
      <c r="V3756" s="11">
        <f>IF(E3756&gt;=D3756, 1, "")</f>
        <v>1</v>
      </c>
      <c r="W3756" s="11" t="str">
        <f>IF(E3756&lt;D3756, 1, "")</f>
        <v/>
      </c>
      <c r="X3756" s="15">
        <f>S3756</f>
        <v>42037.791238425925</v>
      </c>
    </row>
    <row r="3757" spans="1:24" ht="48" x14ac:dyDescent="0.2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5">
        <f>E3757/D3757</f>
        <v>1.091</v>
      </c>
      <c r="P3757" s="6">
        <f>E3757/L3757</f>
        <v>71.152173913043484</v>
      </c>
      <c r="Q3757" t="str">
        <f>LEFT(N3757, SEARCH("/", N3757, 1)-1)</f>
        <v>theater</v>
      </c>
      <c r="R3757" t="str">
        <f>RIGHT(N3757, LEN(N3757) - SEARCH("/", N3757,1))</f>
        <v>plays</v>
      </c>
      <c r="S3757" s="10">
        <f>(((J3757/60)/60)/24)+DATE(1970,1,1)</f>
        <v>42323.562222222223</v>
      </c>
      <c r="T3757" s="10">
        <f>(((I3757/60)/60)/24)+DATE(1970,1,1)</f>
        <v>42352</v>
      </c>
      <c r="U3757" s="12">
        <f>ROUND((T3757-S3757), 0)</f>
        <v>28</v>
      </c>
      <c r="V3757" s="11">
        <f>IF(E3757&gt;=D3757, 1, "")</f>
        <v>1</v>
      </c>
      <c r="W3757" s="11" t="str">
        <f>IF(E3757&lt;D3757, 1, "")</f>
        <v/>
      </c>
      <c r="X3757" s="15">
        <f>S3757</f>
        <v>42323.562222222223</v>
      </c>
    </row>
    <row r="3758" spans="1:24" ht="48" x14ac:dyDescent="0.2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5">
        <f>E3758/D3758</f>
        <v>1.4</v>
      </c>
      <c r="P3758" s="6">
        <f>E3758/L3758</f>
        <v>35</v>
      </c>
      <c r="Q3758" t="str">
        <f>LEFT(N3758, SEARCH("/", N3758, 1)-1)</f>
        <v>theater</v>
      </c>
      <c r="R3758" t="str">
        <f>RIGHT(N3758, LEN(N3758) - SEARCH("/", N3758,1))</f>
        <v>plays</v>
      </c>
      <c r="S3758" s="10">
        <f>(((J3758/60)/60)/24)+DATE(1970,1,1)</f>
        <v>42088.911354166667</v>
      </c>
      <c r="T3758" s="10">
        <f>(((I3758/60)/60)/24)+DATE(1970,1,1)</f>
        <v>42118.911354166667</v>
      </c>
      <c r="U3758" s="12">
        <f>ROUND((T3758-S3758), 0)</f>
        <v>30</v>
      </c>
      <c r="V3758" s="11">
        <f>IF(E3758&gt;=D3758, 1, "")</f>
        <v>1</v>
      </c>
      <c r="W3758" s="11" t="str">
        <f>IF(E3758&lt;D3758, 1, "")</f>
        <v/>
      </c>
      <c r="X3758" s="15">
        <f>S3758</f>
        <v>42088.911354166667</v>
      </c>
    </row>
    <row r="3759" spans="1:24" ht="48" x14ac:dyDescent="0.2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5">
        <f>E3759/D3759</f>
        <v>1.0358333333333334</v>
      </c>
      <c r="P3759" s="6">
        <f>E3759/L3759</f>
        <v>81.776315789473685</v>
      </c>
      <c r="Q3759" t="str">
        <f>LEFT(N3759, SEARCH("/", N3759, 1)-1)</f>
        <v>theater</v>
      </c>
      <c r="R3759" t="str">
        <f>RIGHT(N3759, LEN(N3759) - SEARCH("/", N3759,1))</f>
        <v>plays</v>
      </c>
      <c r="S3759" s="10">
        <f>(((J3759/60)/60)/24)+DATE(1970,1,1)</f>
        <v>42018.676898148144</v>
      </c>
      <c r="T3759" s="10">
        <f>(((I3759/60)/60)/24)+DATE(1970,1,1)</f>
        <v>42040.290972222225</v>
      </c>
      <c r="U3759" s="12">
        <f>ROUND((T3759-S3759), 0)</f>
        <v>22</v>
      </c>
      <c r="V3759" s="11">
        <f>IF(E3759&gt;=D3759, 1, "")</f>
        <v>1</v>
      </c>
      <c r="W3759" s="11" t="str">
        <f>IF(E3759&lt;D3759, 1, "")</f>
        <v/>
      </c>
      <c r="X3759" s="15">
        <f>S3759</f>
        <v>42018.676898148144</v>
      </c>
    </row>
    <row r="3760" spans="1:24" ht="48" x14ac:dyDescent="0.2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5">
        <f>E3760/D3760</f>
        <v>1.0297033333333332</v>
      </c>
      <c r="P3760" s="6">
        <f>E3760/L3760</f>
        <v>297.02980769230766</v>
      </c>
      <c r="Q3760" t="str">
        <f>LEFT(N3760, SEARCH("/", N3760, 1)-1)</f>
        <v>theater</v>
      </c>
      <c r="R3760" t="str">
        <f>RIGHT(N3760, LEN(N3760) - SEARCH("/", N3760,1))</f>
        <v>plays</v>
      </c>
      <c r="S3760" s="10">
        <f>(((J3760/60)/60)/24)+DATE(1970,1,1)</f>
        <v>41884.617314814815</v>
      </c>
      <c r="T3760" s="10">
        <f>(((I3760/60)/60)/24)+DATE(1970,1,1)</f>
        <v>41916.617314814815</v>
      </c>
      <c r="U3760" s="12">
        <f>ROUND((T3760-S3760), 0)</f>
        <v>32</v>
      </c>
      <c r="V3760" s="11">
        <f>IF(E3760&gt;=D3760, 1, "")</f>
        <v>1</v>
      </c>
      <c r="W3760" s="11" t="str">
        <f>IF(E3760&lt;D3760, 1, "")</f>
        <v/>
      </c>
      <c r="X3760" s="15">
        <f>S3760</f>
        <v>41884.617314814815</v>
      </c>
    </row>
    <row r="3761" spans="1:24" ht="48" x14ac:dyDescent="0.2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5">
        <f>E3761/D3761</f>
        <v>1.0813333333333333</v>
      </c>
      <c r="P3761" s="6">
        <f>E3761/L3761</f>
        <v>46.609195402298852</v>
      </c>
      <c r="Q3761" t="str">
        <f>LEFT(N3761, SEARCH("/", N3761, 1)-1)</f>
        <v>theater</v>
      </c>
      <c r="R3761" t="str">
        <f>RIGHT(N3761, LEN(N3761) - SEARCH("/", N3761,1))</f>
        <v>plays</v>
      </c>
      <c r="S3761" s="10">
        <f>(((J3761/60)/60)/24)+DATE(1970,1,1)</f>
        <v>41884.056747685187</v>
      </c>
      <c r="T3761" s="10">
        <f>(((I3761/60)/60)/24)+DATE(1970,1,1)</f>
        <v>41903.083333333336</v>
      </c>
      <c r="U3761" s="12">
        <f>ROUND((T3761-S3761), 0)</f>
        <v>19</v>
      </c>
      <c r="V3761" s="11">
        <f>IF(E3761&gt;=D3761, 1, "")</f>
        <v>1</v>
      </c>
      <c r="W3761" s="11" t="str">
        <f>IF(E3761&lt;D3761, 1, "")</f>
        <v/>
      </c>
      <c r="X3761" s="15">
        <f>S3761</f>
        <v>41884.056747685187</v>
      </c>
    </row>
    <row r="3762" spans="1:24" ht="48" x14ac:dyDescent="0.2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5">
        <f>E3762/D3762</f>
        <v>1</v>
      </c>
      <c r="P3762" s="6">
        <f>E3762/L3762</f>
        <v>51.724137931034484</v>
      </c>
      <c r="Q3762" t="str">
        <f>LEFT(N3762, SEARCH("/", N3762, 1)-1)</f>
        <v>theater</v>
      </c>
      <c r="R3762" t="str">
        <f>RIGHT(N3762, LEN(N3762) - SEARCH("/", N3762,1))</f>
        <v>plays</v>
      </c>
      <c r="S3762" s="10">
        <f>(((J3762/60)/60)/24)+DATE(1970,1,1)</f>
        <v>41792.645277777774</v>
      </c>
      <c r="T3762" s="10">
        <f>(((I3762/60)/60)/24)+DATE(1970,1,1)</f>
        <v>41822.645277777774</v>
      </c>
      <c r="U3762" s="12">
        <f>ROUND((T3762-S3762), 0)</f>
        <v>30</v>
      </c>
      <c r="V3762" s="11">
        <f>IF(E3762&gt;=D3762, 1, "")</f>
        <v>1</v>
      </c>
      <c r="W3762" s="11" t="str">
        <f>IF(E3762&lt;D3762, 1, "")</f>
        <v/>
      </c>
      <c r="X3762" s="15">
        <f>S3762</f>
        <v>41792.645277777774</v>
      </c>
    </row>
    <row r="3763" spans="1:24" ht="48" x14ac:dyDescent="0.2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5">
        <f>E3763/D3763</f>
        <v>1.0275000000000001</v>
      </c>
      <c r="P3763" s="6">
        <f>E3763/L3763</f>
        <v>40.294117647058826</v>
      </c>
      <c r="Q3763" t="str">
        <f>LEFT(N3763, SEARCH("/", N3763, 1)-1)</f>
        <v>theater</v>
      </c>
      <c r="R3763" t="str">
        <f>RIGHT(N3763, LEN(N3763) - SEARCH("/", N3763,1))</f>
        <v>plays</v>
      </c>
      <c r="S3763" s="10">
        <f>(((J3763/60)/60)/24)+DATE(1970,1,1)</f>
        <v>42038.720451388886</v>
      </c>
      <c r="T3763" s="10">
        <f>(((I3763/60)/60)/24)+DATE(1970,1,1)</f>
        <v>42063.708333333328</v>
      </c>
      <c r="U3763" s="12">
        <f>ROUND((T3763-S3763), 0)</f>
        <v>25</v>
      </c>
      <c r="V3763" s="11">
        <f>IF(E3763&gt;=D3763, 1, "")</f>
        <v>1</v>
      </c>
      <c r="W3763" s="11" t="str">
        <f>IF(E3763&lt;D3763, 1, "")</f>
        <v/>
      </c>
      <c r="X3763" s="15">
        <f>S3763</f>
        <v>42038.720451388886</v>
      </c>
    </row>
    <row r="3764" spans="1:24" ht="48" x14ac:dyDescent="0.2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5">
        <f>E3764/D3764</f>
        <v>1.3</v>
      </c>
      <c r="P3764" s="6">
        <f>E3764/L3764</f>
        <v>16.25</v>
      </c>
      <c r="Q3764" t="str">
        <f>LEFT(N3764, SEARCH("/", N3764, 1)-1)</f>
        <v>theater</v>
      </c>
      <c r="R3764" t="str">
        <f>RIGHT(N3764, LEN(N3764) - SEARCH("/", N3764,1))</f>
        <v>plays</v>
      </c>
      <c r="S3764" s="10">
        <f>(((J3764/60)/60)/24)+DATE(1970,1,1)</f>
        <v>42662.021539351852</v>
      </c>
      <c r="T3764" s="10">
        <f>(((I3764/60)/60)/24)+DATE(1970,1,1)</f>
        <v>42676.021539351852</v>
      </c>
      <c r="U3764" s="12">
        <f>ROUND((T3764-S3764), 0)</f>
        <v>14</v>
      </c>
      <c r="V3764" s="11">
        <f>IF(E3764&gt;=D3764, 1, "")</f>
        <v>1</v>
      </c>
      <c r="W3764" s="11" t="str">
        <f>IF(E3764&lt;D3764, 1, "")</f>
        <v/>
      </c>
      <c r="X3764" s="15">
        <f>S3764</f>
        <v>42662.021539351852</v>
      </c>
    </row>
    <row r="3765" spans="1:24" ht="48" x14ac:dyDescent="0.2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5">
        <f>E3765/D3765</f>
        <v>1.0854949999999999</v>
      </c>
      <c r="P3765" s="6">
        <f>E3765/L3765</f>
        <v>30.152638888888887</v>
      </c>
      <c r="Q3765" t="str">
        <f>LEFT(N3765, SEARCH("/", N3765, 1)-1)</f>
        <v>theater</v>
      </c>
      <c r="R3765" t="str">
        <f>RIGHT(N3765, LEN(N3765) - SEARCH("/", N3765,1))</f>
        <v>plays</v>
      </c>
      <c r="S3765" s="10">
        <f>(((J3765/60)/60)/24)+DATE(1970,1,1)</f>
        <v>41820.945613425924</v>
      </c>
      <c r="T3765" s="10">
        <f>(((I3765/60)/60)/24)+DATE(1970,1,1)</f>
        <v>41850.945613425924</v>
      </c>
      <c r="U3765" s="12">
        <f>ROUND((T3765-S3765), 0)</f>
        <v>30</v>
      </c>
      <c r="V3765" s="11">
        <f>IF(E3765&gt;=D3765, 1, "")</f>
        <v>1</v>
      </c>
      <c r="W3765" s="11" t="str">
        <f>IF(E3765&lt;D3765, 1, "")</f>
        <v/>
      </c>
      <c r="X3765" s="15">
        <f>S3765</f>
        <v>41820.945613425924</v>
      </c>
    </row>
    <row r="3766" spans="1:24" ht="48" x14ac:dyDescent="0.2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5">
        <f>E3766/D3766</f>
        <v>1</v>
      </c>
      <c r="P3766" s="6">
        <f>E3766/L3766</f>
        <v>95.238095238095241</v>
      </c>
      <c r="Q3766" t="str">
        <f>LEFT(N3766, SEARCH("/", N3766, 1)-1)</f>
        <v>theater</v>
      </c>
      <c r="R3766" t="str">
        <f>RIGHT(N3766, LEN(N3766) - SEARCH("/", N3766,1))</f>
        <v>plays</v>
      </c>
      <c r="S3766" s="10">
        <f>(((J3766/60)/60)/24)+DATE(1970,1,1)</f>
        <v>41839.730937500004</v>
      </c>
      <c r="T3766" s="10">
        <f>(((I3766/60)/60)/24)+DATE(1970,1,1)</f>
        <v>41869.730937500004</v>
      </c>
      <c r="U3766" s="12">
        <f>ROUND((T3766-S3766), 0)</f>
        <v>30</v>
      </c>
      <c r="V3766" s="11">
        <f>IF(E3766&gt;=D3766, 1, "")</f>
        <v>1</v>
      </c>
      <c r="W3766" s="11" t="str">
        <f>IF(E3766&lt;D3766, 1, "")</f>
        <v/>
      </c>
      <c r="X3766" s="15">
        <f>S3766</f>
        <v>41839.730937500004</v>
      </c>
    </row>
    <row r="3767" spans="1:24" ht="48" x14ac:dyDescent="0.2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5">
        <f>E3767/D3767</f>
        <v>1.0965</v>
      </c>
      <c r="P3767" s="6">
        <f>E3767/L3767</f>
        <v>52.214285714285715</v>
      </c>
      <c r="Q3767" t="str">
        <f>LEFT(N3767, SEARCH("/", N3767, 1)-1)</f>
        <v>theater</v>
      </c>
      <c r="R3767" t="str">
        <f>RIGHT(N3767, LEN(N3767) - SEARCH("/", N3767,1))</f>
        <v>plays</v>
      </c>
      <c r="S3767" s="10">
        <f>(((J3767/60)/60)/24)+DATE(1970,1,1)</f>
        <v>42380.581180555557</v>
      </c>
      <c r="T3767" s="10">
        <f>(((I3767/60)/60)/24)+DATE(1970,1,1)</f>
        <v>42405.916666666672</v>
      </c>
      <c r="U3767" s="12">
        <f>ROUND((T3767-S3767), 0)</f>
        <v>25</v>
      </c>
      <c r="V3767" s="11">
        <f>IF(E3767&gt;=D3767, 1, "")</f>
        <v>1</v>
      </c>
      <c r="W3767" s="11" t="str">
        <f>IF(E3767&lt;D3767, 1, "")</f>
        <v/>
      </c>
      <c r="X3767" s="15">
        <f>S3767</f>
        <v>42380.581180555557</v>
      </c>
    </row>
    <row r="3768" spans="1:24" ht="48" x14ac:dyDescent="0.2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5">
        <f>E3768/D3768</f>
        <v>1.0026315789473683</v>
      </c>
      <c r="P3768" s="6">
        <f>E3768/L3768</f>
        <v>134.1549295774648</v>
      </c>
      <c r="Q3768" t="str">
        <f>LEFT(N3768, SEARCH("/", N3768, 1)-1)</f>
        <v>theater</v>
      </c>
      <c r="R3768" t="str">
        <f>RIGHT(N3768, LEN(N3768) - SEARCH("/", N3768,1))</f>
        <v>plays</v>
      </c>
      <c r="S3768" s="10">
        <f>(((J3768/60)/60)/24)+DATE(1970,1,1)</f>
        <v>41776.063136574077</v>
      </c>
      <c r="T3768" s="10">
        <f>(((I3768/60)/60)/24)+DATE(1970,1,1)</f>
        <v>41807.125</v>
      </c>
      <c r="U3768" s="12">
        <f>ROUND((T3768-S3768), 0)</f>
        <v>31</v>
      </c>
      <c r="V3768" s="11">
        <f>IF(E3768&gt;=D3768, 1, "")</f>
        <v>1</v>
      </c>
      <c r="W3768" s="11" t="str">
        <f>IF(E3768&lt;D3768, 1, "")</f>
        <v/>
      </c>
      <c r="X3768" s="15">
        <f>S3768</f>
        <v>41776.063136574077</v>
      </c>
    </row>
    <row r="3769" spans="1:24" ht="48" x14ac:dyDescent="0.2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5">
        <f>E3769/D3769</f>
        <v>1.0555000000000001</v>
      </c>
      <c r="P3769" s="6">
        <f>E3769/L3769</f>
        <v>62.827380952380949</v>
      </c>
      <c r="Q3769" t="str">
        <f>LEFT(N3769, SEARCH("/", N3769, 1)-1)</f>
        <v>theater</v>
      </c>
      <c r="R3769" t="str">
        <f>RIGHT(N3769, LEN(N3769) - SEARCH("/", N3769,1))</f>
        <v>plays</v>
      </c>
      <c r="S3769" s="10">
        <f>(((J3769/60)/60)/24)+DATE(1970,1,1)</f>
        <v>41800.380428240744</v>
      </c>
      <c r="T3769" s="10">
        <f>(((I3769/60)/60)/24)+DATE(1970,1,1)</f>
        <v>41830.380428240744</v>
      </c>
      <c r="U3769" s="12">
        <f>ROUND((T3769-S3769), 0)</f>
        <v>30</v>
      </c>
      <c r="V3769" s="11">
        <f>IF(E3769&gt;=D3769, 1, "")</f>
        <v>1</v>
      </c>
      <c r="W3769" s="11" t="str">
        <f>IF(E3769&lt;D3769, 1, "")</f>
        <v/>
      </c>
      <c r="X3769" s="15">
        <f>S3769</f>
        <v>41800.380428240744</v>
      </c>
    </row>
    <row r="3770" spans="1:24" ht="48" x14ac:dyDescent="0.2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5">
        <f>E3770/D3770</f>
        <v>1.1200000000000001</v>
      </c>
      <c r="P3770" s="6">
        <f>E3770/L3770</f>
        <v>58.94736842105263</v>
      </c>
      <c r="Q3770" t="str">
        <f>LEFT(N3770, SEARCH("/", N3770, 1)-1)</f>
        <v>theater</v>
      </c>
      <c r="R3770" t="str">
        <f>RIGHT(N3770, LEN(N3770) - SEARCH("/", N3770,1))</f>
        <v>plays</v>
      </c>
      <c r="S3770" s="10">
        <f>(((J3770/60)/60)/24)+DATE(1970,1,1)</f>
        <v>42572.61681712963</v>
      </c>
      <c r="T3770" s="10">
        <f>(((I3770/60)/60)/24)+DATE(1970,1,1)</f>
        <v>42589.125</v>
      </c>
      <c r="U3770" s="12">
        <f>ROUND((T3770-S3770), 0)</f>
        <v>17</v>
      </c>
      <c r="V3770" s="11">
        <f>IF(E3770&gt;=D3770, 1, "")</f>
        <v>1</v>
      </c>
      <c r="W3770" s="11" t="str">
        <f>IF(E3770&lt;D3770, 1, "")</f>
        <v/>
      </c>
      <c r="X3770" s="15">
        <f>S3770</f>
        <v>42572.61681712963</v>
      </c>
    </row>
    <row r="3771" spans="1:24" ht="48" x14ac:dyDescent="0.2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5">
        <f>E3771/D3771</f>
        <v>1.0589999999999999</v>
      </c>
      <c r="P3771" s="6">
        <f>E3771/L3771</f>
        <v>143.1081081081081</v>
      </c>
      <c r="Q3771" t="str">
        <f>LEFT(N3771, SEARCH("/", N3771, 1)-1)</f>
        <v>theater</v>
      </c>
      <c r="R3771" t="str">
        <f>RIGHT(N3771, LEN(N3771) - SEARCH("/", N3771,1))</f>
        <v>plays</v>
      </c>
      <c r="S3771" s="10">
        <f>(((J3771/60)/60)/24)+DATE(1970,1,1)</f>
        <v>41851.541585648149</v>
      </c>
      <c r="T3771" s="10">
        <f>(((I3771/60)/60)/24)+DATE(1970,1,1)</f>
        <v>41872.686111111114</v>
      </c>
      <c r="U3771" s="12">
        <f>ROUND((T3771-S3771), 0)</f>
        <v>21</v>
      </c>
      <c r="V3771" s="11">
        <f>IF(E3771&gt;=D3771, 1, "")</f>
        <v>1</v>
      </c>
      <c r="W3771" s="11" t="str">
        <f>IF(E3771&lt;D3771, 1, "")</f>
        <v/>
      </c>
      <c r="X3771" s="15">
        <f>S3771</f>
        <v>41851.541585648149</v>
      </c>
    </row>
    <row r="3772" spans="1:24" ht="48" x14ac:dyDescent="0.2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5">
        <f>E3772/D3772</f>
        <v>1.01</v>
      </c>
      <c r="P3772" s="6">
        <f>E3772/L3772</f>
        <v>84.166666666666671</v>
      </c>
      <c r="Q3772" t="str">
        <f>LEFT(N3772, SEARCH("/", N3772, 1)-1)</f>
        <v>theater</v>
      </c>
      <c r="R3772" t="str">
        <f>RIGHT(N3772, LEN(N3772) - SEARCH("/", N3772,1))</f>
        <v>plays</v>
      </c>
      <c r="S3772" s="10">
        <f>(((J3772/60)/60)/24)+DATE(1970,1,1)</f>
        <v>42205.710879629631</v>
      </c>
      <c r="T3772" s="10">
        <f>(((I3772/60)/60)/24)+DATE(1970,1,1)</f>
        <v>42235.710879629631</v>
      </c>
      <c r="U3772" s="12">
        <f>ROUND((T3772-S3772), 0)</f>
        <v>30</v>
      </c>
      <c r="V3772" s="11">
        <f>IF(E3772&gt;=D3772, 1, "")</f>
        <v>1</v>
      </c>
      <c r="W3772" s="11" t="str">
        <f>IF(E3772&lt;D3772, 1, "")</f>
        <v/>
      </c>
      <c r="X3772" s="15">
        <f>S3772</f>
        <v>42205.710879629631</v>
      </c>
    </row>
    <row r="3773" spans="1:24" ht="48" x14ac:dyDescent="0.2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5">
        <f>E3773/D3773</f>
        <v>1.042</v>
      </c>
      <c r="P3773" s="6">
        <f>E3773/L3773</f>
        <v>186.07142857142858</v>
      </c>
      <c r="Q3773" t="str">
        <f>LEFT(N3773, SEARCH("/", N3773, 1)-1)</f>
        <v>theater</v>
      </c>
      <c r="R3773" t="str">
        <f>RIGHT(N3773, LEN(N3773) - SEARCH("/", N3773,1))</f>
        <v>plays</v>
      </c>
      <c r="S3773" s="10">
        <f>(((J3773/60)/60)/24)+DATE(1970,1,1)</f>
        <v>42100.927858796291</v>
      </c>
      <c r="T3773" s="10">
        <f>(((I3773/60)/60)/24)+DATE(1970,1,1)</f>
        <v>42126.875</v>
      </c>
      <c r="U3773" s="12">
        <f>ROUND((T3773-S3773), 0)</f>
        <v>26</v>
      </c>
      <c r="V3773" s="11">
        <f>IF(E3773&gt;=D3773, 1, "")</f>
        <v>1</v>
      </c>
      <c r="W3773" s="11" t="str">
        <f>IF(E3773&lt;D3773, 1, "")</f>
        <v/>
      </c>
      <c r="X3773" s="15">
        <f>S3773</f>
        <v>42100.927858796291</v>
      </c>
    </row>
    <row r="3774" spans="1:24" ht="32" x14ac:dyDescent="0.2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5">
        <f>E3774/D3774</f>
        <v>1.3467833333333334</v>
      </c>
      <c r="P3774" s="6">
        <f>E3774/L3774</f>
        <v>89.785555555555561</v>
      </c>
      <c r="Q3774" t="str">
        <f>LEFT(N3774, SEARCH("/", N3774, 1)-1)</f>
        <v>theater</v>
      </c>
      <c r="R3774" t="str">
        <f>RIGHT(N3774, LEN(N3774) - SEARCH("/", N3774,1))</f>
        <v>plays</v>
      </c>
      <c r="S3774" s="10">
        <f>(((J3774/60)/60)/24)+DATE(1970,1,1)</f>
        <v>42374.911226851851</v>
      </c>
      <c r="T3774" s="10">
        <f>(((I3774/60)/60)/24)+DATE(1970,1,1)</f>
        <v>42388.207638888889</v>
      </c>
      <c r="U3774" s="12">
        <f>ROUND((T3774-S3774), 0)</f>
        <v>13</v>
      </c>
      <c r="V3774" s="11">
        <f>IF(E3774&gt;=D3774, 1, "")</f>
        <v>1</v>
      </c>
      <c r="W3774" s="11" t="str">
        <f>IF(E3774&lt;D3774, 1, "")</f>
        <v/>
      </c>
      <c r="X3774" s="15">
        <f>S3774</f>
        <v>42374.911226851851</v>
      </c>
    </row>
    <row r="3775" spans="1:24" ht="48" x14ac:dyDescent="0.2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5">
        <f>E3775/D3775</f>
        <v>1.052184</v>
      </c>
      <c r="P3775" s="6">
        <f>E3775/L3775</f>
        <v>64.157560975609755</v>
      </c>
      <c r="Q3775" t="str">
        <f>LEFT(N3775, SEARCH("/", N3775, 1)-1)</f>
        <v>theater</v>
      </c>
      <c r="R3775" t="str">
        <f>RIGHT(N3775, LEN(N3775) - SEARCH("/", N3775,1))</f>
        <v>plays</v>
      </c>
      <c r="S3775" s="10">
        <f>(((J3775/60)/60)/24)+DATE(1970,1,1)</f>
        <v>41809.12300925926</v>
      </c>
      <c r="T3775" s="10">
        <f>(((I3775/60)/60)/24)+DATE(1970,1,1)</f>
        <v>41831.677083333336</v>
      </c>
      <c r="U3775" s="12">
        <f>ROUND((T3775-S3775), 0)</f>
        <v>23</v>
      </c>
      <c r="V3775" s="11">
        <f>IF(E3775&gt;=D3775, 1, "")</f>
        <v>1</v>
      </c>
      <c r="W3775" s="11" t="str">
        <f>IF(E3775&lt;D3775, 1, "")</f>
        <v/>
      </c>
      <c r="X3775" s="15">
        <f>S3775</f>
        <v>41809.12300925926</v>
      </c>
    </row>
    <row r="3776" spans="1:24" ht="48" x14ac:dyDescent="0.2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5">
        <f>E3776/D3776</f>
        <v>1.026</v>
      </c>
      <c r="P3776" s="6">
        <f>E3776/L3776</f>
        <v>59.651162790697676</v>
      </c>
      <c r="Q3776" t="str">
        <f>LEFT(N3776, SEARCH("/", N3776, 1)-1)</f>
        <v>theater</v>
      </c>
      <c r="R3776" t="str">
        <f>RIGHT(N3776, LEN(N3776) - SEARCH("/", N3776,1))</f>
        <v>plays</v>
      </c>
      <c r="S3776" s="10">
        <f>(((J3776/60)/60)/24)+DATE(1970,1,1)</f>
        <v>42294.429641203707</v>
      </c>
      <c r="T3776" s="10">
        <f>(((I3776/60)/60)/24)+DATE(1970,1,1)</f>
        <v>42321.845138888893</v>
      </c>
      <c r="U3776" s="12">
        <f>ROUND((T3776-S3776), 0)</f>
        <v>27</v>
      </c>
      <c r="V3776" s="11">
        <f>IF(E3776&gt;=D3776, 1, "")</f>
        <v>1</v>
      </c>
      <c r="W3776" s="11" t="str">
        <f>IF(E3776&lt;D3776, 1, "")</f>
        <v/>
      </c>
      <c r="X3776" s="15">
        <f>S3776</f>
        <v>42294.429641203707</v>
      </c>
    </row>
    <row r="3777" spans="1:24" ht="48" x14ac:dyDescent="0.2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5">
        <f>E3777/D3777</f>
        <v>1</v>
      </c>
      <c r="P3777" s="6">
        <f>E3777/L3777</f>
        <v>31.25</v>
      </c>
      <c r="Q3777" t="str">
        <f>LEFT(N3777, SEARCH("/", N3777, 1)-1)</f>
        <v>theater</v>
      </c>
      <c r="R3777" t="str">
        <f>RIGHT(N3777, LEN(N3777) - SEARCH("/", N3777,1))</f>
        <v>plays</v>
      </c>
      <c r="S3777" s="10">
        <f>(((J3777/60)/60)/24)+DATE(1970,1,1)</f>
        <v>42124.841111111105</v>
      </c>
      <c r="T3777" s="10">
        <f>(((I3777/60)/60)/24)+DATE(1970,1,1)</f>
        <v>42154.841111111105</v>
      </c>
      <c r="U3777" s="12">
        <f>ROUND((T3777-S3777), 0)</f>
        <v>30</v>
      </c>
      <c r="V3777" s="11">
        <f>IF(E3777&gt;=D3777, 1, "")</f>
        <v>1</v>
      </c>
      <c r="W3777" s="11" t="str">
        <f>IF(E3777&lt;D3777, 1, "")</f>
        <v/>
      </c>
      <c r="X3777" s="15">
        <f>S3777</f>
        <v>42124.841111111105</v>
      </c>
    </row>
    <row r="3778" spans="1:24" ht="48" x14ac:dyDescent="0.2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5">
        <f>E3778/D3778</f>
        <v>1.855</v>
      </c>
      <c r="P3778" s="6">
        <f>E3778/L3778</f>
        <v>41.222222222222221</v>
      </c>
      <c r="Q3778" t="str">
        <f>LEFT(N3778, SEARCH("/", N3778, 1)-1)</f>
        <v>theater</v>
      </c>
      <c r="R3778" t="str">
        <f>RIGHT(N3778, LEN(N3778) - SEARCH("/", N3778,1))</f>
        <v>plays</v>
      </c>
      <c r="S3778" s="10">
        <f>(((J3778/60)/60)/24)+DATE(1970,1,1)</f>
        <v>41861.524837962963</v>
      </c>
      <c r="T3778" s="10">
        <f>(((I3778/60)/60)/24)+DATE(1970,1,1)</f>
        <v>41891.524837962963</v>
      </c>
      <c r="U3778" s="12">
        <f>ROUND((T3778-S3778), 0)</f>
        <v>30</v>
      </c>
      <c r="V3778" s="11">
        <f>IF(E3778&gt;=D3778, 1, "")</f>
        <v>1</v>
      </c>
      <c r="W3778" s="11" t="str">
        <f>IF(E3778&lt;D3778, 1, "")</f>
        <v/>
      </c>
      <c r="X3778" s="15">
        <f>S3778</f>
        <v>41861.524837962963</v>
      </c>
    </row>
    <row r="3779" spans="1:24" ht="48" x14ac:dyDescent="0.2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5">
        <f>E3779/D3779</f>
        <v>2.89</v>
      </c>
      <c r="P3779" s="6">
        <f>E3779/L3779</f>
        <v>43.35</v>
      </c>
      <c r="Q3779" t="str">
        <f>LEFT(N3779, SEARCH("/", N3779, 1)-1)</f>
        <v>theater</v>
      </c>
      <c r="R3779" t="str">
        <f>RIGHT(N3779, LEN(N3779) - SEARCH("/", N3779,1))</f>
        <v>plays</v>
      </c>
      <c r="S3779" s="10">
        <f>(((J3779/60)/60)/24)+DATE(1970,1,1)</f>
        <v>42521.291504629626</v>
      </c>
      <c r="T3779" s="10">
        <f>(((I3779/60)/60)/24)+DATE(1970,1,1)</f>
        <v>42529.582638888889</v>
      </c>
      <c r="U3779" s="12">
        <f>ROUND((T3779-S3779), 0)</f>
        <v>8</v>
      </c>
      <c r="V3779" s="11">
        <f>IF(E3779&gt;=D3779, 1, "")</f>
        <v>1</v>
      </c>
      <c r="W3779" s="11" t="str">
        <f>IF(E3779&lt;D3779, 1, "")</f>
        <v/>
      </c>
      <c r="X3779" s="15">
        <f>S3779</f>
        <v>42521.291504629626</v>
      </c>
    </row>
    <row r="3780" spans="1:24" ht="48" x14ac:dyDescent="0.2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5">
        <f>E3780/D3780</f>
        <v>1</v>
      </c>
      <c r="P3780" s="6">
        <f>E3780/L3780</f>
        <v>64.516129032258064</v>
      </c>
      <c r="Q3780" t="str">
        <f>LEFT(N3780, SEARCH("/", N3780, 1)-1)</f>
        <v>theater</v>
      </c>
      <c r="R3780" t="str">
        <f>RIGHT(N3780, LEN(N3780) - SEARCH("/", N3780,1))</f>
        <v>plays</v>
      </c>
      <c r="S3780" s="10">
        <f>(((J3780/60)/60)/24)+DATE(1970,1,1)</f>
        <v>42272.530509259261</v>
      </c>
      <c r="T3780" s="10">
        <f>(((I3780/60)/60)/24)+DATE(1970,1,1)</f>
        <v>42300.530509259261</v>
      </c>
      <c r="U3780" s="12">
        <f>ROUND((T3780-S3780), 0)</f>
        <v>28</v>
      </c>
      <c r="V3780" s="11">
        <f>IF(E3780&gt;=D3780, 1, "")</f>
        <v>1</v>
      </c>
      <c r="W3780" s="11" t="str">
        <f>IF(E3780&lt;D3780, 1, "")</f>
        <v/>
      </c>
      <c r="X3780" s="15">
        <f>S3780</f>
        <v>42272.530509259261</v>
      </c>
    </row>
    <row r="3781" spans="1:24" ht="48" x14ac:dyDescent="0.2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5">
        <f>E3781/D3781</f>
        <v>1.0820000000000001</v>
      </c>
      <c r="P3781" s="6">
        <f>E3781/L3781</f>
        <v>43.28</v>
      </c>
      <c r="Q3781" t="str">
        <f>LEFT(N3781, SEARCH("/", N3781, 1)-1)</f>
        <v>theater</v>
      </c>
      <c r="R3781" t="str">
        <f>RIGHT(N3781, LEN(N3781) - SEARCH("/", N3781,1))</f>
        <v>plays</v>
      </c>
      <c r="S3781" s="10">
        <f>(((J3781/60)/60)/24)+DATE(1970,1,1)</f>
        <v>42016.832465277781</v>
      </c>
      <c r="T3781" s="10">
        <f>(((I3781/60)/60)/24)+DATE(1970,1,1)</f>
        <v>42040.513888888891</v>
      </c>
      <c r="U3781" s="12">
        <f>ROUND((T3781-S3781), 0)</f>
        <v>24</v>
      </c>
      <c r="V3781" s="11">
        <f>IF(E3781&gt;=D3781, 1, "")</f>
        <v>1</v>
      </c>
      <c r="W3781" s="11" t="str">
        <f>IF(E3781&lt;D3781, 1, "")</f>
        <v/>
      </c>
      <c r="X3781" s="15">
        <f>S3781</f>
        <v>42016.832465277781</v>
      </c>
    </row>
    <row r="3782" spans="1:24" ht="32" x14ac:dyDescent="0.2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5">
        <f>E3782/D3782</f>
        <v>1.0780000000000001</v>
      </c>
      <c r="P3782" s="6">
        <f>E3782/L3782</f>
        <v>77</v>
      </c>
      <c r="Q3782" t="str">
        <f>LEFT(N3782, SEARCH("/", N3782, 1)-1)</f>
        <v>theater</v>
      </c>
      <c r="R3782" t="str">
        <f>RIGHT(N3782, LEN(N3782) - SEARCH("/", N3782,1))</f>
        <v>plays</v>
      </c>
      <c r="S3782" s="10">
        <f>(((J3782/60)/60)/24)+DATE(1970,1,1)</f>
        <v>42402.889027777783</v>
      </c>
      <c r="T3782" s="10">
        <f>(((I3782/60)/60)/24)+DATE(1970,1,1)</f>
        <v>42447.847361111111</v>
      </c>
      <c r="U3782" s="12">
        <f>ROUND((T3782-S3782), 0)</f>
        <v>45</v>
      </c>
      <c r="V3782" s="11">
        <f>IF(E3782&gt;=D3782, 1, "")</f>
        <v>1</v>
      </c>
      <c r="W3782" s="11" t="str">
        <f>IF(E3782&lt;D3782, 1, "")</f>
        <v/>
      </c>
      <c r="X3782" s="15">
        <f>S3782</f>
        <v>42402.889027777783</v>
      </c>
    </row>
    <row r="3783" spans="1:24" ht="48" x14ac:dyDescent="0.2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5">
        <f>E3783/D3783</f>
        <v>1.0976190476190477</v>
      </c>
      <c r="P3783" s="6">
        <f>E3783/L3783</f>
        <v>51.222222222222221</v>
      </c>
      <c r="Q3783" t="str">
        <f>LEFT(N3783, SEARCH("/", N3783, 1)-1)</f>
        <v>theater</v>
      </c>
      <c r="R3783" t="str">
        <f>RIGHT(N3783, LEN(N3783) - SEARCH("/", N3783,1))</f>
        <v>plays</v>
      </c>
      <c r="S3783" s="10">
        <f>(((J3783/60)/60)/24)+DATE(1970,1,1)</f>
        <v>41960.119085648148</v>
      </c>
      <c r="T3783" s="10">
        <f>(((I3783/60)/60)/24)+DATE(1970,1,1)</f>
        <v>41990.119085648148</v>
      </c>
      <c r="U3783" s="12">
        <f>ROUND((T3783-S3783), 0)</f>
        <v>30</v>
      </c>
      <c r="V3783" s="11">
        <f>IF(E3783&gt;=D3783, 1, "")</f>
        <v>1</v>
      </c>
      <c r="W3783" s="11" t="str">
        <f>IF(E3783&lt;D3783, 1, "")</f>
        <v/>
      </c>
      <c r="X3783" s="15">
        <f>S3783</f>
        <v>41960.119085648148</v>
      </c>
    </row>
    <row r="3784" spans="1:24" ht="48" x14ac:dyDescent="0.2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5">
        <f>E3784/D3784</f>
        <v>1.70625</v>
      </c>
      <c r="P3784" s="6">
        <f>E3784/L3784</f>
        <v>68.25</v>
      </c>
      <c r="Q3784" t="str">
        <f>LEFT(N3784, SEARCH("/", N3784, 1)-1)</f>
        <v>theater</v>
      </c>
      <c r="R3784" t="str">
        <f>RIGHT(N3784, LEN(N3784) - SEARCH("/", N3784,1))</f>
        <v>plays</v>
      </c>
      <c r="S3784" s="10">
        <f>(((J3784/60)/60)/24)+DATE(1970,1,1)</f>
        <v>42532.052523148144</v>
      </c>
      <c r="T3784" s="10">
        <f>(((I3784/60)/60)/24)+DATE(1970,1,1)</f>
        <v>42560.166666666672</v>
      </c>
      <c r="U3784" s="12">
        <f>ROUND((T3784-S3784), 0)</f>
        <v>28</v>
      </c>
      <c r="V3784" s="11">
        <f>IF(E3784&gt;=D3784, 1, "")</f>
        <v>1</v>
      </c>
      <c r="W3784" s="11" t="str">
        <f>IF(E3784&lt;D3784, 1, "")</f>
        <v/>
      </c>
      <c r="X3784" s="15">
        <f>S3784</f>
        <v>42532.052523148144</v>
      </c>
    </row>
    <row r="3785" spans="1:24" ht="48" x14ac:dyDescent="0.2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5">
        <f>E3785/D3785</f>
        <v>1.52</v>
      </c>
      <c r="P3785" s="6">
        <f>E3785/L3785</f>
        <v>19.487179487179485</v>
      </c>
      <c r="Q3785" t="str">
        <f>LEFT(N3785, SEARCH("/", N3785, 1)-1)</f>
        <v>theater</v>
      </c>
      <c r="R3785" t="str">
        <f>RIGHT(N3785, LEN(N3785) - SEARCH("/", N3785,1))</f>
        <v>plays</v>
      </c>
      <c r="S3785" s="10">
        <f>(((J3785/60)/60)/24)+DATE(1970,1,1)</f>
        <v>42036.704525462963</v>
      </c>
      <c r="T3785" s="10">
        <f>(((I3785/60)/60)/24)+DATE(1970,1,1)</f>
        <v>42096.662858796291</v>
      </c>
      <c r="U3785" s="12">
        <f>ROUND((T3785-S3785), 0)</f>
        <v>60</v>
      </c>
      <c r="V3785" s="11">
        <f>IF(E3785&gt;=D3785, 1, "")</f>
        <v>1</v>
      </c>
      <c r="W3785" s="11" t="str">
        <f>IF(E3785&lt;D3785, 1, "")</f>
        <v/>
      </c>
      <c r="X3785" s="15">
        <f>S3785</f>
        <v>42036.704525462963</v>
      </c>
    </row>
    <row r="3786" spans="1:24" ht="48" x14ac:dyDescent="0.2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5">
        <f>E3786/D3786</f>
        <v>1.0123076923076924</v>
      </c>
      <c r="P3786" s="6">
        <f>E3786/L3786</f>
        <v>41.125</v>
      </c>
      <c r="Q3786" t="str">
        <f>LEFT(N3786, SEARCH("/", N3786, 1)-1)</f>
        <v>theater</v>
      </c>
      <c r="R3786" t="str">
        <f>RIGHT(N3786, LEN(N3786) - SEARCH("/", N3786,1))</f>
        <v>plays</v>
      </c>
      <c r="S3786" s="10">
        <f>(((J3786/60)/60)/24)+DATE(1970,1,1)</f>
        <v>42088.723692129628</v>
      </c>
      <c r="T3786" s="10">
        <f>(((I3786/60)/60)/24)+DATE(1970,1,1)</f>
        <v>42115.723692129628</v>
      </c>
      <c r="U3786" s="12">
        <f>ROUND((T3786-S3786), 0)</f>
        <v>27</v>
      </c>
      <c r="V3786" s="11">
        <f>IF(E3786&gt;=D3786, 1, "")</f>
        <v>1</v>
      </c>
      <c r="W3786" s="11" t="str">
        <f>IF(E3786&lt;D3786, 1, "")</f>
        <v/>
      </c>
      <c r="X3786" s="15">
        <f>S3786</f>
        <v>42088.723692129628</v>
      </c>
    </row>
    <row r="3787" spans="1:24" ht="48" x14ac:dyDescent="0.2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5">
        <f>E3787/D3787</f>
        <v>1.532</v>
      </c>
      <c r="P3787" s="6">
        <f>E3787/L3787</f>
        <v>41.405405405405403</v>
      </c>
      <c r="Q3787" t="str">
        <f>LEFT(N3787, SEARCH("/", N3787, 1)-1)</f>
        <v>theater</v>
      </c>
      <c r="R3787" t="str">
        <f>RIGHT(N3787, LEN(N3787) - SEARCH("/", N3787,1))</f>
        <v>plays</v>
      </c>
      <c r="S3787" s="10">
        <f>(((J3787/60)/60)/24)+DATE(1970,1,1)</f>
        <v>41820.639189814814</v>
      </c>
      <c r="T3787" s="10">
        <f>(((I3787/60)/60)/24)+DATE(1970,1,1)</f>
        <v>41843.165972222225</v>
      </c>
      <c r="U3787" s="12">
        <f>ROUND((T3787-S3787), 0)</f>
        <v>23</v>
      </c>
      <c r="V3787" s="11">
        <f>IF(E3787&gt;=D3787, 1, "")</f>
        <v>1</v>
      </c>
      <c r="W3787" s="11" t="str">
        <f>IF(E3787&lt;D3787, 1, "")</f>
        <v/>
      </c>
      <c r="X3787" s="15">
        <f>S3787</f>
        <v>41820.639189814814</v>
      </c>
    </row>
    <row r="3788" spans="1:24" ht="48" x14ac:dyDescent="0.2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5">
        <f>E3788/D3788</f>
        <v>1.2833333333333334</v>
      </c>
      <c r="P3788" s="6">
        <f>E3788/L3788</f>
        <v>27.5</v>
      </c>
      <c r="Q3788" t="str">
        <f>LEFT(N3788, SEARCH("/", N3788, 1)-1)</f>
        <v>theater</v>
      </c>
      <c r="R3788" t="str">
        <f>RIGHT(N3788, LEN(N3788) - SEARCH("/", N3788,1))</f>
        <v>plays</v>
      </c>
      <c r="S3788" s="10">
        <f>(((J3788/60)/60)/24)+DATE(1970,1,1)</f>
        <v>42535.97865740741</v>
      </c>
      <c r="T3788" s="10">
        <f>(((I3788/60)/60)/24)+DATE(1970,1,1)</f>
        <v>42595.97865740741</v>
      </c>
      <c r="U3788" s="12">
        <f>ROUND((T3788-S3788), 0)</f>
        <v>60</v>
      </c>
      <c r="V3788" s="11">
        <f>IF(E3788&gt;=D3788, 1, "")</f>
        <v>1</v>
      </c>
      <c r="W3788" s="11" t="str">
        <f>IF(E3788&lt;D3788, 1, "")</f>
        <v/>
      </c>
      <c r="X3788" s="15">
        <f>S3788</f>
        <v>42535.97865740741</v>
      </c>
    </row>
    <row r="3789" spans="1:24" ht="48" x14ac:dyDescent="0.2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5">
        <f>E3789/D3789</f>
        <v>1.0071428571428571</v>
      </c>
      <c r="P3789" s="6">
        <f>E3789/L3789</f>
        <v>33.571428571428569</v>
      </c>
      <c r="Q3789" t="str">
        <f>LEFT(N3789, SEARCH("/", N3789, 1)-1)</f>
        <v>theater</v>
      </c>
      <c r="R3789" t="str">
        <f>RIGHT(N3789, LEN(N3789) - SEARCH("/", N3789,1))</f>
        <v>plays</v>
      </c>
      <c r="S3789" s="10">
        <f>(((J3789/60)/60)/24)+DATE(1970,1,1)</f>
        <v>41821.698599537034</v>
      </c>
      <c r="T3789" s="10">
        <f>(((I3789/60)/60)/24)+DATE(1970,1,1)</f>
        <v>41851.698599537034</v>
      </c>
      <c r="U3789" s="12">
        <f>ROUND((T3789-S3789), 0)</f>
        <v>30</v>
      </c>
      <c r="V3789" s="11">
        <f>IF(E3789&gt;=D3789, 1, "")</f>
        <v>1</v>
      </c>
      <c r="W3789" s="11" t="str">
        <f>IF(E3789&lt;D3789, 1, "")</f>
        <v/>
      </c>
      <c r="X3789" s="15">
        <f>S3789</f>
        <v>41821.698599537034</v>
      </c>
    </row>
    <row r="3790" spans="1:24" ht="48" x14ac:dyDescent="0.2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5">
        <f>E3790/D3790</f>
        <v>1.0065</v>
      </c>
      <c r="P3790" s="6">
        <f>E3790/L3790</f>
        <v>145.86956521739131</v>
      </c>
      <c r="Q3790" t="str">
        <f>LEFT(N3790, SEARCH("/", N3790, 1)-1)</f>
        <v>theater</v>
      </c>
      <c r="R3790" t="str">
        <f>RIGHT(N3790, LEN(N3790) - SEARCH("/", N3790,1))</f>
        <v>plays</v>
      </c>
      <c r="S3790" s="10">
        <f>(((J3790/60)/60)/24)+DATE(1970,1,1)</f>
        <v>42626.7503125</v>
      </c>
      <c r="T3790" s="10">
        <f>(((I3790/60)/60)/24)+DATE(1970,1,1)</f>
        <v>42656.7503125</v>
      </c>
      <c r="U3790" s="12">
        <f>ROUND((T3790-S3790), 0)</f>
        <v>30</v>
      </c>
      <c r="V3790" s="11">
        <f>IF(E3790&gt;=D3790, 1, "")</f>
        <v>1</v>
      </c>
      <c r="W3790" s="11" t="str">
        <f>IF(E3790&lt;D3790, 1, "")</f>
        <v/>
      </c>
      <c r="X3790" s="15">
        <f>S3790</f>
        <v>42626.7503125</v>
      </c>
    </row>
    <row r="3791" spans="1:24" ht="48" x14ac:dyDescent="0.2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5">
        <f>E3791/D3791</f>
        <v>1.913</v>
      </c>
      <c r="P3791" s="6">
        <f>E3791/L3791</f>
        <v>358.6875</v>
      </c>
      <c r="Q3791" t="str">
        <f>LEFT(N3791, SEARCH("/", N3791, 1)-1)</f>
        <v>theater</v>
      </c>
      <c r="R3791" t="str">
        <f>RIGHT(N3791, LEN(N3791) - SEARCH("/", N3791,1))</f>
        <v>plays</v>
      </c>
      <c r="S3791" s="10">
        <f>(((J3791/60)/60)/24)+DATE(1970,1,1)</f>
        <v>41821.205636574072</v>
      </c>
      <c r="T3791" s="10">
        <f>(((I3791/60)/60)/24)+DATE(1970,1,1)</f>
        <v>41852.290972222225</v>
      </c>
      <c r="U3791" s="12">
        <f>ROUND((T3791-S3791), 0)</f>
        <v>31</v>
      </c>
      <c r="V3791" s="11">
        <f>IF(E3791&gt;=D3791, 1, "")</f>
        <v>1</v>
      </c>
      <c r="W3791" s="11" t="str">
        <f>IF(E3791&lt;D3791, 1, "")</f>
        <v/>
      </c>
      <c r="X3791" s="15">
        <f>S3791</f>
        <v>41821.205636574072</v>
      </c>
    </row>
    <row r="3792" spans="1:24" ht="32" x14ac:dyDescent="0.2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5">
        <f>E3792/D3792</f>
        <v>1.4019999999999999</v>
      </c>
      <c r="P3792" s="6">
        <f>E3792/L3792</f>
        <v>50.981818181818184</v>
      </c>
      <c r="Q3792" t="str">
        <f>LEFT(N3792, SEARCH("/", N3792, 1)-1)</f>
        <v>theater</v>
      </c>
      <c r="R3792" t="str">
        <f>RIGHT(N3792, LEN(N3792) - SEARCH("/", N3792,1))</f>
        <v>plays</v>
      </c>
      <c r="S3792" s="10">
        <f>(((J3792/60)/60)/24)+DATE(1970,1,1)</f>
        <v>42016.706678240742</v>
      </c>
      <c r="T3792" s="10">
        <f>(((I3792/60)/60)/24)+DATE(1970,1,1)</f>
        <v>42047.249305555553</v>
      </c>
      <c r="U3792" s="12">
        <f>ROUND((T3792-S3792), 0)</f>
        <v>31</v>
      </c>
      <c r="V3792" s="11">
        <f>IF(E3792&gt;=D3792, 1, "")</f>
        <v>1</v>
      </c>
      <c r="W3792" s="11" t="str">
        <f>IF(E3792&lt;D3792, 1, "")</f>
        <v/>
      </c>
      <c r="X3792" s="15">
        <f>S3792</f>
        <v>42016.706678240742</v>
      </c>
    </row>
    <row r="3793" spans="1:24" ht="48" x14ac:dyDescent="0.2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5">
        <f>E3793/D3793</f>
        <v>1.2433537832310839</v>
      </c>
      <c r="P3793" s="6">
        <f>E3793/L3793</f>
        <v>45.037037037037038</v>
      </c>
      <c r="Q3793" t="str">
        <f>LEFT(N3793, SEARCH("/", N3793, 1)-1)</f>
        <v>theater</v>
      </c>
      <c r="R3793" t="str">
        <f>RIGHT(N3793, LEN(N3793) - SEARCH("/", N3793,1))</f>
        <v>plays</v>
      </c>
      <c r="S3793" s="10">
        <f>(((J3793/60)/60)/24)+DATE(1970,1,1)</f>
        <v>42011.202581018515</v>
      </c>
      <c r="T3793" s="10">
        <f>(((I3793/60)/60)/24)+DATE(1970,1,1)</f>
        <v>42038.185416666667</v>
      </c>
      <c r="U3793" s="12">
        <f>ROUND((T3793-S3793), 0)</f>
        <v>27</v>
      </c>
      <c r="V3793" s="11">
        <f>IF(E3793&gt;=D3793, 1, "")</f>
        <v>1</v>
      </c>
      <c r="W3793" s="11" t="str">
        <f>IF(E3793&lt;D3793, 1, "")</f>
        <v/>
      </c>
      <c r="X3793" s="15">
        <f>S3793</f>
        <v>42011.202581018515</v>
      </c>
    </row>
    <row r="3794" spans="1:24" ht="48" x14ac:dyDescent="0.2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5">
        <f>E3794/D3794</f>
        <v>1.262</v>
      </c>
      <c r="P3794" s="6">
        <f>E3794/L3794</f>
        <v>17.527777777777779</v>
      </c>
      <c r="Q3794" t="str">
        <f>LEFT(N3794, SEARCH("/", N3794, 1)-1)</f>
        <v>theater</v>
      </c>
      <c r="R3794" t="str">
        <f>RIGHT(N3794, LEN(N3794) - SEARCH("/", N3794,1))</f>
        <v>plays</v>
      </c>
      <c r="S3794" s="10">
        <f>(((J3794/60)/60)/24)+DATE(1970,1,1)</f>
        <v>42480.479861111111</v>
      </c>
      <c r="T3794" s="10">
        <f>(((I3794/60)/60)/24)+DATE(1970,1,1)</f>
        <v>42510.479861111111</v>
      </c>
      <c r="U3794" s="12">
        <f>ROUND((T3794-S3794), 0)</f>
        <v>30</v>
      </c>
      <c r="V3794" s="11">
        <f>IF(E3794&gt;=D3794, 1, "")</f>
        <v>1</v>
      </c>
      <c r="W3794" s="11" t="str">
        <f>IF(E3794&lt;D3794, 1, "")</f>
        <v/>
      </c>
      <c r="X3794" s="15">
        <f>S3794</f>
        <v>42480.479861111111</v>
      </c>
    </row>
    <row r="3795" spans="1:24" ht="48" x14ac:dyDescent="0.2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5">
        <f>E3795/D3795</f>
        <v>1.9</v>
      </c>
      <c r="P3795" s="6">
        <f>E3795/L3795</f>
        <v>50</v>
      </c>
      <c r="Q3795" t="str">
        <f>LEFT(N3795, SEARCH("/", N3795, 1)-1)</f>
        <v>theater</v>
      </c>
      <c r="R3795" t="str">
        <f>RIGHT(N3795, LEN(N3795) - SEARCH("/", N3795,1))</f>
        <v>plays</v>
      </c>
      <c r="S3795" s="10">
        <f>(((J3795/60)/60)/24)+DATE(1970,1,1)</f>
        <v>41852.527222222219</v>
      </c>
      <c r="T3795" s="10">
        <f>(((I3795/60)/60)/24)+DATE(1970,1,1)</f>
        <v>41866.527222222219</v>
      </c>
      <c r="U3795" s="12">
        <f>ROUND((T3795-S3795), 0)</f>
        <v>14</v>
      </c>
      <c r="V3795" s="11">
        <f>IF(E3795&gt;=D3795, 1, "")</f>
        <v>1</v>
      </c>
      <c r="W3795" s="11" t="str">
        <f>IF(E3795&lt;D3795, 1, "")</f>
        <v/>
      </c>
      <c r="X3795" s="15">
        <f>S3795</f>
        <v>41852.527222222219</v>
      </c>
    </row>
    <row r="3796" spans="1:24" ht="48" x14ac:dyDescent="0.2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5">
        <f>E3796/D3796</f>
        <v>1.39</v>
      </c>
      <c r="P3796" s="6">
        <f>E3796/L3796</f>
        <v>57.916666666666664</v>
      </c>
      <c r="Q3796" t="str">
        <f>LEFT(N3796, SEARCH("/", N3796, 1)-1)</f>
        <v>theater</v>
      </c>
      <c r="R3796" t="str">
        <f>RIGHT(N3796, LEN(N3796) - SEARCH("/", N3796,1))</f>
        <v>plays</v>
      </c>
      <c r="S3796" s="10">
        <f>(((J3796/60)/60)/24)+DATE(1970,1,1)</f>
        <v>42643.632858796293</v>
      </c>
      <c r="T3796" s="10">
        <f>(((I3796/60)/60)/24)+DATE(1970,1,1)</f>
        <v>42672.125</v>
      </c>
      <c r="U3796" s="12">
        <f>ROUND((T3796-S3796), 0)</f>
        <v>28</v>
      </c>
      <c r="V3796" s="11">
        <f>IF(E3796&gt;=D3796, 1, "")</f>
        <v>1</v>
      </c>
      <c r="W3796" s="11" t="str">
        <f>IF(E3796&lt;D3796, 1, "")</f>
        <v/>
      </c>
      <c r="X3796" s="15">
        <f>S3796</f>
        <v>42643.632858796293</v>
      </c>
    </row>
    <row r="3797" spans="1:24" ht="48" x14ac:dyDescent="0.2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5">
        <f>E3797/D3797</f>
        <v>2.02</v>
      </c>
      <c r="P3797" s="6">
        <f>E3797/L3797</f>
        <v>29.705882352941178</v>
      </c>
      <c r="Q3797" t="str">
        <f>LEFT(N3797, SEARCH("/", N3797, 1)-1)</f>
        <v>theater</v>
      </c>
      <c r="R3797" t="str">
        <f>RIGHT(N3797, LEN(N3797) - SEARCH("/", N3797,1))</f>
        <v>plays</v>
      </c>
      <c r="S3797" s="10">
        <f>(((J3797/60)/60)/24)+DATE(1970,1,1)</f>
        <v>42179.898472222223</v>
      </c>
      <c r="T3797" s="10">
        <f>(((I3797/60)/60)/24)+DATE(1970,1,1)</f>
        <v>42195.75</v>
      </c>
      <c r="U3797" s="12">
        <f>ROUND((T3797-S3797), 0)</f>
        <v>16</v>
      </c>
      <c r="V3797" s="11">
        <f>IF(E3797&gt;=D3797, 1, "")</f>
        <v>1</v>
      </c>
      <c r="W3797" s="11" t="str">
        <f>IF(E3797&lt;D3797, 1, "")</f>
        <v/>
      </c>
      <c r="X3797" s="15">
        <f>S3797</f>
        <v>42179.898472222223</v>
      </c>
    </row>
    <row r="3798" spans="1:24" ht="48" x14ac:dyDescent="0.2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5">
        <f>E3798/D3798</f>
        <v>1.0338000000000001</v>
      </c>
      <c r="P3798" s="6">
        <f>E3798/L3798</f>
        <v>90.684210526315795</v>
      </c>
      <c r="Q3798" t="str">
        <f>LEFT(N3798, SEARCH("/", N3798, 1)-1)</f>
        <v>theater</v>
      </c>
      <c r="R3798" t="str">
        <f>RIGHT(N3798, LEN(N3798) - SEARCH("/", N3798,1))</f>
        <v>plays</v>
      </c>
      <c r="S3798" s="10">
        <f>(((J3798/60)/60)/24)+DATE(1970,1,1)</f>
        <v>42612.918807870374</v>
      </c>
      <c r="T3798" s="10">
        <f>(((I3798/60)/60)/24)+DATE(1970,1,1)</f>
        <v>42654.165972222225</v>
      </c>
      <c r="U3798" s="12">
        <f>ROUND((T3798-S3798), 0)</f>
        <v>41</v>
      </c>
      <c r="V3798" s="11">
        <f>IF(E3798&gt;=D3798, 1, "")</f>
        <v>1</v>
      </c>
      <c r="W3798" s="11" t="str">
        <f>IF(E3798&lt;D3798, 1, "")</f>
        <v/>
      </c>
      <c r="X3798" s="15">
        <f>S3798</f>
        <v>42612.918807870374</v>
      </c>
    </row>
    <row r="3799" spans="1:24" ht="48" x14ac:dyDescent="0.2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5">
        <f>E3799/D3799</f>
        <v>1.023236</v>
      </c>
      <c r="P3799" s="6">
        <f>E3799/L3799</f>
        <v>55.012688172043013</v>
      </c>
      <c r="Q3799" t="str">
        <f>LEFT(N3799, SEARCH("/", N3799, 1)-1)</f>
        <v>theater</v>
      </c>
      <c r="R3799" t="str">
        <f>RIGHT(N3799, LEN(N3799) - SEARCH("/", N3799,1))</f>
        <v>plays</v>
      </c>
      <c r="S3799" s="10">
        <f>(((J3799/60)/60)/24)+DATE(1970,1,1)</f>
        <v>42575.130057870367</v>
      </c>
      <c r="T3799" s="10">
        <f>(((I3799/60)/60)/24)+DATE(1970,1,1)</f>
        <v>42605.130057870367</v>
      </c>
      <c r="U3799" s="12">
        <f>ROUND((T3799-S3799), 0)</f>
        <v>30</v>
      </c>
      <c r="V3799" s="11">
        <f>IF(E3799&gt;=D3799, 1, "")</f>
        <v>1</v>
      </c>
      <c r="W3799" s="11" t="str">
        <f>IF(E3799&lt;D3799, 1, "")</f>
        <v/>
      </c>
      <c r="X3799" s="15">
        <f>S3799</f>
        <v>42575.130057870367</v>
      </c>
    </row>
    <row r="3800" spans="1:24" ht="48" x14ac:dyDescent="0.2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5">
        <f>E3800/D3800</f>
        <v>1.03</v>
      </c>
      <c r="P3800" s="6">
        <f>E3800/L3800</f>
        <v>57.222222222222221</v>
      </c>
      <c r="Q3800" t="str">
        <f>LEFT(N3800, SEARCH("/", N3800, 1)-1)</f>
        <v>theater</v>
      </c>
      <c r="R3800" t="str">
        <f>RIGHT(N3800, LEN(N3800) - SEARCH("/", N3800,1))</f>
        <v>plays</v>
      </c>
      <c r="S3800" s="10">
        <f>(((J3800/60)/60)/24)+DATE(1970,1,1)</f>
        <v>42200.625833333332</v>
      </c>
      <c r="T3800" s="10">
        <f>(((I3800/60)/60)/24)+DATE(1970,1,1)</f>
        <v>42225.666666666672</v>
      </c>
      <c r="U3800" s="12">
        <f>ROUND((T3800-S3800), 0)</f>
        <v>25</v>
      </c>
      <c r="V3800" s="11">
        <f>IF(E3800&gt;=D3800, 1, "")</f>
        <v>1</v>
      </c>
      <c r="W3800" s="11" t="str">
        <f>IF(E3800&lt;D3800, 1, "")</f>
        <v/>
      </c>
      <c r="X3800" s="15">
        <f>S3800</f>
        <v>42200.625833333332</v>
      </c>
    </row>
    <row r="3801" spans="1:24" ht="32" x14ac:dyDescent="0.2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5">
        <f>E3801/D3801</f>
        <v>1.2714285714285714</v>
      </c>
      <c r="P3801" s="6">
        <f>E3801/L3801</f>
        <v>72.950819672131146</v>
      </c>
      <c r="Q3801" t="str">
        <f>LEFT(N3801, SEARCH("/", N3801, 1)-1)</f>
        <v>theater</v>
      </c>
      <c r="R3801" t="str">
        <f>RIGHT(N3801, LEN(N3801) - SEARCH("/", N3801,1))</f>
        <v>plays</v>
      </c>
      <c r="S3801" s="10">
        <f>(((J3801/60)/60)/24)+DATE(1970,1,1)</f>
        <v>42420.019097222219</v>
      </c>
      <c r="T3801" s="10">
        <f>(((I3801/60)/60)/24)+DATE(1970,1,1)</f>
        <v>42479.977430555555</v>
      </c>
      <c r="U3801" s="12">
        <f>ROUND((T3801-S3801), 0)</f>
        <v>60</v>
      </c>
      <c r="V3801" s="11">
        <f>IF(E3801&gt;=D3801, 1, "")</f>
        <v>1</v>
      </c>
      <c r="W3801" s="11" t="str">
        <f>IF(E3801&lt;D3801, 1, "")</f>
        <v/>
      </c>
      <c r="X3801" s="15">
        <f>S3801</f>
        <v>42420.019097222219</v>
      </c>
    </row>
    <row r="3802" spans="1:24" ht="16" x14ac:dyDescent="0.2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5">
        <f>E3802/D3802</f>
        <v>1.01</v>
      </c>
      <c r="P3802" s="6">
        <f>E3802/L3802</f>
        <v>64.468085106382972</v>
      </c>
      <c r="Q3802" t="str">
        <f>LEFT(N3802, SEARCH("/", N3802, 1)-1)</f>
        <v>theater</v>
      </c>
      <c r="R3802" t="str">
        <f>RIGHT(N3802, LEN(N3802) - SEARCH("/", N3802,1))</f>
        <v>plays</v>
      </c>
      <c r="S3802" s="10">
        <f>(((J3802/60)/60)/24)+DATE(1970,1,1)</f>
        <v>42053.671666666662</v>
      </c>
      <c r="T3802" s="10">
        <f>(((I3802/60)/60)/24)+DATE(1970,1,1)</f>
        <v>42083.630000000005</v>
      </c>
      <c r="U3802" s="12">
        <f>ROUND((T3802-S3802), 0)</f>
        <v>30</v>
      </c>
      <c r="V3802" s="11">
        <f>IF(E3802&gt;=D3802, 1, "")</f>
        <v>1</v>
      </c>
      <c r="W3802" s="11" t="str">
        <f>IF(E3802&lt;D3802, 1, "")</f>
        <v/>
      </c>
      <c r="X3802" s="15">
        <f>S3802</f>
        <v>42053.671666666662</v>
      </c>
    </row>
    <row r="3803" spans="1:24" ht="48" x14ac:dyDescent="0.2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5">
        <f>E3803/D3803</f>
        <v>1.2178</v>
      </c>
      <c r="P3803" s="6">
        <f>E3803/L3803</f>
        <v>716.35294117647061</v>
      </c>
      <c r="Q3803" t="str">
        <f>LEFT(N3803, SEARCH("/", N3803, 1)-1)</f>
        <v>theater</v>
      </c>
      <c r="R3803" t="str">
        <f>RIGHT(N3803, LEN(N3803) - SEARCH("/", N3803,1))</f>
        <v>plays</v>
      </c>
      <c r="S3803" s="10">
        <f>(((J3803/60)/60)/24)+DATE(1970,1,1)</f>
        <v>42605.765381944439</v>
      </c>
      <c r="T3803" s="10">
        <f>(((I3803/60)/60)/24)+DATE(1970,1,1)</f>
        <v>42634.125</v>
      </c>
      <c r="U3803" s="12">
        <f>ROUND((T3803-S3803), 0)</f>
        <v>28</v>
      </c>
      <c r="V3803" s="11">
        <f>IF(E3803&gt;=D3803, 1, "")</f>
        <v>1</v>
      </c>
      <c r="W3803" s="11" t="str">
        <f>IF(E3803&lt;D3803, 1, "")</f>
        <v/>
      </c>
      <c r="X3803" s="15">
        <f>S3803</f>
        <v>42605.765381944439</v>
      </c>
    </row>
    <row r="3804" spans="1:24" ht="48" x14ac:dyDescent="0.2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5">
        <f>E3804/D3804</f>
        <v>1.1339285714285714</v>
      </c>
      <c r="P3804" s="6">
        <f>E3804/L3804</f>
        <v>50.396825396825399</v>
      </c>
      <c r="Q3804" t="str">
        <f>LEFT(N3804, SEARCH("/", N3804, 1)-1)</f>
        <v>theater</v>
      </c>
      <c r="R3804" t="str">
        <f>RIGHT(N3804, LEN(N3804) - SEARCH("/", N3804,1))</f>
        <v>plays</v>
      </c>
      <c r="S3804" s="10">
        <f>(((J3804/60)/60)/24)+DATE(1970,1,1)</f>
        <v>42458.641724537039</v>
      </c>
      <c r="T3804" s="10">
        <f>(((I3804/60)/60)/24)+DATE(1970,1,1)</f>
        <v>42488.641724537039</v>
      </c>
      <c r="U3804" s="12">
        <f>ROUND((T3804-S3804), 0)</f>
        <v>30</v>
      </c>
      <c r="V3804" s="11">
        <f>IF(E3804&gt;=D3804, 1, "")</f>
        <v>1</v>
      </c>
      <c r="W3804" s="11" t="str">
        <f>IF(E3804&lt;D3804, 1, "")</f>
        <v/>
      </c>
      <c r="X3804" s="15">
        <f>S3804</f>
        <v>42458.641724537039</v>
      </c>
    </row>
    <row r="3805" spans="1:24" ht="32" x14ac:dyDescent="0.2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5">
        <f>E3805/D3805</f>
        <v>1.5</v>
      </c>
      <c r="P3805" s="6">
        <f>E3805/L3805</f>
        <v>41.666666666666664</v>
      </c>
      <c r="Q3805" t="str">
        <f>LEFT(N3805, SEARCH("/", N3805, 1)-1)</f>
        <v>theater</v>
      </c>
      <c r="R3805" t="str">
        <f>RIGHT(N3805, LEN(N3805) - SEARCH("/", N3805,1))</f>
        <v>plays</v>
      </c>
      <c r="S3805" s="10">
        <f>(((J3805/60)/60)/24)+DATE(1970,1,1)</f>
        <v>42529.022013888884</v>
      </c>
      <c r="T3805" s="10">
        <f>(((I3805/60)/60)/24)+DATE(1970,1,1)</f>
        <v>42566.901388888888</v>
      </c>
      <c r="U3805" s="12">
        <f>ROUND((T3805-S3805), 0)</f>
        <v>38</v>
      </c>
      <c r="V3805" s="11">
        <f>IF(E3805&gt;=D3805, 1, "")</f>
        <v>1</v>
      </c>
      <c r="W3805" s="11" t="str">
        <f>IF(E3805&lt;D3805, 1, "")</f>
        <v/>
      </c>
      <c r="X3805" s="15">
        <f>S3805</f>
        <v>42529.022013888884</v>
      </c>
    </row>
    <row r="3806" spans="1:24" ht="48" x14ac:dyDescent="0.2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5">
        <f>E3806/D3806</f>
        <v>2.1459999999999999</v>
      </c>
      <c r="P3806" s="6">
        <f>E3806/L3806</f>
        <v>35.766666666666666</v>
      </c>
      <c r="Q3806" t="str">
        <f>LEFT(N3806, SEARCH("/", N3806, 1)-1)</f>
        <v>theater</v>
      </c>
      <c r="R3806" t="str">
        <f>RIGHT(N3806, LEN(N3806) - SEARCH("/", N3806,1))</f>
        <v>plays</v>
      </c>
      <c r="S3806" s="10">
        <f>(((J3806/60)/60)/24)+DATE(1970,1,1)</f>
        <v>41841.820486111108</v>
      </c>
      <c r="T3806" s="10">
        <f>(((I3806/60)/60)/24)+DATE(1970,1,1)</f>
        <v>41882.833333333336</v>
      </c>
      <c r="U3806" s="12">
        <f>ROUND((T3806-S3806), 0)</f>
        <v>41</v>
      </c>
      <c r="V3806" s="11">
        <f>IF(E3806&gt;=D3806, 1, "")</f>
        <v>1</v>
      </c>
      <c r="W3806" s="11" t="str">
        <f>IF(E3806&lt;D3806, 1, "")</f>
        <v/>
      </c>
      <c r="X3806" s="15">
        <f>S3806</f>
        <v>41841.820486111108</v>
      </c>
    </row>
    <row r="3807" spans="1:24" ht="48" x14ac:dyDescent="0.2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5">
        <f>E3807/D3807</f>
        <v>1.0205</v>
      </c>
      <c r="P3807" s="6">
        <f>E3807/L3807</f>
        <v>88.739130434782609</v>
      </c>
      <c r="Q3807" t="str">
        <f>LEFT(N3807, SEARCH("/", N3807, 1)-1)</f>
        <v>theater</v>
      </c>
      <c r="R3807" t="str">
        <f>RIGHT(N3807, LEN(N3807) - SEARCH("/", N3807,1))</f>
        <v>plays</v>
      </c>
      <c r="S3807" s="10">
        <f>(((J3807/60)/60)/24)+DATE(1970,1,1)</f>
        <v>41928.170497685183</v>
      </c>
      <c r="T3807" s="10">
        <f>(((I3807/60)/60)/24)+DATE(1970,1,1)</f>
        <v>41949.249305555553</v>
      </c>
      <c r="U3807" s="12">
        <f>ROUND((T3807-S3807), 0)</f>
        <v>21</v>
      </c>
      <c r="V3807" s="11">
        <f>IF(E3807&gt;=D3807, 1, "")</f>
        <v>1</v>
      </c>
      <c r="W3807" s="11" t="str">
        <f>IF(E3807&lt;D3807, 1, "")</f>
        <v/>
      </c>
      <c r="X3807" s="15">
        <f>S3807</f>
        <v>41928.170497685183</v>
      </c>
    </row>
    <row r="3808" spans="1:24" ht="48" x14ac:dyDescent="0.2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5">
        <f>E3808/D3808</f>
        <v>1</v>
      </c>
      <c r="P3808" s="6">
        <f>E3808/L3808</f>
        <v>148.4848484848485</v>
      </c>
      <c r="Q3808" t="str">
        <f>LEFT(N3808, SEARCH("/", N3808, 1)-1)</f>
        <v>theater</v>
      </c>
      <c r="R3808" t="str">
        <f>RIGHT(N3808, LEN(N3808) - SEARCH("/", N3808,1))</f>
        <v>plays</v>
      </c>
      <c r="S3808" s="10">
        <f>(((J3808/60)/60)/24)+DATE(1970,1,1)</f>
        <v>42062.834444444445</v>
      </c>
      <c r="T3808" s="10">
        <f>(((I3808/60)/60)/24)+DATE(1970,1,1)</f>
        <v>42083.852083333331</v>
      </c>
      <c r="U3808" s="12">
        <f>ROUND((T3808-S3808), 0)</f>
        <v>21</v>
      </c>
      <c r="V3808" s="11">
        <f>IF(E3808&gt;=D3808, 1, "")</f>
        <v>1</v>
      </c>
      <c r="W3808" s="11" t="str">
        <f>IF(E3808&lt;D3808, 1, "")</f>
        <v/>
      </c>
      <c r="X3808" s="15">
        <f>S3808</f>
        <v>42062.834444444445</v>
      </c>
    </row>
    <row r="3809" spans="1:24" ht="48" x14ac:dyDescent="0.2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5">
        <f>E3809/D3809</f>
        <v>1.01</v>
      </c>
      <c r="P3809" s="6">
        <f>E3809/L3809</f>
        <v>51.794871794871796</v>
      </c>
      <c r="Q3809" t="str">
        <f>LEFT(N3809, SEARCH("/", N3809, 1)-1)</f>
        <v>theater</v>
      </c>
      <c r="R3809" t="str">
        <f>RIGHT(N3809, LEN(N3809) - SEARCH("/", N3809,1))</f>
        <v>plays</v>
      </c>
      <c r="S3809" s="10">
        <f>(((J3809/60)/60)/24)+DATE(1970,1,1)</f>
        <v>42541.501516203702</v>
      </c>
      <c r="T3809" s="10">
        <f>(((I3809/60)/60)/24)+DATE(1970,1,1)</f>
        <v>42571.501516203702</v>
      </c>
      <c r="U3809" s="12">
        <f>ROUND((T3809-S3809), 0)</f>
        <v>30</v>
      </c>
      <c r="V3809" s="11">
        <f>IF(E3809&gt;=D3809, 1, "")</f>
        <v>1</v>
      </c>
      <c r="W3809" s="11" t="str">
        <f>IF(E3809&lt;D3809, 1, "")</f>
        <v/>
      </c>
      <c r="X3809" s="15">
        <f>S3809</f>
        <v>42541.501516203702</v>
      </c>
    </row>
    <row r="3810" spans="1:24" ht="48" x14ac:dyDescent="0.2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5">
        <f>E3810/D3810</f>
        <v>1.1333333333333333</v>
      </c>
      <c r="P3810" s="6">
        <f>E3810/L3810</f>
        <v>20</v>
      </c>
      <c r="Q3810" t="str">
        <f>LEFT(N3810, SEARCH("/", N3810, 1)-1)</f>
        <v>theater</v>
      </c>
      <c r="R3810" t="str">
        <f>RIGHT(N3810, LEN(N3810) - SEARCH("/", N3810,1))</f>
        <v>plays</v>
      </c>
      <c r="S3810" s="10">
        <f>(((J3810/60)/60)/24)+DATE(1970,1,1)</f>
        <v>41918.880833333329</v>
      </c>
      <c r="T3810" s="10">
        <f>(((I3810/60)/60)/24)+DATE(1970,1,1)</f>
        <v>41946</v>
      </c>
      <c r="U3810" s="12">
        <f>ROUND((T3810-S3810), 0)</f>
        <v>27</v>
      </c>
      <c r="V3810" s="11">
        <f>IF(E3810&gt;=D3810, 1, "")</f>
        <v>1</v>
      </c>
      <c r="W3810" s="11" t="str">
        <f>IF(E3810&lt;D3810, 1, "")</f>
        <v/>
      </c>
      <c r="X3810" s="15">
        <f>S3810</f>
        <v>41918.880833333329</v>
      </c>
    </row>
    <row r="3811" spans="1:24" ht="48" x14ac:dyDescent="0.2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5">
        <f>E3811/D3811</f>
        <v>1.04</v>
      </c>
      <c r="P3811" s="6">
        <f>E3811/L3811</f>
        <v>52</v>
      </c>
      <c r="Q3811" t="str">
        <f>LEFT(N3811, SEARCH("/", N3811, 1)-1)</f>
        <v>theater</v>
      </c>
      <c r="R3811" t="str">
        <f>RIGHT(N3811, LEN(N3811) - SEARCH("/", N3811,1))</f>
        <v>plays</v>
      </c>
      <c r="S3811" s="10">
        <f>(((J3811/60)/60)/24)+DATE(1970,1,1)</f>
        <v>41921.279976851853</v>
      </c>
      <c r="T3811" s="10">
        <f>(((I3811/60)/60)/24)+DATE(1970,1,1)</f>
        <v>41939.125</v>
      </c>
      <c r="U3811" s="12">
        <f>ROUND((T3811-S3811), 0)</f>
        <v>18</v>
      </c>
      <c r="V3811" s="11">
        <f>IF(E3811&gt;=D3811, 1, "")</f>
        <v>1</v>
      </c>
      <c r="W3811" s="11" t="str">
        <f>IF(E3811&lt;D3811, 1, "")</f>
        <v/>
      </c>
      <c r="X3811" s="15">
        <f>S3811</f>
        <v>41921.279976851853</v>
      </c>
    </row>
    <row r="3812" spans="1:24" ht="48" x14ac:dyDescent="0.2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5">
        <f>E3812/D3812</f>
        <v>1.1533333333333333</v>
      </c>
      <c r="P3812" s="6">
        <f>E3812/L3812</f>
        <v>53.230769230769234</v>
      </c>
      <c r="Q3812" t="str">
        <f>LEFT(N3812, SEARCH("/", N3812, 1)-1)</f>
        <v>theater</v>
      </c>
      <c r="R3812" t="str">
        <f>RIGHT(N3812, LEN(N3812) - SEARCH("/", N3812,1))</f>
        <v>plays</v>
      </c>
      <c r="S3812" s="10">
        <f>(((J3812/60)/60)/24)+DATE(1970,1,1)</f>
        <v>42128.736608796295</v>
      </c>
      <c r="T3812" s="10">
        <f>(((I3812/60)/60)/24)+DATE(1970,1,1)</f>
        <v>42141.125</v>
      </c>
      <c r="U3812" s="12">
        <f>ROUND((T3812-S3812), 0)</f>
        <v>12</v>
      </c>
      <c r="V3812" s="11">
        <f>IF(E3812&gt;=D3812, 1, "")</f>
        <v>1</v>
      </c>
      <c r="W3812" s="11" t="str">
        <f>IF(E3812&lt;D3812, 1, "")</f>
        <v/>
      </c>
      <c r="X3812" s="15">
        <f>S3812</f>
        <v>42128.736608796295</v>
      </c>
    </row>
    <row r="3813" spans="1:24" ht="48" x14ac:dyDescent="0.2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5">
        <f>E3813/D3813</f>
        <v>1.1285000000000001</v>
      </c>
      <c r="P3813" s="6">
        <f>E3813/L3813</f>
        <v>39.596491228070178</v>
      </c>
      <c r="Q3813" t="str">
        <f>LEFT(N3813, SEARCH("/", N3813, 1)-1)</f>
        <v>theater</v>
      </c>
      <c r="R3813" t="str">
        <f>RIGHT(N3813, LEN(N3813) - SEARCH("/", N3813,1))</f>
        <v>plays</v>
      </c>
      <c r="S3813" s="10">
        <f>(((J3813/60)/60)/24)+DATE(1970,1,1)</f>
        <v>42053.916921296302</v>
      </c>
      <c r="T3813" s="10">
        <f>(((I3813/60)/60)/24)+DATE(1970,1,1)</f>
        <v>42079.875</v>
      </c>
      <c r="U3813" s="12">
        <f>ROUND((T3813-S3813), 0)</f>
        <v>26</v>
      </c>
      <c r="V3813" s="11">
        <f>IF(E3813&gt;=D3813, 1, "")</f>
        <v>1</v>
      </c>
      <c r="W3813" s="11" t="str">
        <f>IF(E3813&lt;D3813, 1, "")</f>
        <v/>
      </c>
      <c r="X3813" s="15">
        <f>S3813</f>
        <v>42053.916921296302</v>
      </c>
    </row>
    <row r="3814" spans="1:24" ht="48" x14ac:dyDescent="0.2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5">
        <f>E3814/D3814</f>
        <v>1.2786666666666666</v>
      </c>
      <c r="P3814" s="6">
        <f>E3814/L3814</f>
        <v>34.25</v>
      </c>
      <c r="Q3814" t="str">
        <f>LEFT(N3814, SEARCH("/", N3814, 1)-1)</f>
        <v>theater</v>
      </c>
      <c r="R3814" t="str">
        <f>RIGHT(N3814, LEN(N3814) - SEARCH("/", N3814,1))</f>
        <v>plays</v>
      </c>
      <c r="S3814" s="10">
        <f>(((J3814/60)/60)/24)+DATE(1970,1,1)</f>
        <v>41781.855092592588</v>
      </c>
      <c r="T3814" s="10">
        <f>(((I3814/60)/60)/24)+DATE(1970,1,1)</f>
        <v>41811.855092592588</v>
      </c>
      <c r="U3814" s="12">
        <f>ROUND((T3814-S3814), 0)</f>
        <v>30</v>
      </c>
      <c r="V3814" s="11">
        <f>IF(E3814&gt;=D3814, 1, "")</f>
        <v>1</v>
      </c>
      <c r="W3814" s="11" t="str">
        <f>IF(E3814&lt;D3814, 1, "")</f>
        <v/>
      </c>
      <c r="X3814" s="15">
        <f>S3814</f>
        <v>41781.855092592588</v>
      </c>
    </row>
    <row r="3815" spans="1:24" ht="48" x14ac:dyDescent="0.2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5">
        <f>E3815/D3815</f>
        <v>1.4266666666666667</v>
      </c>
      <c r="P3815" s="6">
        <f>E3815/L3815</f>
        <v>164.61538461538461</v>
      </c>
      <c r="Q3815" t="str">
        <f>LEFT(N3815, SEARCH("/", N3815, 1)-1)</f>
        <v>theater</v>
      </c>
      <c r="R3815" t="str">
        <f>RIGHT(N3815, LEN(N3815) - SEARCH("/", N3815,1))</f>
        <v>plays</v>
      </c>
      <c r="S3815" s="10">
        <f>(((J3815/60)/60)/24)+DATE(1970,1,1)</f>
        <v>42171.317442129628</v>
      </c>
      <c r="T3815" s="10">
        <f>(((I3815/60)/60)/24)+DATE(1970,1,1)</f>
        <v>42195.875</v>
      </c>
      <c r="U3815" s="12">
        <f>ROUND((T3815-S3815), 0)</f>
        <v>25</v>
      </c>
      <c r="V3815" s="11">
        <f>IF(E3815&gt;=D3815, 1, "")</f>
        <v>1</v>
      </c>
      <c r="W3815" s="11" t="str">
        <f>IF(E3815&lt;D3815, 1, "")</f>
        <v/>
      </c>
      <c r="X3815" s="15">
        <f>S3815</f>
        <v>42171.317442129628</v>
      </c>
    </row>
    <row r="3816" spans="1:24" ht="48" x14ac:dyDescent="0.2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5">
        <f>E3816/D3816</f>
        <v>1.1879999999999999</v>
      </c>
      <c r="P3816" s="6">
        <f>E3816/L3816</f>
        <v>125.05263157894737</v>
      </c>
      <c r="Q3816" t="str">
        <f>LEFT(N3816, SEARCH("/", N3816, 1)-1)</f>
        <v>theater</v>
      </c>
      <c r="R3816" t="str">
        <f>RIGHT(N3816, LEN(N3816) - SEARCH("/", N3816,1))</f>
        <v>plays</v>
      </c>
      <c r="S3816" s="10">
        <f>(((J3816/60)/60)/24)+DATE(1970,1,1)</f>
        <v>41989.24754629629</v>
      </c>
      <c r="T3816" s="10">
        <f>(((I3816/60)/60)/24)+DATE(1970,1,1)</f>
        <v>42006.24754629629</v>
      </c>
      <c r="U3816" s="12">
        <f>ROUND((T3816-S3816), 0)</f>
        <v>17</v>
      </c>
      <c r="V3816" s="11">
        <f>IF(E3816&gt;=D3816, 1, "")</f>
        <v>1</v>
      </c>
      <c r="W3816" s="11" t="str">
        <f>IF(E3816&lt;D3816, 1, "")</f>
        <v/>
      </c>
      <c r="X3816" s="15">
        <f>S3816</f>
        <v>41989.24754629629</v>
      </c>
    </row>
    <row r="3817" spans="1:24" ht="48" x14ac:dyDescent="0.2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5">
        <f>E3817/D3817</f>
        <v>1.3833333333333333</v>
      </c>
      <c r="P3817" s="6">
        <f>E3817/L3817</f>
        <v>51.875</v>
      </c>
      <c r="Q3817" t="str">
        <f>LEFT(N3817, SEARCH("/", N3817, 1)-1)</f>
        <v>theater</v>
      </c>
      <c r="R3817" t="str">
        <f>RIGHT(N3817, LEN(N3817) - SEARCH("/", N3817,1))</f>
        <v>plays</v>
      </c>
      <c r="S3817" s="10">
        <f>(((J3817/60)/60)/24)+DATE(1970,1,1)</f>
        <v>41796.771597222221</v>
      </c>
      <c r="T3817" s="10">
        <f>(((I3817/60)/60)/24)+DATE(1970,1,1)</f>
        <v>41826.771597222221</v>
      </c>
      <c r="U3817" s="12">
        <f>ROUND((T3817-S3817), 0)</f>
        <v>30</v>
      </c>
      <c r="V3817" s="11">
        <f>IF(E3817&gt;=D3817, 1, "")</f>
        <v>1</v>
      </c>
      <c r="W3817" s="11" t="str">
        <f>IF(E3817&lt;D3817, 1, "")</f>
        <v/>
      </c>
      <c r="X3817" s="15">
        <f>S3817</f>
        <v>41796.771597222221</v>
      </c>
    </row>
    <row r="3818" spans="1:24" ht="48" x14ac:dyDescent="0.2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5">
        <f>E3818/D3818</f>
        <v>1.599402985074627</v>
      </c>
      <c r="P3818" s="6">
        <f>E3818/L3818</f>
        <v>40.285714285714285</v>
      </c>
      <c r="Q3818" t="str">
        <f>LEFT(N3818, SEARCH("/", N3818, 1)-1)</f>
        <v>theater</v>
      </c>
      <c r="R3818" t="str">
        <f>RIGHT(N3818, LEN(N3818) - SEARCH("/", N3818,1))</f>
        <v>plays</v>
      </c>
      <c r="S3818" s="10">
        <f>(((J3818/60)/60)/24)+DATE(1970,1,1)</f>
        <v>41793.668761574074</v>
      </c>
      <c r="T3818" s="10">
        <f>(((I3818/60)/60)/24)+DATE(1970,1,1)</f>
        <v>41823.668761574074</v>
      </c>
      <c r="U3818" s="12">
        <f>ROUND((T3818-S3818), 0)</f>
        <v>30</v>
      </c>
      <c r="V3818" s="11">
        <f>IF(E3818&gt;=D3818, 1, "")</f>
        <v>1</v>
      </c>
      <c r="W3818" s="11" t="str">
        <f>IF(E3818&lt;D3818, 1, "")</f>
        <v/>
      </c>
      <c r="X3818" s="15">
        <f>S3818</f>
        <v>41793.668761574074</v>
      </c>
    </row>
    <row r="3819" spans="1:24" ht="48" x14ac:dyDescent="0.2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5">
        <f>E3819/D3819</f>
        <v>1.1424000000000001</v>
      </c>
      <c r="P3819" s="6">
        <f>E3819/L3819</f>
        <v>64.909090909090907</v>
      </c>
      <c r="Q3819" t="str">
        <f>LEFT(N3819, SEARCH("/", N3819, 1)-1)</f>
        <v>theater</v>
      </c>
      <c r="R3819" t="str">
        <f>RIGHT(N3819, LEN(N3819) - SEARCH("/", N3819,1))</f>
        <v>plays</v>
      </c>
      <c r="S3819" s="10">
        <f>(((J3819/60)/60)/24)+DATE(1970,1,1)</f>
        <v>42506.760405092587</v>
      </c>
      <c r="T3819" s="10">
        <f>(((I3819/60)/60)/24)+DATE(1970,1,1)</f>
        <v>42536.760405092587</v>
      </c>
      <c r="U3819" s="12">
        <f>ROUND((T3819-S3819), 0)</f>
        <v>30</v>
      </c>
      <c r="V3819" s="11">
        <f>IF(E3819&gt;=D3819, 1, "")</f>
        <v>1</v>
      </c>
      <c r="W3819" s="11" t="str">
        <f>IF(E3819&lt;D3819, 1, "")</f>
        <v/>
      </c>
      <c r="X3819" s="15">
        <f>S3819</f>
        <v>42506.760405092587</v>
      </c>
    </row>
    <row r="3820" spans="1:24" ht="48" x14ac:dyDescent="0.2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5">
        <f>E3820/D3820</f>
        <v>1.0060606060606061</v>
      </c>
      <c r="P3820" s="6">
        <f>E3820/L3820</f>
        <v>55.333333333333336</v>
      </c>
      <c r="Q3820" t="str">
        <f>LEFT(N3820, SEARCH("/", N3820, 1)-1)</f>
        <v>theater</v>
      </c>
      <c r="R3820" t="str">
        <f>RIGHT(N3820, LEN(N3820) - SEARCH("/", N3820,1))</f>
        <v>plays</v>
      </c>
      <c r="S3820" s="10">
        <f>(((J3820/60)/60)/24)+DATE(1970,1,1)</f>
        <v>42372.693055555559</v>
      </c>
      <c r="T3820" s="10">
        <f>(((I3820/60)/60)/24)+DATE(1970,1,1)</f>
        <v>42402.693055555559</v>
      </c>
      <c r="U3820" s="12">
        <f>ROUND((T3820-S3820), 0)</f>
        <v>30</v>
      </c>
      <c r="V3820" s="11">
        <f>IF(E3820&gt;=D3820, 1, "")</f>
        <v>1</v>
      </c>
      <c r="W3820" s="11" t="str">
        <f>IF(E3820&lt;D3820, 1, "")</f>
        <v/>
      </c>
      <c r="X3820" s="15">
        <f>S3820</f>
        <v>42372.693055555559</v>
      </c>
    </row>
    <row r="3821" spans="1:24" ht="48" x14ac:dyDescent="0.2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5">
        <f>E3821/D3821</f>
        <v>1.552</v>
      </c>
      <c r="P3821" s="6">
        <f>E3821/L3821</f>
        <v>83.142857142857139</v>
      </c>
      <c r="Q3821" t="str">
        <f>LEFT(N3821, SEARCH("/", N3821, 1)-1)</f>
        <v>theater</v>
      </c>
      <c r="R3821" t="str">
        <f>RIGHT(N3821, LEN(N3821) - SEARCH("/", N3821,1))</f>
        <v>plays</v>
      </c>
      <c r="S3821" s="10">
        <f>(((J3821/60)/60)/24)+DATE(1970,1,1)</f>
        <v>42126.87501157407</v>
      </c>
      <c r="T3821" s="10">
        <f>(((I3821/60)/60)/24)+DATE(1970,1,1)</f>
        <v>42158.290972222225</v>
      </c>
      <c r="U3821" s="12">
        <f>ROUND((T3821-S3821), 0)</f>
        <v>31</v>
      </c>
      <c r="V3821" s="11">
        <f>IF(E3821&gt;=D3821, 1, "")</f>
        <v>1</v>
      </c>
      <c r="W3821" s="11" t="str">
        <f>IF(E3821&lt;D3821, 1, "")</f>
        <v/>
      </c>
      <c r="X3821" s="15">
        <f>S3821</f>
        <v>42126.87501157407</v>
      </c>
    </row>
    <row r="3822" spans="1:24" ht="48" x14ac:dyDescent="0.2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5">
        <f>E3822/D3822</f>
        <v>1.2775000000000001</v>
      </c>
      <c r="P3822" s="6">
        <f>E3822/L3822</f>
        <v>38.712121212121211</v>
      </c>
      <c r="Q3822" t="str">
        <f>LEFT(N3822, SEARCH("/", N3822, 1)-1)</f>
        <v>theater</v>
      </c>
      <c r="R3822" t="str">
        <f>RIGHT(N3822, LEN(N3822) - SEARCH("/", N3822,1))</f>
        <v>plays</v>
      </c>
      <c r="S3822" s="10">
        <f>(((J3822/60)/60)/24)+DATE(1970,1,1)</f>
        <v>42149.940416666665</v>
      </c>
      <c r="T3822" s="10">
        <f>(((I3822/60)/60)/24)+DATE(1970,1,1)</f>
        <v>42179.940416666665</v>
      </c>
      <c r="U3822" s="12">
        <f>ROUND((T3822-S3822), 0)</f>
        <v>30</v>
      </c>
      <c r="V3822" s="11">
        <f>IF(E3822&gt;=D3822, 1, "")</f>
        <v>1</v>
      </c>
      <c r="W3822" s="11" t="str">
        <f>IF(E3822&lt;D3822, 1, "")</f>
        <v/>
      </c>
      <c r="X3822" s="15">
        <f>S3822</f>
        <v>42149.940416666665</v>
      </c>
    </row>
    <row r="3823" spans="1:24" ht="48" x14ac:dyDescent="0.2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5">
        <f>E3823/D3823</f>
        <v>1.212</v>
      </c>
      <c r="P3823" s="6">
        <f>E3823/L3823</f>
        <v>125.37931034482759</v>
      </c>
      <c r="Q3823" t="str">
        <f>LEFT(N3823, SEARCH("/", N3823, 1)-1)</f>
        <v>theater</v>
      </c>
      <c r="R3823" t="str">
        <f>RIGHT(N3823, LEN(N3823) - SEARCH("/", N3823,1))</f>
        <v>plays</v>
      </c>
      <c r="S3823" s="10">
        <f>(((J3823/60)/60)/24)+DATE(1970,1,1)</f>
        <v>42087.768055555556</v>
      </c>
      <c r="T3823" s="10">
        <f>(((I3823/60)/60)/24)+DATE(1970,1,1)</f>
        <v>42111.666666666672</v>
      </c>
      <c r="U3823" s="12">
        <f>ROUND((T3823-S3823), 0)</f>
        <v>24</v>
      </c>
      <c r="V3823" s="11">
        <f>IF(E3823&gt;=D3823, 1, "")</f>
        <v>1</v>
      </c>
      <c r="W3823" s="11" t="str">
        <f>IF(E3823&lt;D3823, 1, "")</f>
        <v/>
      </c>
      <c r="X3823" s="15">
        <f>S3823</f>
        <v>42087.768055555556</v>
      </c>
    </row>
    <row r="3824" spans="1:24" ht="48" x14ac:dyDescent="0.2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5">
        <f>E3824/D3824</f>
        <v>1.127</v>
      </c>
      <c r="P3824" s="6">
        <f>E3824/L3824</f>
        <v>78.263888888888886</v>
      </c>
      <c r="Q3824" t="str">
        <f>LEFT(N3824, SEARCH("/", N3824, 1)-1)</f>
        <v>theater</v>
      </c>
      <c r="R3824" t="str">
        <f>RIGHT(N3824, LEN(N3824) - SEARCH("/", N3824,1))</f>
        <v>plays</v>
      </c>
      <c r="S3824" s="10">
        <f>(((J3824/60)/60)/24)+DATE(1970,1,1)</f>
        <v>41753.635775462964</v>
      </c>
      <c r="T3824" s="10">
        <f>(((I3824/60)/60)/24)+DATE(1970,1,1)</f>
        <v>41783.875</v>
      </c>
      <c r="U3824" s="12">
        <f>ROUND((T3824-S3824), 0)</f>
        <v>30</v>
      </c>
      <c r="V3824" s="11">
        <f>IF(E3824&gt;=D3824, 1, "")</f>
        <v>1</v>
      </c>
      <c r="W3824" s="11" t="str">
        <f>IF(E3824&lt;D3824, 1, "")</f>
        <v/>
      </c>
      <c r="X3824" s="15">
        <f>S3824</f>
        <v>41753.635775462964</v>
      </c>
    </row>
    <row r="3825" spans="1:24" ht="48" x14ac:dyDescent="0.2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5">
        <f>E3825/D3825</f>
        <v>1.2749999999999999</v>
      </c>
      <c r="P3825" s="6">
        <f>E3825/L3825</f>
        <v>47.222222222222221</v>
      </c>
      <c r="Q3825" t="str">
        <f>LEFT(N3825, SEARCH("/", N3825, 1)-1)</f>
        <v>theater</v>
      </c>
      <c r="R3825" t="str">
        <f>RIGHT(N3825, LEN(N3825) - SEARCH("/", N3825,1))</f>
        <v>plays</v>
      </c>
      <c r="S3825" s="10">
        <f>(((J3825/60)/60)/24)+DATE(1970,1,1)</f>
        <v>42443.802361111113</v>
      </c>
      <c r="T3825" s="10">
        <f>(((I3825/60)/60)/24)+DATE(1970,1,1)</f>
        <v>42473.802361111113</v>
      </c>
      <c r="U3825" s="12">
        <f>ROUND((T3825-S3825), 0)</f>
        <v>30</v>
      </c>
      <c r="V3825" s="11">
        <f>IF(E3825&gt;=D3825, 1, "")</f>
        <v>1</v>
      </c>
      <c r="W3825" s="11" t="str">
        <f>IF(E3825&lt;D3825, 1, "")</f>
        <v/>
      </c>
      <c r="X3825" s="15">
        <f>S3825</f>
        <v>42443.802361111113</v>
      </c>
    </row>
    <row r="3826" spans="1:24" ht="48" x14ac:dyDescent="0.2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5">
        <f>E3826/D3826</f>
        <v>1.5820000000000001</v>
      </c>
      <c r="P3826" s="6">
        <f>E3826/L3826</f>
        <v>79.099999999999994</v>
      </c>
      <c r="Q3826" t="str">
        <f>LEFT(N3826, SEARCH("/", N3826, 1)-1)</f>
        <v>theater</v>
      </c>
      <c r="R3826" t="str">
        <f>RIGHT(N3826, LEN(N3826) - SEARCH("/", N3826,1))</f>
        <v>plays</v>
      </c>
      <c r="S3826" s="10">
        <f>(((J3826/60)/60)/24)+DATE(1970,1,1)</f>
        <v>42121.249814814815</v>
      </c>
      <c r="T3826" s="10">
        <f>(((I3826/60)/60)/24)+DATE(1970,1,1)</f>
        <v>42142.249814814815</v>
      </c>
      <c r="U3826" s="12">
        <f>ROUND((T3826-S3826), 0)</f>
        <v>21</v>
      </c>
      <c r="V3826" s="11">
        <f>IF(E3826&gt;=D3826, 1, "")</f>
        <v>1</v>
      </c>
      <c r="W3826" s="11" t="str">
        <f>IF(E3826&lt;D3826, 1, "")</f>
        <v/>
      </c>
      <c r="X3826" s="15">
        <f>S3826</f>
        <v>42121.249814814815</v>
      </c>
    </row>
    <row r="3827" spans="1:24" ht="48" x14ac:dyDescent="0.2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5">
        <f>E3827/D3827</f>
        <v>1.0526894736842105</v>
      </c>
      <c r="P3827" s="6">
        <f>E3827/L3827</f>
        <v>114.29199999999999</v>
      </c>
      <c r="Q3827" t="str">
        <f>LEFT(N3827, SEARCH("/", N3827, 1)-1)</f>
        <v>theater</v>
      </c>
      <c r="R3827" t="str">
        <f>RIGHT(N3827, LEN(N3827) - SEARCH("/", N3827,1))</f>
        <v>plays</v>
      </c>
      <c r="S3827" s="10">
        <f>(((J3827/60)/60)/24)+DATE(1970,1,1)</f>
        <v>42268.009224537032</v>
      </c>
      <c r="T3827" s="10">
        <f>(((I3827/60)/60)/24)+DATE(1970,1,1)</f>
        <v>42303.009224537032</v>
      </c>
      <c r="U3827" s="12">
        <f>ROUND((T3827-S3827), 0)</f>
        <v>35</v>
      </c>
      <c r="V3827" s="11">
        <f>IF(E3827&gt;=D3827, 1, "")</f>
        <v>1</v>
      </c>
      <c r="W3827" s="11" t="str">
        <f>IF(E3827&lt;D3827, 1, "")</f>
        <v/>
      </c>
      <c r="X3827" s="15">
        <f>S3827</f>
        <v>42268.009224537032</v>
      </c>
    </row>
    <row r="3828" spans="1:24" ht="48" x14ac:dyDescent="0.2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5">
        <f>E3828/D3828</f>
        <v>1</v>
      </c>
      <c r="P3828" s="6">
        <f>E3828/L3828</f>
        <v>51.724137931034484</v>
      </c>
      <c r="Q3828" t="str">
        <f>LEFT(N3828, SEARCH("/", N3828, 1)-1)</f>
        <v>theater</v>
      </c>
      <c r="R3828" t="str">
        <f>RIGHT(N3828, LEN(N3828) - SEARCH("/", N3828,1))</f>
        <v>plays</v>
      </c>
      <c r="S3828" s="10">
        <f>(((J3828/60)/60)/24)+DATE(1970,1,1)</f>
        <v>41848.866157407407</v>
      </c>
      <c r="T3828" s="10">
        <f>(((I3828/60)/60)/24)+DATE(1970,1,1)</f>
        <v>41868.21597222222</v>
      </c>
      <c r="U3828" s="12">
        <f>ROUND((T3828-S3828), 0)</f>
        <v>19</v>
      </c>
      <c r="V3828" s="11">
        <f>IF(E3828&gt;=D3828, 1, "")</f>
        <v>1</v>
      </c>
      <c r="W3828" s="11" t="str">
        <f>IF(E3828&lt;D3828, 1, "")</f>
        <v/>
      </c>
      <c r="X3828" s="15">
        <f>S3828</f>
        <v>41848.866157407407</v>
      </c>
    </row>
    <row r="3829" spans="1:24" ht="48" x14ac:dyDescent="0.2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5">
        <f>E3829/D3829</f>
        <v>1</v>
      </c>
      <c r="P3829" s="6">
        <f>E3829/L3829</f>
        <v>30.76923076923077</v>
      </c>
      <c r="Q3829" t="str">
        <f>LEFT(N3829, SEARCH("/", N3829, 1)-1)</f>
        <v>theater</v>
      </c>
      <c r="R3829" t="str">
        <f>RIGHT(N3829, LEN(N3829) - SEARCH("/", N3829,1))</f>
        <v>plays</v>
      </c>
      <c r="S3829" s="10">
        <f>(((J3829/60)/60)/24)+DATE(1970,1,1)</f>
        <v>42689.214988425927</v>
      </c>
      <c r="T3829" s="10">
        <f>(((I3829/60)/60)/24)+DATE(1970,1,1)</f>
        <v>42700.25</v>
      </c>
      <c r="U3829" s="12">
        <f>ROUND((T3829-S3829), 0)</f>
        <v>11</v>
      </c>
      <c r="V3829" s="11">
        <f>IF(E3829&gt;=D3829, 1, "")</f>
        <v>1</v>
      </c>
      <c r="W3829" s="11" t="str">
        <f>IF(E3829&lt;D3829, 1, "")</f>
        <v/>
      </c>
      <c r="X3829" s="15">
        <f>S3829</f>
        <v>42689.214988425927</v>
      </c>
    </row>
    <row r="3830" spans="1:24" ht="48" x14ac:dyDescent="0.2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5">
        <f>E3830/D3830</f>
        <v>1.0686</v>
      </c>
      <c r="P3830" s="6">
        <f>E3830/L3830</f>
        <v>74.208333333333329</v>
      </c>
      <c r="Q3830" t="str">
        <f>LEFT(N3830, SEARCH("/", N3830, 1)-1)</f>
        <v>theater</v>
      </c>
      <c r="R3830" t="str">
        <f>RIGHT(N3830, LEN(N3830) - SEARCH("/", N3830,1))</f>
        <v>plays</v>
      </c>
      <c r="S3830" s="10">
        <f>(((J3830/60)/60)/24)+DATE(1970,1,1)</f>
        <v>41915.762835648151</v>
      </c>
      <c r="T3830" s="10">
        <f>(((I3830/60)/60)/24)+DATE(1970,1,1)</f>
        <v>41944.720833333333</v>
      </c>
      <c r="U3830" s="12">
        <f>ROUND((T3830-S3830), 0)</f>
        <v>29</v>
      </c>
      <c r="V3830" s="11">
        <f>IF(E3830&gt;=D3830, 1, "")</f>
        <v>1</v>
      </c>
      <c r="W3830" s="11" t="str">
        <f>IF(E3830&lt;D3830, 1, "")</f>
        <v/>
      </c>
      <c r="X3830" s="15">
        <f>S3830</f>
        <v>41915.762835648151</v>
      </c>
    </row>
    <row r="3831" spans="1:24" ht="48" x14ac:dyDescent="0.2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5">
        <f>E3831/D3831</f>
        <v>1.244</v>
      </c>
      <c r="P3831" s="6">
        <f>E3831/L3831</f>
        <v>47.846153846153847</v>
      </c>
      <c r="Q3831" t="str">
        <f>LEFT(N3831, SEARCH("/", N3831, 1)-1)</f>
        <v>theater</v>
      </c>
      <c r="R3831" t="str">
        <f>RIGHT(N3831, LEN(N3831) - SEARCH("/", N3831,1))</f>
        <v>plays</v>
      </c>
      <c r="S3831" s="10">
        <f>(((J3831/60)/60)/24)+DATE(1970,1,1)</f>
        <v>42584.846828703703</v>
      </c>
      <c r="T3831" s="10">
        <f>(((I3831/60)/60)/24)+DATE(1970,1,1)</f>
        <v>42624.846828703703</v>
      </c>
      <c r="U3831" s="12">
        <f>ROUND((T3831-S3831), 0)</f>
        <v>40</v>
      </c>
      <c r="V3831" s="11">
        <f>IF(E3831&gt;=D3831, 1, "")</f>
        <v>1</v>
      </c>
      <c r="W3831" s="11" t="str">
        <f>IF(E3831&lt;D3831, 1, "")</f>
        <v/>
      </c>
      <c r="X3831" s="15">
        <f>S3831</f>
        <v>42584.846828703703</v>
      </c>
    </row>
    <row r="3832" spans="1:24" ht="48" x14ac:dyDescent="0.2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5">
        <f>E3832/D3832</f>
        <v>1.0870406189555126</v>
      </c>
      <c r="P3832" s="6">
        <f>E3832/L3832</f>
        <v>34.408163265306122</v>
      </c>
      <c r="Q3832" t="str">
        <f>LEFT(N3832, SEARCH("/", N3832, 1)-1)</f>
        <v>theater</v>
      </c>
      <c r="R3832" t="str">
        <f>RIGHT(N3832, LEN(N3832) - SEARCH("/", N3832,1))</f>
        <v>plays</v>
      </c>
      <c r="S3832" s="10">
        <f>(((J3832/60)/60)/24)+DATE(1970,1,1)</f>
        <v>42511.741944444439</v>
      </c>
      <c r="T3832" s="10">
        <f>(((I3832/60)/60)/24)+DATE(1970,1,1)</f>
        <v>42523.916666666672</v>
      </c>
      <c r="U3832" s="12">
        <f>ROUND((T3832-S3832), 0)</f>
        <v>12</v>
      </c>
      <c r="V3832" s="11">
        <f>IF(E3832&gt;=D3832, 1, "")</f>
        <v>1</v>
      </c>
      <c r="W3832" s="11" t="str">
        <f>IF(E3832&lt;D3832, 1, "")</f>
        <v/>
      </c>
      <c r="X3832" s="15">
        <f>S3832</f>
        <v>42511.741944444439</v>
      </c>
    </row>
    <row r="3833" spans="1:24" ht="48" x14ac:dyDescent="0.2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5">
        <f>E3833/D3833</f>
        <v>1.0242424242424242</v>
      </c>
      <c r="P3833" s="6">
        <f>E3833/L3833</f>
        <v>40.238095238095241</v>
      </c>
      <c r="Q3833" t="str">
        <f>LEFT(N3833, SEARCH("/", N3833, 1)-1)</f>
        <v>theater</v>
      </c>
      <c r="R3833" t="str">
        <f>RIGHT(N3833, LEN(N3833) - SEARCH("/", N3833,1))</f>
        <v>plays</v>
      </c>
      <c r="S3833" s="10">
        <f>(((J3833/60)/60)/24)+DATE(1970,1,1)</f>
        <v>42459.15861111111</v>
      </c>
      <c r="T3833" s="10">
        <f>(((I3833/60)/60)/24)+DATE(1970,1,1)</f>
        <v>42518.905555555553</v>
      </c>
      <c r="U3833" s="12">
        <f>ROUND((T3833-S3833), 0)</f>
        <v>60</v>
      </c>
      <c r="V3833" s="11">
        <f>IF(E3833&gt;=D3833, 1, "")</f>
        <v>1</v>
      </c>
      <c r="W3833" s="11" t="str">
        <f>IF(E3833&lt;D3833, 1, "")</f>
        <v/>
      </c>
      <c r="X3833" s="15">
        <f>S3833</f>
        <v>42459.15861111111</v>
      </c>
    </row>
    <row r="3834" spans="1:24" ht="48" x14ac:dyDescent="0.2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5">
        <f>E3834/D3834</f>
        <v>1.0549999999999999</v>
      </c>
      <c r="P3834" s="6">
        <f>E3834/L3834</f>
        <v>60.285714285714285</v>
      </c>
      <c r="Q3834" t="str">
        <f>LEFT(N3834, SEARCH("/", N3834, 1)-1)</f>
        <v>theater</v>
      </c>
      <c r="R3834" t="str">
        <f>RIGHT(N3834, LEN(N3834) - SEARCH("/", N3834,1))</f>
        <v>plays</v>
      </c>
      <c r="S3834" s="10">
        <f>(((J3834/60)/60)/24)+DATE(1970,1,1)</f>
        <v>42132.036168981482</v>
      </c>
      <c r="T3834" s="10">
        <f>(((I3834/60)/60)/24)+DATE(1970,1,1)</f>
        <v>42186.290972222225</v>
      </c>
      <c r="U3834" s="12">
        <f>ROUND((T3834-S3834), 0)</f>
        <v>54</v>
      </c>
      <c r="V3834" s="11">
        <f>IF(E3834&gt;=D3834, 1, "")</f>
        <v>1</v>
      </c>
      <c r="W3834" s="11" t="str">
        <f>IF(E3834&lt;D3834, 1, "")</f>
        <v/>
      </c>
      <c r="X3834" s="15">
        <f>S3834</f>
        <v>42132.036168981482</v>
      </c>
    </row>
    <row r="3835" spans="1:24" ht="48" x14ac:dyDescent="0.2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5">
        <f>E3835/D3835</f>
        <v>1.0629999999999999</v>
      </c>
      <c r="P3835" s="6">
        <f>E3835/L3835</f>
        <v>25.30952380952381</v>
      </c>
      <c r="Q3835" t="str">
        <f>LEFT(N3835, SEARCH("/", N3835, 1)-1)</f>
        <v>theater</v>
      </c>
      <c r="R3835" t="str">
        <f>RIGHT(N3835, LEN(N3835) - SEARCH("/", N3835,1))</f>
        <v>plays</v>
      </c>
      <c r="S3835" s="10">
        <f>(((J3835/60)/60)/24)+DATE(1970,1,1)</f>
        <v>42419.91942129629</v>
      </c>
      <c r="T3835" s="10">
        <f>(((I3835/60)/60)/24)+DATE(1970,1,1)</f>
        <v>42436.207638888889</v>
      </c>
      <c r="U3835" s="12">
        <f>ROUND((T3835-S3835), 0)</f>
        <v>16</v>
      </c>
      <c r="V3835" s="11">
        <f>IF(E3835&gt;=D3835, 1, "")</f>
        <v>1</v>
      </c>
      <c r="W3835" s="11" t="str">
        <f>IF(E3835&lt;D3835, 1, "")</f>
        <v/>
      </c>
      <c r="X3835" s="15">
        <f>S3835</f>
        <v>42419.91942129629</v>
      </c>
    </row>
    <row r="3836" spans="1:24" ht="48" x14ac:dyDescent="0.2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5">
        <f>E3836/D3836</f>
        <v>1.0066666666666666</v>
      </c>
      <c r="P3836" s="6">
        <f>E3836/L3836</f>
        <v>35.952380952380949</v>
      </c>
      <c r="Q3836" t="str">
        <f>LEFT(N3836, SEARCH("/", N3836, 1)-1)</f>
        <v>theater</v>
      </c>
      <c r="R3836" t="str">
        <f>RIGHT(N3836, LEN(N3836) - SEARCH("/", N3836,1))</f>
        <v>plays</v>
      </c>
      <c r="S3836" s="10">
        <f>(((J3836/60)/60)/24)+DATE(1970,1,1)</f>
        <v>42233.763831018514</v>
      </c>
      <c r="T3836" s="10">
        <f>(((I3836/60)/60)/24)+DATE(1970,1,1)</f>
        <v>42258.763831018514</v>
      </c>
      <c r="U3836" s="12">
        <f>ROUND((T3836-S3836), 0)</f>
        <v>25</v>
      </c>
      <c r="V3836" s="11">
        <f>IF(E3836&gt;=D3836, 1, "")</f>
        <v>1</v>
      </c>
      <c r="W3836" s="11" t="str">
        <f>IF(E3836&lt;D3836, 1, "")</f>
        <v/>
      </c>
      <c r="X3836" s="15">
        <f>S3836</f>
        <v>42233.763831018514</v>
      </c>
    </row>
    <row r="3837" spans="1:24" ht="48" x14ac:dyDescent="0.2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5">
        <f>E3837/D3837</f>
        <v>1.054</v>
      </c>
      <c r="P3837" s="6">
        <f>E3837/L3837</f>
        <v>136</v>
      </c>
      <c r="Q3837" t="str">
        <f>LEFT(N3837, SEARCH("/", N3837, 1)-1)</f>
        <v>theater</v>
      </c>
      <c r="R3837" t="str">
        <f>RIGHT(N3837, LEN(N3837) - SEARCH("/", N3837,1))</f>
        <v>plays</v>
      </c>
      <c r="S3837" s="10">
        <f>(((J3837/60)/60)/24)+DATE(1970,1,1)</f>
        <v>42430.839398148149</v>
      </c>
      <c r="T3837" s="10">
        <f>(((I3837/60)/60)/24)+DATE(1970,1,1)</f>
        <v>42445.165972222225</v>
      </c>
      <c r="U3837" s="12">
        <f>ROUND((T3837-S3837), 0)</f>
        <v>14</v>
      </c>
      <c r="V3837" s="11">
        <f>IF(E3837&gt;=D3837, 1, "")</f>
        <v>1</v>
      </c>
      <c r="W3837" s="11" t="str">
        <f>IF(E3837&lt;D3837, 1, "")</f>
        <v/>
      </c>
      <c r="X3837" s="15">
        <f>S3837</f>
        <v>42430.839398148149</v>
      </c>
    </row>
    <row r="3838" spans="1:24" ht="48" x14ac:dyDescent="0.2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5">
        <f>E3838/D3838</f>
        <v>1.0755999999999999</v>
      </c>
      <c r="P3838" s="6">
        <f>E3838/L3838</f>
        <v>70.763157894736835</v>
      </c>
      <c r="Q3838" t="str">
        <f>LEFT(N3838, SEARCH("/", N3838, 1)-1)</f>
        <v>theater</v>
      </c>
      <c r="R3838" t="str">
        <f>RIGHT(N3838, LEN(N3838) - SEARCH("/", N3838,1))</f>
        <v>plays</v>
      </c>
      <c r="S3838" s="10">
        <f>(((J3838/60)/60)/24)+DATE(1970,1,1)</f>
        <v>42545.478333333333</v>
      </c>
      <c r="T3838" s="10">
        <f>(((I3838/60)/60)/24)+DATE(1970,1,1)</f>
        <v>42575.478333333333</v>
      </c>
      <c r="U3838" s="12">
        <f>ROUND((T3838-S3838), 0)</f>
        <v>30</v>
      </c>
      <c r="V3838" s="11">
        <f>IF(E3838&gt;=D3838, 1, "")</f>
        <v>1</v>
      </c>
      <c r="W3838" s="11" t="str">
        <f>IF(E3838&lt;D3838, 1, "")</f>
        <v/>
      </c>
      <c r="X3838" s="15">
        <f>S3838</f>
        <v>42545.478333333333</v>
      </c>
    </row>
    <row r="3839" spans="1:24" ht="48" x14ac:dyDescent="0.2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5">
        <f>E3839/D3839</f>
        <v>1</v>
      </c>
      <c r="P3839" s="6">
        <f>E3839/L3839</f>
        <v>125</v>
      </c>
      <c r="Q3839" t="str">
        <f>LEFT(N3839, SEARCH("/", N3839, 1)-1)</f>
        <v>theater</v>
      </c>
      <c r="R3839" t="str">
        <f>RIGHT(N3839, LEN(N3839) - SEARCH("/", N3839,1))</f>
        <v>plays</v>
      </c>
      <c r="S3839" s="10">
        <f>(((J3839/60)/60)/24)+DATE(1970,1,1)</f>
        <v>42297.748738425929</v>
      </c>
      <c r="T3839" s="10">
        <f>(((I3839/60)/60)/24)+DATE(1970,1,1)</f>
        <v>42327.790405092594</v>
      </c>
      <c r="U3839" s="12">
        <f>ROUND((T3839-S3839), 0)</f>
        <v>30</v>
      </c>
      <c r="V3839" s="11">
        <f>IF(E3839&gt;=D3839, 1, "")</f>
        <v>1</v>
      </c>
      <c r="W3839" s="11" t="str">
        <f>IF(E3839&lt;D3839, 1, "")</f>
        <v/>
      </c>
      <c r="X3839" s="15">
        <f>S3839</f>
        <v>42297.748738425929</v>
      </c>
    </row>
    <row r="3840" spans="1:24" ht="96" x14ac:dyDescent="0.2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5">
        <f>E3840/D3840</f>
        <v>1.0376000000000001</v>
      </c>
      <c r="P3840" s="6">
        <f>E3840/L3840</f>
        <v>66.512820512820511</v>
      </c>
      <c r="Q3840" t="str">
        <f>LEFT(N3840, SEARCH("/", N3840, 1)-1)</f>
        <v>theater</v>
      </c>
      <c r="R3840" t="str">
        <f>RIGHT(N3840, LEN(N3840) - SEARCH("/", N3840,1))</f>
        <v>plays</v>
      </c>
      <c r="S3840" s="10">
        <f>(((J3840/60)/60)/24)+DATE(1970,1,1)</f>
        <v>41760.935706018521</v>
      </c>
      <c r="T3840" s="10">
        <f>(((I3840/60)/60)/24)+DATE(1970,1,1)</f>
        <v>41772.166666666664</v>
      </c>
      <c r="U3840" s="12">
        <f>ROUND((T3840-S3840), 0)</f>
        <v>11</v>
      </c>
      <c r="V3840" s="11">
        <f>IF(E3840&gt;=D3840, 1, "")</f>
        <v>1</v>
      </c>
      <c r="W3840" s="11" t="str">
        <f>IF(E3840&lt;D3840, 1, "")</f>
        <v/>
      </c>
      <c r="X3840" s="15">
        <f>S3840</f>
        <v>41760.935706018521</v>
      </c>
    </row>
    <row r="3841" spans="1:24" ht="48" x14ac:dyDescent="0.2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5">
        <f>E3841/D3841</f>
        <v>1.0149999999999999</v>
      </c>
      <c r="P3841" s="6">
        <f>E3841/L3841</f>
        <v>105</v>
      </c>
      <c r="Q3841" t="str">
        <f>LEFT(N3841, SEARCH("/", N3841, 1)-1)</f>
        <v>theater</v>
      </c>
      <c r="R3841" t="str">
        <f>RIGHT(N3841, LEN(N3841) - SEARCH("/", N3841,1))</f>
        <v>plays</v>
      </c>
      <c r="S3841" s="10">
        <f>(((J3841/60)/60)/24)+DATE(1970,1,1)</f>
        <v>41829.734259259261</v>
      </c>
      <c r="T3841" s="10">
        <f>(((I3841/60)/60)/24)+DATE(1970,1,1)</f>
        <v>41874.734259259261</v>
      </c>
      <c r="U3841" s="12">
        <f>ROUND((T3841-S3841), 0)</f>
        <v>45</v>
      </c>
      <c r="V3841" s="11">
        <f>IF(E3841&gt;=D3841, 1, "")</f>
        <v>1</v>
      </c>
      <c r="W3841" s="11" t="str">
        <f>IF(E3841&lt;D3841, 1, "")</f>
        <v/>
      </c>
      <c r="X3841" s="15">
        <f>S3841</f>
        <v>41829.734259259261</v>
      </c>
    </row>
    <row r="3842" spans="1:24" ht="32" x14ac:dyDescent="0.2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5">
        <f>E3842/D3842</f>
        <v>1.044</v>
      </c>
      <c r="P3842" s="6">
        <f>E3842/L3842</f>
        <v>145</v>
      </c>
      <c r="Q3842" t="str">
        <f>LEFT(N3842, SEARCH("/", N3842, 1)-1)</f>
        <v>theater</v>
      </c>
      <c r="R3842" t="str">
        <f>RIGHT(N3842, LEN(N3842) - SEARCH("/", N3842,1))</f>
        <v>plays</v>
      </c>
      <c r="S3842" s="10">
        <f>(((J3842/60)/60)/24)+DATE(1970,1,1)</f>
        <v>42491.92288194444</v>
      </c>
      <c r="T3842" s="10">
        <f>(((I3842/60)/60)/24)+DATE(1970,1,1)</f>
        <v>42521.92288194444</v>
      </c>
      <c r="U3842" s="12">
        <f>ROUND((T3842-S3842), 0)</f>
        <v>30</v>
      </c>
      <c r="V3842" s="11">
        <f>IF(E3842&gt;=D3842, 1, "")</f>
        <v>1</v>
      </c>
      <c r="W3842" s="11" t="str">
        <f>IF(E3842&lt;D3842, 1, "")</f>
        <v/>
      </c>
      <c r="X3842" s="15">
        <f>S3842</f>
        <v>42491.92288194444</v>
      </c>
    </row>
    <row r="3843" spans="1:24" ht="48" x14ac:dyDescent="0.2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5">
        <f>E3843/D3843</f>
        <v>1.8</v>
      </c>
      <c r="P3843" s="6">
        <f>E3843/L3843</f>
        <v>12</v>
      </c>
      <c r="Q3843" t="str">
        <f>LEFT(N3843, SEARCH("/", N3843, 1)-1)</f>
        <v>theater</v>
      </c>
      <c r="R3843" t="str">
        <f>RIGHT(N3843, LEN(N3843) - SEARCH("/", N3843,1))</f>
        <v>plays</v>
      </c>
      <c r="S3843" s="10">
        <f>(((J3843/60)/60)/24)+DATE(1970,1,1)</f>
        <v>42477.729780092588</v>
      </c>
      <c r="T3843" s="10">
        <f>(((I3843/60)/60)/24)+DATE(1970,1,1)</f>
        <v>42500.875</v>
      </c>
      <c r="U3843" s="12">
        <f>ROUND((T3843-S3843), 0)</f>
        <v>23</v>
      </c>
      <c r="V3843" s="11">
        <f>IF(E3843&gt;=D3843, 1, "")</f>
        <v>1</v>
      </c>
      <c r="W3843" s="11" t="str">
        <f>IF(E3843&lt;D3843, 1, "")</f>
        <v/>
      </c>
      <c r="X3843" s="15">
        <f>S3843</f>
        <v>42477.729780092588</v>
      </c>
    </row>
    <row r="3844" spans="1:24" ht="48" x14ac:dyDescent="0.2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5">
        <f>E3844/D3844</f>
        <v>1.0633333333333332</v>
      </c>
      <c r="P3844" s="6">
        <f>E3844/L3844</f>
        <v>96.666666666666671</v>
      </c>
      <c r="Q3844" t="str">
        <f>LEFT(N3844, SEARCH("/", N3844, 1)-1)</f>
        <v>theater</v>
      </c>
      <c r="R3844" t="str">
        <f>RIGHT(N3844, LEN(N3844) - SEARCH("/", N3844,1))</f>
        <v>plays</v>
      </c>
      <c r="S3844" s="10">
        <f>(((J3844/60)/60)/24)+DATE(1970,1,1)</f>
        <v>41950.859560185185</v>
      </c>
      <c r="T3844" s="10">
        <f>(((I3844/60)/60)/24)+DATE(1970,1,1)</f>
        <v>41964.204861111109</v>
      </c>
      <c r="U3844" s="12">
        <f>ROUND((T3844-S3844), 0)</f>
        <v>13</v>
      </c>
      <c r="V3844" s="11">
        <f>IF(E3844&gt;=D3844, 1, "")</f>
        <v>1</v>
      </c>
      <c r="W3844" s="11" t="str">
        <f>IF(E3844&lt;D3844, 1, "")</f>
        <v/>
      </c>
      <c r="X3844" s="15">
        <f>S3844</f>
        <v>41950.859560185185</v>
      </c>
    </row>
    <row r="3845" spans="1:24" ht="48" x14ac:dyDescent="0.2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5">
        <f>E3845/D3845</f>
        <v>1.0055555555555555</v>
      </c>
      <c r="P3845" s="6">
        <f>E3845/L3845</f>
        <v>60.333333333333336</v>
      </c>
      <c r="Q3845" t="str">
        <f>LEFT(N3845, SEARCH("/", N3845, 1)-1)</f>
        <v>theater</v>
      </c>
      <c r="R3845" t="str">
        <f>RIGHT(N3845, LEN(N3845) - SEARCH("/", N3845,1))</f>
        <v>plays</v>
      </c>
      <c r="S3845" s="10">
        <f>(((J3845/60)/60)/24)+DATE(1970,1,1)</f>
        <v>41802.62090277778</v>
      </c>
      <c r="T3845" s="10">
        <f>(((I3845/60)/60)/24)+DATE(1970,1,1)</f>
        <v>41822.62090277778</v>
      </c>
      <c r="U3845" s="12">
        <f>ROUND((T3845-S3845), 0)</f>
        <v>20</v>
      </c>
      <c r="V3845" s="11">
        <f>IF(E3845&gt;=D3845, 1, "")</f>
        <v>1</v>
      </c>
      <c r="W3845" s="11" t="str">
        <f>IF(E3845&lt;D3845, 1, "")</f>
        <v/>
      </c>
      <c r="X3845" s="15">
        <f>S3845</f>
        <v>41802.62090277778</v>
      </c>
    </row>
    <row r="3846" spans="1:24" ht="48" x14ac:dyDescent="0.2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5">
        <f>E3846/D3846</f>
        <v>1.012</v>
      </c>
      <c r="P3846" s="6">
        <f>E3846/L3846</f>
        <v>79.89473684210526</v>
      </c>
      <c r="Q3846" t="str">
        <f>LEFT(N3846, SEARCH("/", N3846, 1)-1)</f>
        <v>theater</v>
      </c>
      <c r="R3846" t="str">
        <f>RIGHT(N3846, LEN(N3846) - SEARCH("/", N3846,1))</f>
        <v>plays</v>
      </c>
      <c r="S3846" s="10">
        <f>(((J3846/60)/60)/24)+DATE(1970,1,1)</f>
        <v>41927.873784722222</v>
      </c>
      <c r="T3846" s="10">
        <f>(((I3846/60)/60)/24)+DATE(1970,1,1)</f>
        <v>41950.770833333336</v>
      </c>
      <c r="U3846" s="12">
        <f>ROUND((T3846-S3846), 0)</f>
        <v>23</v>
      </c>
      <c r="V3846" s="11">
        <f>IF(E3846&gt;=D3846, 1, "")</f>
        <v>1</v>
      </c>
      <c r="W3846" s="11" t="str">
        <f>IF(E3846&lt;D3846, 1, "")</f>
        <v/>
      </c>
      <c r="X3846" s="15">
        <f>S3846</f>
        <v>41927.873784722222</v>
      </c>
    </row>
    <row r="3847" spans="1:24" ht="48" x14ac:dyDescent="0.2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5">
        <f>E3847/D3847</f>
        <v>1</v>
      </c>
      <c r="P3847" s="6">
        <f>E3847/L3847</f>
        <v>58.823529411764703</v>
      </c>
      <c r="Q3847" t="str">
        <f>LEFT(N3847, SEARCH("/", N3847, 1)-1)</f>
        <v>theater</v>
      </c>
      <c r="R3847" t="str">
        <f>RIGHT(N3847, LEN(N3847) - SEARCH("/", N3847,1))</f>
        <v>plays</v>
      </c>
      <c r="S3847" s="10">
        <f>(((J3847/60)/60)/24)+DATE(1970,1,1)</f>
        <v>42057.536944444444</v>
      </c>
      <c r="T3847" s="10">
        <f>(((I3847/60)/60)/24)+DATE(1970,1,1)</f>
        <v>42117.49527777778</v>
      </c>
      <c r="U3847" s="12">
        <f>ROUND((T3847-S3847), 0)</f>
        <v>60</v>
      </c>
      <c r="V3847" s="11">
        <f>IF(E3847&gt;=D3847, 1, "")</f>
        <v>1</v>
      </c>
      <c r="W3847" s="11" t="str">
        <f>IF(E3847&lt;D3847, 1, "")</f>
        <v/>
      </c>
      <c r="X3847" s="15">
        <f>S3847</f>
        <v>42057.536944444444</v>
      </c>
    </row>
    <row r="3848" spans="1:24" ht="48" x14ac:dyDescent="0.2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5">
        <f>E3848/D3848</f>
        <v>1.1839285714285714</v>
      </c>
      <c r="P3848" s="6">
        <f>E3848/L3848</f>
        <v>75.340909090909093</v>
      </c>
      <c r="Q3848" t="str">
        <f>LEFT(N3848, SEARCH("/", N3848, 1)-1)</f>
        <v>theater</v>
      </c>
      <c r="R3848" t="str">
        <f>RIGHT(N3848, LEN(N3848) - SEARCH("/", N3848,1))</f>
        <v>plays</v>
      </c>
      <c r="S3848" s="10">
        <f>(((J3848/60)/60)/24)+DATE(1970,1,1)</f>
        <v>41781.096203703702</v>
      </c>
      <c r="T3848" s="10">
        <f>(((I3848/60)/60)/24)+DATE(1970,1,1)</f>
        <v>41794.207638888889</v>
      </c>
      <c r="U3848" s="12">
        <f>ROUND((T3848-S3848), 0)</f>
        <v>13</v>
      </c>
      <c r="V3848" s="11">
        <f>IF(E3848&gt;=D3848, 1, "")</f>
        <v>1</v>
      </c>
      <c r="W3848" s="11" t="str">
        <f>IF(E3848&lt;D3848, 1, "")</f>
        <v/>
      </c>
      <c r="X3848" s="15">
        <f>S3848</f>
        <v>41781.096203703702</v>
      </c>
    </row>
    <row r="3849" spans="1:24" ht="48" x14ac:dyDescent="0.2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5">
        <f>E3849/D3849</f>
        <v>1.1000000000000001</v>
      </c>
      <c r="P3849" s="6">
        <f>E3849/L3849</f>
        <v>55</v>
      </c>
      <c r="Q3849" t="str">
        <f>LEFT(N3849, SEARCH("/", N3849, 1)-1)</f>
        <v>theater</v>
      </c>
      <c r="R3849" t="str">
        <f>RIGHT(N3849, LEN(N3849) - SEARCH("/", N3849,1))</f>
        <v>plays</v>
      </c>
      <c r="S3849" s="10">
        <f>(((J3849/60)/60)/24)+DATE(1970,1,1)</f>
        <v>42020.846666666665</v>
      </c>
      <c r="T3849" s="10">
        <f>(((I3849/60)/60)/24)+DATE(1970,1,1)</f>
        <v>42037.207638888889</v>
      </c>
      <c r="U3849" s="12">
        <f>ROUND((T3849-S3849), 0)</f>
        <v>16</v>
      </c>
      <c r="V3849" s="11">
        <f>IF(E3849&gt;=D3849, 1, "")</f>
        <v>1</v>
      </c>
      <c r="W3849" s="11" t="str">
        <f>IF(E3849&lt;D3849, 1, "")</f>
        <v/>
      </c>
      <c r="X3849" s="15">
        <f>S3849</f>
        <v>42020.846666666665</v>
      </c>
    </row>
    <row r="3850" spans="1:24" ht="48" x14ac:dyDescent="0.2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5">
        <f>E3850/D3850</f>
        <v>1.0266666666666666</v>
      </c>
      <c r="P3850" s="6">
        <f>E3850/L3850</f>
        <v>66.956521739130437</v>
      </c>
      <c r="Q3850" t="str">
        <f>LEFT(N3850, SEARCH("/", N3850, 1)-1)</f>
        <v>theater</v>
      </c>
      <c r="R3850" t="str">
        <f>RIGHT(N3850, LEN(N3850) - SEARCH("/", N3850,1))</f>
        <v>plays</v>
      </c>
      <c r="S3850" s="10">
        <f>(((J3850/60)/60)/24)+DATE(1970,1,1)</f>
        <v>42125.772812499999</v>
      </c>
      <c r="T3850" s="10">
        <f>(((I3850/60)/60)/24)+DATE(1970,1,1)</f>
        <v>42155.772812499999</v>
      </c>
      <c r="U3850" s="12">
        <f>ROUND((T3850-S3850), 0)</f>
        <v>30</v>
      </c>
      <c r="V3850" s="11">
        <f>IF(E3850&gt;=D3850, 1, "")</f>
        <v>1</v>
      </c>
      <c r="W3850" s="11" t="str">
        <f>IF(E3850&lt;D3850, 1, "")</f>
        <v/>
      </c>
      <c r="X3850" s="15">
        <f>S3850</f>
        <v>42125.772812499999</v>
      </c>
    </row>
    <row r="3851" spans="1:24" ht="48" x14ac:dyDescent="0.2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5">
        <f>E3851/D3851</f>
        <v>1</v>
      </c>
      <c r="P3851" s="6">
        <f>E3851/L3851</f>
        <v>227.27272727272728</v>
      </c>
      <c r="Q3851" t="str">
        <f>LEFT(N3851, SEARCH("/", N3851, 1)-1)</f>
        <v>theater</v>
      </c>
      <c r="R3851" t="str">
        <f>RIGHT(N3851, LEN(N3851) - SEARCH("/", N3851,1))</f>
        <v>plays</v>
      </c>
      <c r="S3851" s="10">
        <f>(((J3851/60)/60)/24)+DATE(1970,1,1)</f>
        <v>41856.010069444441</v>
      </c>
      <c r="T3851" s="10">
        <f>(((I3851/60)/60)/24)+DATE(1970,1,1)</f>
        <v>41890.125</v>
      </c>
      <c r="U3851" s="12">
        <f>ROUND((T3851-S3851), 0)</f>
        <v>34</v>
      </c>
      <c r="V3851" s="11">
        <f>IF(E3851&gt;=D3851, 1, "")</f>
        <v>1</v>
      </c>
      <c r="W3851" s="11" t="str">
        <f>IF(E3851&lt;D3851, 1, "")</f>
        <v/>
      </c>
      <c r="X3851" s="15">
        <f>S3851</f>
        <v>41856.010069444441</v>
      </c>
    </row>
    <row r="3852" spans="1:24" ht="48" x14ac:dyDescent="0.2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5">
        <f>E3852/D3852</f>
        <v>1</v>
      </c>
      <c r="P3852" s="6">
        <f>E3852/L3852</f>
        <v>307.69230769230768</v>
      </c>
      <c r="Q3852" t="str">
        <f>LEFT(N3852, SEARCH("/", N3852, 1)-1)</f>
        <v>theater</v>
      </c>
      <c r="R3852" t="str">
        <f>RIGHT(N3852, LEN(N3852) - SEARCH("/", N3852,1))</f>
        <v>plays</v>
      </c>
      <c r="S3852" s="10">
        <f>(((J3852/60)/60)/24)+DATE(1970,1,1)</f>
        <v>41794.817523148151</v>
      </c>
      <c r="T3852" s="10">
        <f>(((I3852/60)/60)/24)+DATE(1970,1,1)</f>
        <v>41824.458333333336</v>
      </c>
      <c r="U3852" s="12">
        <f>ROUND((T3852-S3852), 0)</f>
        <v>30</v>
      </c>
      <c r="V3852" s="11">
        <f>IF(E3852&gt;=D3852, 1, "")</f>
        <v>1</v>
      </c>
      <c r="W3852" s="11" t="str">
        <f>IF(E3852&lt;D3852, 1, "")</f>
        <v/>
      </c>
      <c r="X3852" s="15">
        <f>S3852</f>
        <v>41794.817523148151</v>
      </c>
    </row>
    <row r="3853" spans="1:24" ht="48" x14ac:dyDescent="0.2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5">
        <f>E3853/D3853</f>
        <v>1.10046</v>
      </c>
      <c r="P3853" s="6">
        <f>E3853/L3853</f>
        <v>50.020909090909093</v>
      </c>
      <c r="Q3853" t="str">
        <f>LEFT(N3853, SEARCH("/", N3853, 1)-1)</f>
        <v>theater</v>
      </c>
      <c r="R3853" t="str">
        <f>RIGHT(N3853, LEN(N3853) - SEARCH("/", N3853,1))</f>
        <v>plays</v>
      </c>
      <c r="S3853" s="10">
        <f>(((J3853/60)/60)/24)+DATE(1970,1,1)</f>
        <v>41893.783553240741</v>
      </c>
      <c r="T3853" s="10">
        <f>(((I3853/60)/60)/24)+DATE(1970,1,1)</f>
        <v>41914.597916666666</v>
      </c>
      <c r="U3853" s="12">
        <f>ROUND((T3853-S3853), 0)</f>
        <v>21</v>
      </c>
      <c r="V3853" s="11">
        <f>IF(E3853&gt;=D3853, 1, "")</f>
        <v>1</v>
      </c>
      <c r="W3853" s="11" t="str">
        <f>IF(E3853&lt;D3853, 1, "")</f>
        <v/>
      </c>
      <c r="X3853" s="15">
        <f>S3853</f>
        <v>41893.783553240741</v>
      </c>
    </row>
    <row r="3854" spans="1:24" ht="48" x14ac:dyDescent="0.2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5">
        <f>E3854/D3854</f>
        <v>1.0135000000000001</v>
      </c>
      <c r="P3854" s="6">
        <f>E3854/L3854</f>
        <v>72.392857142857139</v>
      </c>
      <c r="Q3854" t="str">
        <f>LEFT(N3854, SEARCH("/", N3854, 1)-1)</f>
        <v>theater</v>
      </c>
      <c r="R3854" t="str">
        <f>RIGHT(N3854, LEN(N3854) - SEARCH("/", N3854,1))</f>
        <v>plays</v>
      </c>
      <c r="S3854" s="10">
        <f>(((J3854/60)/60)/24)+DATE(1970,1,1)</f>
        <v>42037.598958333328</v>
      </c>
      <c r="T3854" s="10">
        <f>(((I3854/60)/60)/24)+DATE(1970,1,1)</f>
        <v>42067.598958333328</v>
      </c>
      <c r="U3854" s="12">
        <f>ROUND((T3854-S3854), 0)</f>
        <v>30</v>
      </c>
      <c r="V3854" s="11">
        <f>IF(E3854&gt;=D3854, 1, "")</f>
        <v>1</v>
      </c>
      <c r="W3854" s="11" t="str">
        <f>IF(E3854&lt;D3854, 1, "")</f>
        <v/>
      </c>
      <c r="X3854" s="15">
        <f>S3854</f>
        <v>42037.598958333328</v>
      </c>
    </row>
    <row r="3855" spans="1:24" ht="32" x14ac:dyDescent="0.2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5">
        <f>E3855/D3855</f>
        <v>1.0075000000000001</v>
      </c>
      <c r="P3855" s="6">
        <f>E3855/L3855</f>
        <v>95.952380952380949</v>
      </c>
      <c r="Q3855" t="str">
        <f>LEFT(N3855, SEARCH("/", N3855, 1)-1)</f>
        <v>theater</v>
      </c>
      <c r="R3855" t="str">
        <f>RIGHT(N3855, LEN(N3855) - SEARCH("/", N3855,1))</f>
        <v>plays</v>
      </c>
      <c r="S3855" s="10">
        <f>(((J3855/60)/60)/24)+DATE(1970,1,1)</f>
        <v>42227.824212962965</v>
      </c>
      <c r="T3855" s="10">
        <f>(((I3855/60)/60)/24)+DATE(1970,1,1)</f>
        <v>42253.57430555555</v>
      </c>
      <c r="U3855" s="12">
        <f>ROUND((T3855-S3855), 0)</f>
        <v>26</v>
      </c>
      <c r="V3855" s="11">
        <f>IF(E3855&gt;=D3855, 1, "")</f>
        <v>1</v>
      </c>
      <c r="W3855" s="11" t="str">
        <f>IF(E3855&lt;D3855, 1, "")</f>
        <v/>
      </c>
      <c r="X3855" s="15">
        <f>S3855</f>
        <v>42227.824212962965</v>
      </c>
    </row>
    <row r="3856" spans="1:24" ht="48" x14ac:dyDescent="0.2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5">
        <f>E3856/D3856</f>
        <v>1.6942857142857144</v>
      </c>
      <c r="P3856" s="6">
        <f>E3856/L3856</f>
        <v>45.615384615384613</v>
      </c>
      <c r="Q3856" t="str">
        <f>LEFT(N3856, SEARCH("/", N3856, 1)-1)</f>
        <v>theater</v>
      </c>
      <c r="R3856" t="str">
        <f>RIGHT(N3856, LEN(N3856) - SEARCH("/", N3856,1))</f>
        <v>plays</v>
      </c>
      <c r="S3856" s="10">
        <f>(((J3856/60)/60)/24)+DATE(1970,1,1)</f>
        <v>41881.361342592594</v>
      </c>
      <c r="T3856" s="10">
        <f>(((I3856/60)/60)/24)+DATE(1970,1,1)</f>
        <v>41911.361342592594</v>
      </c>
      <c r="U3856" s="12">
        <f>ROUND((T3856-S3856), 0)</f>
        <v>30</v>
      </c>
      <c r="V3856" s="11">
        <f>IF(E3856&gt;=D3856, 1, "")</f>
        <v>1</v>
      </c>
      <c r="W3856" s="11" t="str">
        <f>IF(E3856&lt;D3856, 1, "")</f>
        <v/>
      </c>
      <c r="X3856" s="15">
        <f>S3856</f>
        <v>41881.361342592594</v>
      </c>
    </row>
    <row r="3857" spans="1:24" ht="48" x14ac:dyDescent="0.2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5">
        <f>E3857/D3857</f>
        <v>1</v>
      </c>
      <c r="P3857" s="6">
        <f>E3857/L3857</f>
        <v>41.029411764705884</v>
      </c>
      <c r="Q3857" t="str">
        <f>LEFT(N3857, SEARCH("/", N3857, 1)-1)</f>
        <v>theater</v>
      </c>
      <c r="R3857" t="str">
        <f>RIGHT(N3857, LEN(N3857) - SEARCH("/", N3857,1))</f>
        <v>plays</v>
      </c>
      <c r="S3857" s="10">
        <f>(((J3857/60)/60)/24)+DATE(1970,1,1)</f>
        <v>42234.789884259255</v>
      </c>
      <c r="T3857" s="10">
        <f>(((I3857/60)/60)/24)+DATE(1970,1,1)</f>
        <v>42262.420833333337</v>
      </c>
      <c r="U3857" s="12">
        <f>ROUND((T3857-S3857), 0)</f>
        <v>28</v>
      </c>
      <c r="V3857" s="11">
        <f>IF(E3857&gt;=D3857, 1, "")</f>
        <v>1</v>
      </c>
      <c r="W3857" s="11" t="str">
        <f>IF(E3857&lt;D3857, 1, "")</f>
        <v/>
      </c>
      <c r="X3857" s="15">
        <f>S3857</f>
        <v>42234.789884259255</v>
      </c>
    </row>
    <row r="3858" spans="1:24" ht="48" x14ac:dyDescent="0.2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5">
        <f>E3858/D3858</f>
        <v>1.1365000000000001</v>
      </c>
      <c r="P3858" s="6">
        <f>E3858/L3858</f>
        <v>56.825000000000003</v>
      </c>
      <c r="Q3858" t="str">
        <f>LEFT(N3858, SEARCH("/", N3858, 1)-1)</f>
        <v>theater</v>
      </c>
      <c r="R3858" t="str">
        <f>RIGHT(N3858, LEN(N3858) - SEARCH("/", N3858,1))</f>
        <v>plays</v>
      </c>
      <c r="S3858" s="10">
        <f>(((J3858/60)/60)/24)+DATE(1970,1,1)</f>
        <v>42581.397546296299</v>
      </c>
      <c r="T3858" s="10">
        <f>(((I3858/60)/60)/24)+DATE(1970,1,1)</f>
        <v>42638.958333333328</v>
      </c>
      <c r="U3858" s="12">
        <f>ROUND((T3858-S3858), 0)</f>
        <v>58</v>
      </c>
      <c r="V3858" s="11">
        <f>IF(E3858&gt;=D3858, 1, "")</f>
        <v>1</v>
      </c>
      <c r="W3858" s="11" t="str">
        <f>IF(E3858&lt;D3858, 1, "")</f>
        <v/>
      </c>
      <c r="X3858" s="15">
        <f>S3858</f>
        <v>42581.397546296299</v>
      </c>
    </row>
    <row r="3859" spans="1:24" ht="48" x14ac:dyDescent="0.2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5">
        <f>E3859/D3859</f>
        <v>1.0156000000000001</v>
      </c>
      <c r="P3859" s="6">
        <f>E3859/L3859</f>
        <v>137.24324324324326</v>
      </c>
      <c r="Q3859" t="str">
        <f>LEFT(N3859, SEARCH("/", N3859, 1)-1)</f>
        <v>theater</v>
      </c>
      <c r="R3859" t="str">
        <f>RIGHT(N3859, LEN(N3859) - SEARCH("/", N3859,1))</f>
        <v>plays</v>
      </c>
      <c r="S3859" s="10">
        <f>(((J3859/60)/60)/24)+DATE(1970,1,1)</f>
        <v>41880.76357638889</v>
      </c>
      <c r="T3859" s="10">
        <f>(((I3859/60)/60)/24)+DATE(1970,1,1)</f>
        <v>41895.166666666664</v>
      </c>
      <c r="U3859" s="12">
        <f>ROUND((T3859-S3859), 0)</f>
        <v>14</v>
      </c>
      <c r="V3859" s="11">
        <f>IF(E3859&gt;=D3859, 1, "")</f>
        <v>1</v>
      </c>
      <c r="W3859" s="11" t="str">
        <f>IF(E3859&lt;D3859, 1, "")</f>
        <v/>
      </c>
      <c r="X3859" s="15">
        <f>S3859</f>
        <v>41880.76357638889</v>
      </c>
    </row>
    <row r="3860" spans="1:24" ht="48" x14ac:dyDescent="0.2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5">
        <f>E3860/D3860</f>
        <v>1.06</v>
      </c>
      <c r="P3860" s="6">
        <f>E3860/L3860</f>
        <v>75.714285714285708</v>
      </c>
      <c r="Q3860" t="str">
        <f>LEFT(N3860, SEARCH("/", N3860, 1)-1)</f>
        <v>theater</v>
      </c>
      <c r="R3860" t="str">
        <f>RIGHT(N3860, LEN(N3860) - SEARCH("/", N3860,1))</f>
        <v>plays</v>
      </c>
      <c r="S3860" s="10">
        <f>(((J3860/60)/60)/24)+DATE(1970,1,1)</f>
        <v>42214.6956712963</v>
      </c>
      <c r="T3860" s="10">
        <f>(((I3860/60)/60)/24)+DATE(1970,1,1)</f>
        <v>42225.666666666672</v>
      </c>
      <c r="U3860" s="12">
        <f>ROUND((T3860-S3860), 0)</f>
        <v>11</v>
      </c>
      <c r="V3860" s="11">
        <f>IF(E3860&gt;=D3860, 1, "")</f>
        <v>1</v>
      </c>
      <c r="W3860" s="11" t="str">
        <f>IF(E3860&lt;D3860, 1, "")</f>
        <v/>
      </c>
      <c r="X3860" s="15">
        <f>S3860</f>
        <v>42214.6956712963</v>
      </c>
    </row>
    <row r="3861" spans="1:24" ht="48" x14ac:dyDescent="0.2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5">
        <f>E3861/D3861</f>
        <v>1.02</v>
      </c>
      <c r="P3861" s="6">
        <f>E3861/L3861</f>
        <v>99</v>
      </c>
      <c r="Q3861" t="str">
        <f>LEFT(N3861, SEARCH("/", N3861, 1)-1)</f>
        <v>theater</v>
      </c>
      <c r="R3861" t="str">
        <f>RIGHT(N3861, LEN(N3861) - SEARCH("/", N3861,1))</f>
        <v>plays</v>
      </c>
      <c r="S3861" s="10">
        <f>(((J3861/60)/60)/24)+DATE(1970,1,1)</f>
        <v>42460.335312499999</v>
      </c>
      <c r="T3861" s="10">
        <f>(((I3861/60)/60)/24)+DATE(1970,1,1)</f>
        <v>42488.249305555553</v>
      </c>
      <c r="U3861" s="12">
        <f>ROUND((T3861-S3861), 0)</f>
        <v>28</v>
      </c>
      <c r="V3861" s="11">
        <f>IF(E3861&gt;=D3861, 1, "")</f>
        <v>1</v>
      </c>
      <c r="W3861" s="11" t="str">
        <f>IF(E3861&lt;D3861, 1, "")</f>
        <v/>
      </c>
      <c r="X3861" s="15">
        <f>S3861</f>
        <v>42460.335312499999</v>
      </c>
    </row>
    <row r="3862" spans="1:24" ht="48" x14ac:dyDescent="0.2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5">
        <f>E3862/D3862</f>
        <v>1.1691666666666667</v>
      </c>
      <c r="P3862" s="6">
        <f>E3862/L3862</f>
        <v>81.569767441860463</v>
      </c>
      <c r="Q3862" t="str">
        <f>LEFT(N3862, SEARCH("/", N3862, 1)-1)</f>
        <v>theater</v>
      </c>
      <c r="R3862" t="str">
        <f>RIGHT(N3862, LEN(N3862) - SEARCH("/", N3862,1))</f>
        <v>plays</v>
      </c>
      <c r="S3862" s="10">
        <f>(((J3862/60)/60)/24)+DATE(1970,1,1)</f>
        <v>42167.023206018523</v>
      </c>
      <c r="T3862" s="10">
        <f>(((I3862/60)/60)/24)+DATE(1970,1,1)</f>
        <v>42196.165972222225</v>
      </c>
      <c r="U3862" s="12">
        <f>ROUND((T3862-S3862), 0)</f>
        <v>29</v>
      </c>
      <c r="V3862" s="11">
        <f>IF(E3862&gt;=D3862, 1, "")</f>
        <v>1</v>
      </c>
      <c r="W3862" s="11" t="str">
        <f>IF(E3862&lt;D3862, 1, "")</f>
        <v/>
      </c>
      <c r="X3862" s="15">
        <f>S3862</f>
        <v>42167.023206018523</v>
      </c>
    </row>
    <row r="3863" spans="1:24" ht="48" x14ac:dyDescent="0.2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5">
        <f>E3863/D3863</f>
        <v>1.0115151515151515</v>
      </c>
      <c r="P3863" s="6">
        <f>E3863/L3863</f>
        <v>45.108108108108105</v>
      </c>
      <c r="Q3863" t="str">
        <f>LEFT(N3863, SEARCH("/", N3863, 1)-1)</f>
        <v>theater</v>
      </c>
      <c r="R3863" t="str">
        <f>RIGHT(N3863, LEN(N3863) - SEARCH("/", N3863,1))</f>
        <v>plays</v>
      </c>
      <c r="S3863" s="10">
        <f>(((J3863/60)/60)/24)+DATE(1970,1,1)</f>
        <v>42733.50136574074</v>
      </c>
      <c r="T3863" s="10">
        <f>(((I3863/60)/60)/24)+DATE(1970,1,1)</f>
        <v>42753.50136574074</v>
      </c>
      <c r="U3863" s="12">
        <f>ROUND((T3863-S3863), 0)</f>
        <v>20</v>
      </c>
      <c r="V3863" s="11">
        <f>IF(E3863&gt;=D3863, 1, "")</f>
        <v>1</v>
      </c>
      <c r="W3863" s="11" t="str">
        <f>IF(E3863&lt;D3863, 1, "")</f>
        <v/>
      </c>
      <c r="X3863" s="15">
        <f>S3863</f>
        <v>42733.50136574074</v>
      </c>
    </row>
    <row r="3864" spans="1:24" ht="48" x14ac:dyDescent="0.2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5">
        <f>E3864/D3864</f>
        <v>1.32</v>
      </c>
      <c r="P3864" s="6">
        <f>E3864/L3864</f>
        <v>36.666666666666664</v>
      </c>
      <c r="Q3864" t="str">
        <f>LEFT(N3864, SEARCH("/", N3864, 1)-1)</f>
        <v>theater</v>
      </c>
      <c r="R3864" t="str">
        <f>RIGHT(N3864, LEN(N3864) - SEARCH("/", N3864,1))</f>
        <v>plays</v>
      </c>
      <c r="S3864" s="10">
        <f>(((J3864/60)/60)/24)+DATE(1970,1,1)</f>
        <v>42177.761782407411</v>
      </c>
      <c r="T3864" s="10">
        <f>(((I3864/60)/60)/24)+DATE(1970,1,1)</f>
        <v>42198.041666666672</v>
      </c>
      <c r="U3864" s="12">
        <f>ROUND((T3864-S3864), 0)</f>
        <v>20</v>
      </c>
      <c r="V3864" s="11">
        <f>IF(E3864&gt;=D3864, 1, "")</f>
        <v>1</v>
      </c>
      <c r="W3864" s="11" t="str">
        <f>IF(E3864&lt;D3864, 1, "")</f>
        <v/>
      </c>
      <c r="X3864" s="15">
        <f>S3864</f>
        <v>42177.761782407411</v>
      </c>
    </row>
    <row r="3865" spans="1:24" ht="48" x14ac:dyDescent="0.2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5">
        <f>E3865/D3865</f>
        <v>1</v>
      </c>
      <c r="P3865" s="6">
        <f>E3865/L3865</f>
        <v>125</v>
      </c>
      <c r="Q3865" t="str">
        <f>LEFT(N3865, SEARCH("/", N3865, 1)-1)</f>
        <v>theater</v>
      </c>
      <c r="R3865" t="str">
        <f>RIGHT(N3865, LEN(N3865) - SEARCH("/", N3865,1))</f>
        <v>plays</v>
      </c>
      <c r="S3865" s="10">
        <f>(((J3865/60)/60)/24)+DATE(1970,1,1)</f>
        <v>42442.623344907406</v>
      </c>
      <c r="T3865" s="10">
        <f>(((I3865/60)/60)/24)+DATE(1970,1,1)</f>
        <v>42470.833333333328</v>
      </c>
      <c r="U3865" s="12">
        <f>ROUND((T3865-S3865), 0)</f>
        <v>28</v>
      </c>
      <c r="V3865" s="11">
        <f>IF(E3865&gt;=D3865, 1, "")</f>
        <v>1</v>
      </c>
      <c r="W3865" s="11" t="str">
        <f>IF(E3865&lt;D3865, 1, "")</f>
        <v/>
      </c>
      <c r="X3865" s="15">
        <f>S3865</f>
        <v>42442.623344907406</v>
      </c>
    </row>
    <row r="3866" spans="1:24" ht="16" x14ac:dyDescent="0.2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5">
        <f>E3866/D3866</f>
        <v>1.28</v>
      </c>
      <c r="P3866" s="6">
        <f>E3866/L3866</f>
        <v>49.230769230769234</v>
      </c>
      <c r="Q3866" t="str">
        <f>LEFT(N3866, SEARCH("/", N3866, 1)-1)</f>
        <v>theater</v>
      </c>
      <c r="R3866" t="str">
        <f>RIGHT(N3866, LEN(N3866) - SEARCH("/", N3866,1))</f>
        <v>plays</v>
      </c>
      <c r="S3866" s="10">
        <f>(((J3866/60)/60)/24)+DATE(1970,1,1)</f>
        <v>42521.654328703706</v>
      </c>
      <c r="T3866" s="10">
        <f>(((I3866/60)/60)/24)+DATE(1970,1,1)</f>
        <v>42551.654328703706</v>
      </c>
      <c r="U3866" s="12">
        <f>ROUND((T3866-S3866), 0)</f>
        <v>30</v>
      </c>
      <c r="V3866" s="11">
        <f>IF(E3866&gt;=D3866, 1, "")</f>
        <v>1</v>
      </c>
      <c r="W3866" s="11" t="str">
        <f>IF(E3866&lt;D3866, 1, "")</f>
        <v/>
      </c>
      <c r="X3866" s="15">
        <f>S3866</f>
        <v>42521.654328703706</v>
      </c>
    </row>
    <row r="3867" spans="1:24" ht="48" x14ac:dyDescent="0.2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5">
        <f>E3867/D3867</f>
        <v>1.1895833333333334</v>
      </c>
      <c r="P3867" s="6">
        <f>E3867/L3867</f>
        <v>42.296296296296298</v>
      </c>
      <c r="Q3867" t="str">
        <f>LEFT(N3867, SEARCH("/", N3867, 1)-1)</f>
        <v>theater</v>
      </c>
      <c r="R3867" t="str">
        <f>RIGHT(N3867, LEN(N3867) - SEARCH("/", N3867,1))</f>
        <v>plays</v>
      </c>
      <c r="S3867" s="10">
        <f>(((J3867/60)/60)/24)+DATE(1970,1,1)</f>
        <v>41884.599849537037</v>
      </c>
      <c r="T3867" s="10">
        <f>(((I3867/60)/60)/24)+DATE(1970,1,1)</f>
        <v>41900.165972222225</v>
      </c>
      <c r="U3867" s="12">
        <f>ROUND((T3867-S3867), 0)</f>
        <v>16</v>
      </c>
      <c r="V3867" s="11">
        <f>IF(E3867&gt;=D3867, 1, "")</f>
        <v>1</v>
      </c>
      <c r="W3867" s="11" t="str">
        <f>IF(E3867&lt;D3867, 1, "")</f>
        <v/>
      </c>
      <c r="X3867" s="15">
        <f>S3867</f>
        <v>41884.599849537037</v>
      </c>
    </row>
    <row r="3868" spans="1:24" ht="48" x14ac:dyDescent="0.2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5">
        <f>E3868/D3868</f>
        <v>1.262</v>
      </c>
      <c r="P3868" s="6">
        <f>E3868/L3868</f>
        <v>78.875</v>
      </c>
      <c r="Q3868" t="str">
        <f>LEFT(N3868, SEARCH("/", N3868, 1)-1)</f>
        <v>theater</v>
      </c>
      <c r="R3868" t="str">
        <f>RIGHT(N3868, LEN(N3868) - SEARCH("/", N3868,1))</f>
        <v>plays</v>
      </c>
      <c r="S3868" s="10">
        <f>(((J3868/60)/60)/24)+DATE(1970,1,1)</f>
        <v>42289.761192129634</v>
      </c>
      <c r="T3868" s="10">
        <f>(((I3868/60)/60)/24)+DATE(1970,1,1)</f>
        <v>42319.802858796291</v>
      </c>
      <c r="U3868" s="12">
        <f>ROUND((T3868-S3868), 0)</f>
        <v>30</v>
      </c>
      <c r="V3868" s="11">
        <f>IF(E3868&gt;=D3868, 1, "")</f>
        <v>1</v>
      </c>
      <c r="W3868" s="11" t="str">
        <f>IF(E3868&lt;D3868, 1, "")</f>
        <v/>
      </c>
      <c r="X3868" s="15">
        <f>S3868</f>
        <v>42289.761192129634</v>
      </c>
    </row>
    <row r="3869" spans="1:24" ht="32" x14ac:dyDescent="0.2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5">
        <f>E3869/D3869</f>
        <v>1.5620000000000001</v>
      </c>
      <c r="P3869" s="6">
        <f>E3869/L3869</f>
        <v>38.284313725490193</v>
      </c>
      <c r="Q3869" t="str">
        <f>LEFT(N3869, SEARCH("/", N3869, 1)-1)</f>
        <v>theater</v>
      </c>
      <c r="R3869" t="str">
        <f>RIGHT(N3869, LEN(N3869) - SEARCH("/", N3869,1))</f>
        <v>plays</v>
      </c>
      <c r="S3869" s="10">
        <f>(((J3869/60)/60)/24)+DATE(1970,1,1)</f>
        <v>42243.6252662037</v>
      </c>
      <c r="T3869" s="10">
        <f>(((I3869/60)/60)/24)+DATE(1970,1,1)</f>
        <v>42278.6252662037</v>
      </c>
      <c r="U3869" s="12">
        <f>ROUND((T3869-S3869), 0)</f>
        <v>35</v>
      </c>
      <c r="V3869" s="11">
        <f>IF(E3869&gt;=D3869, 1, "")</f>
        <v>1</v>
      </c>
      <c r="W3869" s="11" t="str">
        <f>IF(E3869&lt;D3869, 1, "")</f>
        <v/>
      </c>
      <c r="X3869" s="15">
        <f>S3869</f>
        <v>42243.6252662037</v>
      </c>
    </row>
    <row r="3870" spans="1:24" ht="48" x14ac:dyDescent="0.2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5">
        <f>E3870/D3870</f>
        <v>1.0315000000000001</v>
      </c>
      <c r="P3870" s="6">
        <f>E3870/L3870</f>
        <v>44.847826086956523</v>
      </c>
      <c r="Q3870" t="str">
        <f>LEFT(N3870, SEARCH("/", N3870, 1)-1)</f>
        <v>theater</v>
      </c>
      <c r="R3870" t="str">
        <f>RIGHT(N3870, LEN(N3870) - SEARCH("/", N3870,1))</f>
        <v>plays</v>
      </c>
      <c r="S3870" s="10">
        <f>(((J3870/60)/60)/24)+DATE(1970,1,1)</f>
        <v>42248.640162037031</v>
      </c>
      <c r="T3870" s="10">
        <f>(((I3870/60)/60)/24)+DATE(1970,1,1)</f>
        <v>42279.75</v>
      </c>
      <c r="U3870" s="12">
        <f>ROUND((T3870-S3870), 0)</f>
        <v>31</v>
      </c>
      <c r="V3870" s="11">
        <f>IF(E3870&gt;=D3870, 1, "")</f>
        <v>1</v>
      </c>
      <c r="W3870" s="11" t="str">
        <f>IF(E3870&lt;D3870, 1, "")</f>
        <v/>
      </c>
      <c r="X3870" s="15">
        <f>S3870</f>
        <v>42248.640162037031</v>
      </c>
    </row>
    <row r="3871" spans="1:24" ht="48" x14ac:dyDescent="0.2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5">
        <f>E3871/D3871</f>
        <v>1.5333333333333334</v>
      </c>
      <c r="P3871" s="6">
        <f>E3871/L3871</f>
        <v>13.529411764705882</v>
      </c>
      <c r="Q3871" t="str">
        <f>LEFT(N3871, SEARCH("/", N3871, 1)-1)</f>
        <v>theater</v>
      </c>
      <c r="R3871" t="str">
        <f>RIGHT(N3871, LEN(N3871) - SEARCH("/", N3871,1))</f>
        <v>plays</v>
      </c>
      <c r="S3871" s="10">
        <f>(((J3871/60)/60)/24)+DATE(1970,1,1)</f>
        <v>42328.727141203708</v>
      </c>
      <c r="T3871" s="10">
        <f>(((I3871/60)/60)/24)+DATE(1970,1,1)</f>
        <v>42358.499305555553</v>
      </c>
      <c r="U3871" s="12">
        <f>ROUND((T3871-S3871), 0)</f>
        <v>30</v>
      </c>
      <c r="V3871" s="11">
        <f>IF(E3871&gt;=D3871, 1, "")</f>
        <v>1</v>
      </c>
      <c r="W3871" s="11" t="str">
        <f>IF(E3871&lt;D3871, 1, "")</f>
        <v/>
      </c>
      <c r="X3871" s="15">
        <f>S3871</f>
        <v>42328.727141203708</v>
      </c>
    </row>
    <row r="3872" spans="1:24" ht="48" x14ac:dyDescent="0.2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5">
        <f>E3872/D3872</f>
        <v>1.8044444444444445</v>
      </c>
      <c r="P3872" s="6">
        <f>E3872/L3872</f>
        <v>43.5</v>
      </c>
      <c r="Q3872" t="str">
        <f>LEFT(N3872, SEARCH("/", N3872, 1)-1)</f>
        <v>theater</v>
      </c>
      <c r="R3872" t="str">
        <f>RIGHT(N3872, LEN(N3872) - SEARCH("/", N3872,1))</f>
        <v>plays</v>
      </c>
      <c r="S3872" s="10">
        <f>(((J3872/60)/60)/24)+DATE(1970,1,1)</f>
        <v>41923.354351851849</v>
      </c>
      <c r="T3872" s="10">
        <f>(((I3872/60)/60)/24)+DATE(1970,1,1)</f>
        <v>41960.332638888889</v>
      </c>
      <c r="U3872" s="12">
        <f>ROUND((T3872-S3872), 0)</f>
        <v>37</v>
      </c>
      <c r="V3872" s="11">
        <f>IF(E3872&gt;=D3872, 1, "")</f>
        <v>1</v>
      </c>
      <c r="W3872" s="11" t="str">
        <f>IF(E3872&lt;D3872, 1, "")</f>
        <v/>
      </c>
      <c r="X3872" s="15">
        <f>S3872</f>
        <v>41923.354351851849</v>
      </c>
    </row>
    <row r="3873" spans="1:24" ht="48" x14ac:dyDescent="0.2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5">
        <f>E3873/D3873</f>
        <v>1.2845</v>
      </c>
      <c r="P3873" s="6">
        <f>E3873/L3873</f>
        <v>30.951807228915662</v>
      </c>
      <c r="Q3873" t="str">
        <f>LEFT(N3873, SEARCH("/", N3873, 1)-1)</f>
        <v>theater</v>
      </c>
      <c r="R3873" t="str">
        <f>RIGHT(N3873, LEN(N3873) - SEARCH("/", N3873,1))</f>
        <v>plays</v>
      </c>
      <c r="S3873" s="10">
        <f>(((J3873/60)/60)/24)+DATE(1970,1,1)</f>
        <v>42571.420601851853</v>
      </c>
      <c r="T3873" s="10">
        <f>(((I3873/60)/60)/24)+DATE(1970,1,1)</f>
        <v>42599.420601851853</v>
      </c>
      <c r="U3873" s="12">
        <f>ROUND((T3873-S3873), 0)</f>
        <v>28</v>
      </c>
      <c r="V3873" s="11">
        <f>IF(E3873&gt;=D3873, 1, "")</f>
        <v>1</v>
      </c>
      <c r="W3873" s="11" t="str">
        <f>IF(E3873&lt;D3873, 1, "")</f>
        <v/>
      </c>
      <c r="X3873" s="15">
        <f>S3873</f>
        <v>42571.420601851853</v>
      </c>
    </row>
    <row r="3874" spans="1:24" ht="48" x14ac:dyDescent="0.2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5">
        <f>E3874/D3874</f>
        <v>1.1966666666666668</v>
      </c>
      <c r="P3874" s="6">
        <f>E3874/L3874</f>
        <v>55.230769230769234</v>
      </c>
      <c r="Q3874" t="str">
        <f>LEFT(N3874, SEARCH("/", N3874, 1)-1)</f>
        <v>theater</v>
      </c>
      <c r="R3874" t="str">
        <f>RIGHT(N3874, LEN(N3874) - SEARCH("/", N3874,1))</f>
        <v>plays</v>
      </c>
      <c r="S3874" s="10">
        <f>(((J3874/60)/60)/24)+DATE(1970,1,1)</f>
        <v>42600.756041666667</v>
      </c>
      <c r="T3874" s="10">
        <f>(((I3874/60)/60)/24)+DATE(1970,1,1)</f>
        <v>42621.756041666667</v>
      </c>
      <c r="U3874" s="12">
        <f>ROUND((T3874-S3874), 0)</f>
        <v>21</v>
      </c>
      <c r="V3874" s="11">
        <f>IF(E3874&gt;=D3874, 1, "")</f>
        <v>1</v>
      </c>
      <c r="W3874" s="11" t="str">
        <f>IF(E3874&lt;D3874, 1, "")</f>
        <v/>
      </c>
      <c r="X3874" s="15">
        <f>S3874</f>
        <v>42600.756041666667</v>
      </c>
    </row>
    <row r="3875" spans="1:24" ht="48" x14ac:dyDescent="0.2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5">
        <f>E3875/D3875</f>
        <v>1.23</v>
      </c>
      <c r="P3875" s="6">
        <f>E3875/L3875</f>
        <v>46.125</v>
      </c>
      <c r="Q3875" t="str">
        <f>LEFT(N3875, SEARCH("/", N3875, 1)-1)</f>
        <v>theater</v>
      </c>
      <c r="R3875" t="str">
        <f>RIGHT(N3875, LEN(N3875) - SEARCH("/", N3875,1))</f>
        <v>plays</v>
      </c>
      <c r="S3875" s="10">
        <f>(((J3875/60)/60)/24)+DATE(1970,1,1)</f>
        <v>42517.003368055557</v>
      </c>
      <c r="T3875" s="10">
        <f>(((I3875/60)/60)/24)+DATE(1970,1,1)</f>
        <v>42547.003368055557</v>
      </c>
      <c r="U3875" s="12">
        <f>ROUND((T3875-S3875), 0)</f>
        <v>30</v>
      </c>
      <c r="V3875" s="11">
        <f>IF(E3875&gt;=D3875, 1, "")</f>
        <v>1</v>
      </c>
      <c r="W3875" s="11" t="str">
        <f>IF(E3875&lt;D3875, 1, "")</f>
        <v/>
      </c>
      <c r="X3875" s="15">
        <f>S3875</f>
        <v>42517.003368055557</v>
      </c>
    </row>
    <row r="3876" spans="1:24" ht="48" x14ac:dyDescent="0.2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5">
        <f>E3876/D3876</f>
        <v>1.05</v>
      </c>
      <c r="P3876" s="6">
        <f>E3876/L3876</f>
        <v>39.375</v>
      </c>
      <c r="Q3876" t="str">
        <f>LEFT(N3876, SEARCH("/", N3876, 1)-1)</f>
        <v>theater</v>
      </c>
      <c r="R3876" t="str">
        <f>RIGHT(N3876, LEN(N3876) - SEARCH("/", N3876,1))</f>
        <v>plays</v>
      </c>
      <c r="S3876" s="10">
        <f>(((J3876/60)/60)/24)+DATE(1970,1,1)</f>
        <v>42222.730034722219</v>
      </c>
      <c r="T3876" s="10">
        <f>(((I3876/60)/60)/24)+DATE(1970,1,1)</f>
        <v>42247.730034722219</v>
      </c>
      <c r="U3876" s="12">
        <f>ROUND((T3876-S3876), 0)</f>
        <v>25</v>
      </c>
      <c r="V3876" s="11">
        <f>IF(E3876&gt;=D3876, 1, "")</f>
        <v>1</v>
      </c>
      <c r="W3876" s="11" t="str">
        <f>IF(E3876&lt;D3876, 1, "")</f>
        <v/>
      </c>
      <c r="X3876" s="15">
        <f>S3876</f>
        <v>42222.730034722219</v>
      </c>
    </row>
    <row r="3877" spans="1:24" ht="48" x14ac:dyDescent="0.2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5">
        <f>E3877/D3877</f>
        <v>1.0223636363636364</v>
      </c>
      <c r="P3877" s="6">
        <f>E3877/L3877</f>
        <v>66.152941176470591</v>
      </c>
      <c r="Q3877" t="str">
        <f>LEFT(N3877, SEARCH("/", N3877, 1)-1)</f>
        <v>theater</v>
      </c>
      <c r="R3877" t="str">
        <f>RIGHT(N3877, LEN(N3877) - SEARCH("/", N3877,1))</f>
        <v>plays</v>
      </c>
      <c r="S3877" s="10">
        <f>(((J3877/60)/60)/24)+DATE(1970,1,1)</f>
        <v>41829.599791666667</v>
      </c>
      <c r="T3877" s="10">
        <f>(((I3877/60)/60)/24)+DATE(1970,1,1)</f>
        <v>41889.599791666667</v>
      </c>
      <c r="U3877" s="12">
        <f>ROUND((T3877-S3877), 0)</f>
        <v>60</v>
      </c>
      <c r="V3877" s="11">
        <f>IF(E3877&gt;=D3877, 1, "")</f>
        <v>1</v>
      </c>
      <c r="W3877" s="11" t="str">
        <f>IF(E3877&lt;D3877, 1, "")</f>
        <v/>
      </c>
      <c r="X3877" s="15">
        <f>S3877</f>
        <v>41829.599791666667</v>
      </c>
    </row>
    <row r="3878" spans="1:24" ht="48" x14ac:dyDescent="0.2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5">
        <f>E3878/D3878</f>
        <v>1.0466666666666666</v>
      </c>
      <c r="P3878" s="6">
        <f>E3878/L3878</f>
        <v>54.137931034482762</v>
      </c>
      <c r="Q3878" t="str">
        <f>LEFT(N3878, SEARCH("/", N3878, 1)-1)</f>
        <v>theater</v>
      </c>
      <c r="R3878" t="str">
        <f>RIGHT(N3878, LEN(N3878) - SEARCH("/", N3878,1))</f>
        <v>plays</v>
      </c>
      <c r="S3878" s="10">
        <f>(((J3878/60)/60)/24)+DATE(1970,1,1)</f>
        <v>42150.755312499998</v>
      </c>
      <c r="T3878" s="10">
        <f>(((I3878/60)/60)/24)+DATE(1970,1,1)</f>
        <v>42180.755312499998</v>
      </c>
      <c r="U3878" s="12">
        <f>ROUND((T3878-S3878), 0)</f>
        <v>30</v>
      </c>
      <c r="V3878" s="11">
        <f>IF(E3878&gt;=D3878, 1, "")</f>
        <v>1</v>
      </c>
      <c r="W3878" s="11" t="str">
        <f>IF(E3878&lt;D3878, 1, "")</f>
        <v/>
      </c>
      <c r="X3878" s="15">
        <f>S3878</f>
        <v>42150.755312499998</v>
      </c>
    </row>
    <row r="3879" spans="1:24" ht="32" x14ac:dyDescent="0.2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5">
        <f>E3879/D3879</f>
        <v>1</v>
      </c>
      <c r="P3879" s="6">
        <f>E3879/L3879</f>
        <v>104.16666666666667</v>
      </c>
      <c r="Q3879" t="str">
        <f>LEFT(N3879, SEARCH("/", N3879, 1)-1)</f>
        <v>theater</v>
      </c>
      <c r="R3879" t="str">
        <f>RIGHT(N3879, LEN(N3879) - SEARCH("/", N3879,1))</f>
        <v>plays</v>
      </c>
      <c r="S3879" s="10">
        <f>(((J3879/60)/60)/24)+DATE(1970,1,1)</f>
        <v>42040.831678240742</v>
      </c>
      <c r="T3879" s="10">
        <f>(((I3879/60)/60)/24)+DATE(1970,1,1)</f>
        <v>42070.831678240742</v>
      </c>
      <c r="U3879" s="12">
        <f>ROUND((T3879-S3879), 0)</f>
        <v>30</v>
      </c>
      <c r="V3879" s="11">
        <f>IF(E3879&gt;=D3879, 1, "")</f>
        <v>1</v>
      </c>
      <c r="W3879" s="11" t="str">
        <f>IF(E3879&lt;D3879, 1, "")</f>
        <v/>
      </c>
      <c r="X3879" s="15">
        <f>S3879</f>
        <v>42040.831678240742</v>
      </c>
    </row>
    <row r="3880" spans="1:24" ht="48" x14ac:dyDescent="0.2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5">
        <f>E3880/D3880</f>
        <v>1.004</v>
      </c>
      <c r="P3880" s="6">
        <f>E3880/L3880</f>
        <v>31.375</v>
      </c>
      <c r="Q3880" t="str">
        <f>LEFT(N3880, SEARCH("/", N3880, 1)-1)</f>
        <v>theater</v>
      </c>
      <c r="R3880" t="str">
        <f>RIGHT(N3880, LEN(N3880) - SEARCH("/", N3880,1))</f>
        <v>plays</v>
      </c>
      <c r="S3880" s="10">
        <f>(((J3880/60)/60)/24)+DATE(1970,1,1)</f>
        <v>42075.807395833333</v>
      </c>
      <c r="T3880" s="10">
        <f>(((I3880/60)/60)/24)+DATE(1970,1,1)</f>
        <v>42105.807395833333</v>
      </c>
      <c r="U3880" s="12">
        <f>ROUND((T3880-S3880), 0)</f>
        <v>30</v>
      </c>
      <c r="V3880" s="11">
        <f>IF(E3880&gt;=D3880, 1, "")</f>
        <v>1</v>
      </c>
      <c r="W3880" s="11" t="str">
        <f>IF(E3880&lt;D3880, 1, "")</f>
        <v/>
      </c>
      <c r="X3880" s="15">
        <f>S3880</f>
        <v>42075.807395833333</v>
      </c>
    </row>
    <row r="3881" spans="1:24" ht="48" x14ac:dyDescent="0.2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5">
        <f>E3881/D3881</f>
        <v>1.0227272727272727</v>
      </c>
      <c r="P3881" s="6">
        <f>E3881/L3881</f>
        <v>59.210526315789473</v>
      </c>
      <c r="Q3881" t="str">
        <f>LEFT(N3881, SEARCH("/", N3881, 1)-1)</f>
        <v>theater</v>
      </c>
      <c r="R3881" t="str">
        <f>RIGHT(N3881, LEN(N3881) - SEARCH("/", N3881,1))</f>
        <v>plays</v>
      </c>
      <c r="S3881" s="10">
        <f>(((J3881/60)/60)/24)+DATE(1970,1,1)</f>
        <v>42073.660694444443</v>
      </c>
      <c r="T3881" s="10">
        <f>(((I3881/60)/60)/24)+DATE(1970,1,1)</f>
        <v>42095.165972222225</v>
      </c>
      <c r="U3881" s="12">
        <f>ROUND((T3881-S3881), 0)</f>
        <v>22</v>
      </c>
      <c r="V3881" s="11">
        <f>IF(E3881&gt;=D3881, 1, "")</f>
        <v>1</v>
      </c>
      <c r="W3881" s="11" t="str">
        <f>IF(E3881&lt;D3881, 1, "")</f>
        <v/>
      </c>
      <c r="X3881" s="15">
        <f>S3881</f>
        <v>42073.660694444443</v>
      </c>
    </row>
    <row r="3882" spans="1:24" ht="48" x14ac:dyDescent="0.2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5">
        <f>E3882/D3882</f>
        <v>1.1440928571428572</v>
      </c>
      <c r="P3882" s="6">
        <f>E3882/L3882</f>
        <v>119.17633928571429</v>
      </c>
      <c r="Q3882" t="str">
        <f>LEFT(N3882, SEARCH("/", N3882, 1)-1)</f>
        <v>theater</v>
      </c>
      <c r="R3882" t="str">
        <f>RIGHT(N3882, LEN(N3882) - SEARCH("/", N3882,1))</f>
        <v>plays</v>
      </c>
      <c r="S3882" s="10">
        <f>(((J3882/60)/60)/24)+DATE(1970,1,1)</f>
        <v>42480.078715277778</v>
      </c>
      <c r="T3882" s="10">
        <f>(((I3882/60)/60)/24)+DATE(1970,1,1)</f>
        <v>42504.165972222225</v>
      </c>
      <c r="U3882" s="12">
        <f>ROUND((T3882-S3882), 0)</f>
        <v>24</v>
      </c>
      <c r="V3882" s="11">
        <f>IF(E3882&gt;=D3882, 1, "")</f>
        <v>1</v>
      </c>
      <c r="W3882" s="11" t="str">
        <f>IF(E3882&lt;D3882, 1, "")</f>
        <v/>
      </c>
      <c r="X3882" s="15">
        <f>S3882</f>
        <v>42480.078715277778</v>
      </c>
    </row>
    <row r="3883" spans="1:24" ht="48" x14ac:dyDescent="0.2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5">
        <f>E3883/D3883</f>
        <v>1.019047619047619</v>
      </c>
      <c r="P3883" s="6">
        <f>E3883/L3883</f>
        <v>164.61538461538461</v>
      </c>
      <c r="Q3883" t="str">
        <f>LEFT(N3883, SEARCH("/", N3883, 1)-1)</f>
        <v>theater</v>
      </c>
      <c r="R3883" t="str">
        <f>RIGHT(N3883, LEN(N3883) - SEARCH("/", N3883,1))</f>
        <v>plays</v>
      </c>
      <c r="S3883" s="10">
        <f>(((J3883/60)/60)/24)+DATE(1970,1,1)</f>
        <v>42411.942291666666</v>
      </c>
      <c r="T3883" s="10">
        <f>(((I3883/60)/60)/24)+DATE(1970,1,1)</f>
        <v>42434.041666666672</v>
      </c>
      <c r="U3883" s="12">
        <f>ROUND((T3883-S3883), 0)</f>
        <v>22</v>
      </c>
      <c r="V3883" s="11">
        <f>IF(E3883&gt;=D3883, 1, "")</f>
        <v>1</v>
      </c>
      <c r="W3883" s="11" t="str">
        <f>IF(E3883&lt;D3883, 1, "")</f>
        <v/>
      </c>
      <c r="X3883" s="15">
        <f>S3883</f>
        <v>42411.942291666666</v>
      </c>
    </row>
    <row r="3884" spans="1:24" ht="48" x14ac:dyDescent="0.2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5">
        <f>E3884/D3884</f>
        <v>1.02</v>
      </c>
      <c r="P3884" s="6">
        <f>E3884/L3884</f>
        <v>24.285714285714285</v>
      </c>
      <c r="Q3884" t="str">
        <f>LEFT(N3884, SEARCH("/", N3884, 1)-1)</f>
        <v>theater</v>
      </c>
      <c r="R3884" t="str">
        <f>RIGHT(N3884, LEN(N3884) - SEARCH("/", N3884,1))</f>
        <v>plays</v>
      </c>
      <c r="S3884" s="10">
        <f>(((J3884/60)/60)/24)+DATE(1970,1,1)</f>
        <v>42223.394363425927</v>
      </c>
      <c r="T3884" s="10">
        <f>(((I3884/60)/60)/24)+DATE(1970,1,1)</f>
        <v>42251.394363425927</v>
      </c>
      <c r="U3884" s="12">
        <f>ROUND((T3884-S3884), 0)</f>
        <v>28</v>
      </c>
      <c r="V3884" s="11">
        <f>IF(E3884&gt;=D3884, 1, "")</f>
        <v>1</v>
      </c>
      <c r="W3884" s="11" t="str">
        <f>IF(E3884&lt;D3884, 1, "")</f>
        <v/>
      </c>
      <c r="X3884" s="15">
        <f>S3884</f>
        <v>42223.394363425927</v>
      </c>
    </row>
    <row r="3885" spans="1:24" ht="48" x14ac:dyDescent="0.2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5">
        <f>E3885/D3885</f>
        <v>1.048</v>
      </c>
      <c r="P3885" s="6">
        <f>E3885/L3885</f>
        <v>40.9375</v>
      </c>
      <c r="Q3885" t="str">
        <f>LEFT(N3885, SEARCH("/", N3885, 1)-1)</f>
        <v>theater</v>
      </c>
      <c r="R3885" t="str">
        <f>RIGHT(N3885, LEN(N3885) - SEARCH("/", N3885,1))</f>
        <v>plays</v>
      </c>
      <c r="S3885" s="10">
        <f>(((J3885/60)/60)/24)+DATE(1970,1,1)</f>
        <v>42462.893495370372</v>
      </c>
      <c r="T3885" s="10">
        <f>(((I3885/60)/60)/24)+DATE(1970,1,1)</f>
        <v>42492.893495370372</v>
      </c>
      <c r="U3885" s="12">
        <f>ROUND((T3885-S3885), 0)</f>
        <v>30</v>
      </c>
      <c r="V3885" s="11">
        <f>IF(E3885&gt;=D3885, 1, "")</f>
        <v>1</v>
      </c>
      <c r="W3885" s="11" t="str">
        <f>IF(E3885&lt;D3885, 1, "")</f>
        <v/>
      </c>
      <c r="X3885" s="15">
        <f>S3885</f>
        <v>42462.893495370372</v>
      </c>
    </row>
    <row r="3886" spans="1:24" ht="48" x14ac:dyDescent="0.2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5">
        <f>E3886/D3886</f>
        <v>1.0183333333333333</v>
      </c>
      <c r="P3886" s="6">
        <f>E3886/L3886</f>
        <v>61.1</v>
      </c>
      <c r="Q3886" t="str">
        <f>LEFT(N3886, SEARCH("/", N3886, 1)-1)</f>
        <v>theater</v>
      </c>
      <c r="R3886" t="str">
        <f>RIGHT(N3886, LEN(N3886) - SEARCH("/", N3886,1))</f>
        <v>plays</v>
      </c>
      <c r="S3886" s="10">
        <f>(((J3886/60)/60)/24)+DATE(1970,1,1)</f>
        <v>41753.515856481477</v>
      </c>
      <c r="T3886" s="10">
        <f>(((I3886/60)/60)/24)+DATE(1970,1,1)</f>
        <v>41781.921527777777</v>
      </c>
      <c r="U3886" s="12">
        <f>ROUND((T3886-S3886), 0)</f>
        <v>28</v>
      </c>
      <c r="V3886" s="11">
        <f>IF(E3886&gt;=D3886, 1, "")</f>
        <v>1</v>
      </c>
      <c r="W3886" s="11" t="str">
        <f>IF(E3886&lt;D3886, 1, "")</f>
        <v/>
      </c>
      <c r="X3886" s="15">
        <f>S3886</f>
        <v>41753.515856481477</v>
      </c>
    </row>
    <row r="3887" spans="1:24" ht="48" x14ac:dyDescent="0.2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5">
        <f>E3887/D3887</f>
        <v>1</v>
      </c>
      <c r="P3887" s="6">
        <f>E3887/L3887</f>
        <v>38.65</v>
      </c>
      <c r="Q3887" t="str">
        <f>LEFT(N3887, SEARCH("/", N3887, 1)-1)</f>
        <v>theater</v>
      </c>
      <c r="R3887" t="str">
        <f>RIGHT(N3887, LEN(N3887) - SEARCH("/", N3887,1))</f>
        <v>plays</v>
      </c>
      <c r="S3887" s="10">
        <f>(((J3887/60)/60)/24)+DATE(1970,1,1)</f>
        <v>41788.587083333332</v>
      </c>
      <c r="T3887" s="10">
        <f>(((I3887/60)/60)/24)+DATE(1970,1,1)</f>
        <v>41818.587083333332</v>
      </c>
      <c r="U3887" s="12">
        <f>ROUND((T3887-S3887), 0)</f>
        <v>30</v>
      </c>
      <c r="V3887" s="11">
        <f>IF(E3887&gt;=D3887, 1, "")</f>
        <v>1</v>
      </c>
      <c r="W3887" s="11" t="str">
        <f>IF(E3887&lt;D3887, 1, "")</f>
        <v/>
      </c>
      <c r="X3887" s="15">
        <f>S3887</f>
        <v>41788.587083333332</v>
      </c>
    </row>
    <row r="3888" spans="1:24" ht="48" x14ac:dyDescent="0.2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5">
        <f>E3888/D3888</f>
        <v>1.0627272727272727</v>
      </c>
      <c r="P3888" s="6">
        <f>E3888/L3888</f>
        <v>56.20192307692308</v>
      </c>
      <c r="Q3888" t="str">
        <f>LEFT(N3888, SEARCH("/", N3888, 1)-1)</f>
        <v>theater</v>
      </c>
      <c r="R3888" t="str">
        <f>RIGHT(N3888, LEN(N3888) - SEARCH("/", N3888,1))</f>
        <v>plays</v>
      </c>
      <c r="S3888" s="10">
        <f>(((J3888/60)/60)/24)+DATE(1970,1,1)</f>
        <v>42196.028703703705</v>
      </c>
      <c r="T3888" s="10">
        <f>(((I3888/60)/60)/24)+DATE(1970,1,1)</f>
        <v>42228</v>
      </c>
      <c r="U3888" s="12">
        <f>ROUND((T3888-S3888), 0)</f>
        <v>32</v>
      </c>
      <c r="V3888" s="11">
        <f>IF(E3888&gt;=D3888, 1, "")</f>
        <v>1</v>
      </c>
      <c r="W3888" s="11" t="str">
        <f>IF(E3888&lt;D3888, 1, "")</f>
        <v/>
      </c>
      <c r="X3888" s="15">
        <f>S3888</f>
        <v>42196.028703703705</v>
      </c>
    </row>
    <row r="3889" spans="1:24" ht="48" x14ac:dyDescent="0.2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5">
        <f>E3889/D3889</f>
        <v>1.1342219999999998</v>
      </c>
      <c r="P3889" s="6">
        <f>E3889/L3889</f>
        <v>107.00207547169811</v>
      </c>
      <c r="Q3889" t="str">
        <f>LEFT(N3889, SEARCH("/", N3889, 1)-1)</f>
        <v>theater</v>
      </c>
      <c r="R3889" t="str">
        <f>RIGHT(N3889, LEN(N3889) - SEARCH("/", N3889,1))</f>
        <v>plays</v>
      </c>
      <c r="S3889" s="10">
        <f>(((J3889/60)/60)/24)+DATE(1970,1,1)</f>
        <v>42016.050451388888</v>
      </c>
      <c r="T3889" s="10">
        <f>(((I3889/60)/60)/24)+DATE(1970,1,1)</f>
        <v>42046.708333333328</v>
      </c>
      <c r="U3889" s="12">
        <f>ROUND((T3889-S3889), 0)</f>
        <v>31</v>
      </c>
      <c r="V3889" s="11">
        <f>IF(E3889&gt;=D3889, 1, "")</f>
        <v>1</v>
      </c>
      <c r="W3889" s="11" t="str">
        <f>IF(E3889&lt;D3889, 1, "")</f>
        <v/>
      </c>
      <c r="X3889" s="15">
        <f>S3889</f>
        <v>42016.050451388888</v>
      </c>
    </row>
    <row r="3890" spans="1:24" ht="48" x14ac:dyDescent="0.2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5">
        <f>E3890/D3890</f>
        <v>1</v>
      </c>
      <c r="P3890" s="6">
        <f>E3890/L3890</f>
        <v>171.42857142857142</v>
      </c>
      <c r="Q3890" t="str">
        <f>LEFT(N3890, SEARCH("/", N3890, 1)-1)</f>
        <v>theater</v>
      </c>
      <c r="R3890" t="str">
        <f>RIGHT(N3890, LEN(N3890) - SEARCH("/", N3890,1))</f>
        <v>plays</v>
      </c>
      <c r="S3890" s="10">
        <f>(((J3890/60)/60)/24)+DATE(1970,1,1)</f>
        <v>42661.442060185189</v>
      </c>
      <c r="T3890" s="10">
        <f>(((I3890/60)/60)/24)+DATE(1970,1,1)</f>
        <v>42691.483726851846</v>
      </c>
      <c r="U3890" s="12">
        <f>ROUND((T3890-S3890), 0)</f>
        <v>30</v>
      </c>
      <c r="V3890" s="11">
        <f>IF(E3890&gt;=D3890, 1, "")</f>
        <v>1</v>
      </c>
      <c r="W3890" s="11" t="str">
        <f>IF(E3890&lt;D3890, 1, "")</f>
        <v/>
      </c>
      <c r="X3890" s="15">
        <f>S3890</f>
        <v>42661.442060185189</v>
      </c>
    </row>
    <row r="3891" spans="1:24" ht="48" x14ac:dyDescent="0.2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5">
        <f>E3891/D3891</f>
        <v>1.0045454545454546</v>
      </c>
      <c r="P3891" s="6">
        <f>E3891/L3891</f>
        <v>110.5</v>
      </c>
      <c r="Q3891" t="str">
        <f>LEFT(N3891, SEARCH("/", N3891, 1)-1)</f>
        <v>theater</v>
      </c>
      <c r="R3891" t="str">
        <f>RIGHT(N3891, LEN(N3891) - SEARCH("/", N3891,1))</f>
        <v>plays</v>
      </c>
      <c r="S3891" s="10">
        <f>(((J3891/60)/60)/24)+DATE(1970,1,1)</f>
        <v>41808.649583333332</v>
      </c>
      <c r="T3891" s="10">
        <f>(((I3891/60)/60)/24)+DATE(1970,1,1)</f>
        <v>41868.649583333332</v>
      </c>
      <c r="U3891" s="12">
        <f>ROUND((T3891-S3891), 0)</f>
        <v>60</v>
      </c>
      <c r="V3891" s="11">
        <f>IF(E3891&gt;=D3891, 1, "")</f>
        <v>1</v>
      </c>
      <c r="W3891" s="11" t="str">
        <f>IF(E3891&lt;D3891, 1, "")</f>
        <v/>
      </c>
      <c r="X3891" s="15">
        <f>S3891</f>
        <v>41808.649583333332</v>
      </c>
    </row>
    <row r="3892" spans="1:24" ht="48" x14ac:dyDescent="0.2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5">
        <f>E3892/D3892</f>
        <v>1.0003599999999999</v>
      </c>
      <c r="P3892" s="6">
        <f>E3892/L3892</f>
        <v>179.27598566308242</v>
      </c>
      <c r="Q3892" t="str">
        <f>LEFT(N3892, SEARCH("/", N3892, 1)-1)</f>
        <v>theater</v>
      </c>
      <c r="R3892" t="str">
        <f>RIGHT(N3892, LEN(N3892) - SEARCH("/", N3892,1))</f>
        <v>plays</v>
      </c>
      <c r="S3892" s="10">
        <f>(((J3892/60)/60)/24)+DATE(1970,1,1)</f>
        <v>41730.276747685188</v>
      </c>
      <c r="T3892" s="10">
        <f>(((I3892/60)/60)/24)+DATE(1970,1,1)</f>
        <v>41764.276747685188</v>
      </c>
      <c r="U3892" s="12">
        <f>ROUND((T3892-S3892), 0)</f>
        <v>34</v>
      </c>
      <c r="V3892" s="11">
        <f>IF(E3892&gt;=D3892, 1, "")</f>
        <v>1</v>
      </c>
      <c r="W3892" s="11" t="str">
        <f>IF(E3892&lt;D3892, 1, "")</f>
        <v/>
      </c>
      <c r="X3892" s="15">
        <f>S3892</f>
        <v>41730.276747685188</v>
      </c>
    </row>
    <row r="3893" spans="1:24" ht="48" x14ac:dyDescent="0.2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5">
        <f>E3893/D3893</f>
        <v>1.44</v>
      </c>
      <c r="P3893" s="6">
        <f>E3893/L3893</f>
        <v>22.90909090909091</v>
      </c>
      <c r="Q3893" t="str">
        <f>LEFT(N3893, SEARCH("/", N3893, 1)-1)</f>
        <v>theater</v>
      </c>
      <c r="R3893" t="str">
        <f>RIGHT(N3893, LEN(N3893) - SEARCH("/", N3893,1))</f>
        <v>plays</v>
      </c>
      <c r="S3893" s="10">
        <f>(((J3893/60)/60)/24)+DATE(1970,1,1)</f>
        <v>42139.816840277781</v>
      </c>
      <c r="T3893" s="10">
        <f>(((I3893/60)/60)/24)+DATE(1970,1,1)</f>
        <v>42181.875</v>
      </c>
      <c r="U3893" s="12">
        <f>ROUND((T3893-S3893), 0)</f>
        <v>42</v>
      </c>
      <c r="V3893" s="11">
        <f>IF(E3893&gt;=D3893, 1, "")</f>
        <v>1</v>
      </c>
      <c r="W3893" s="11" t="str">
        <f>IF(E3893&lt;D3893, 1, "")</f>
        <v/>
      </c>
      <c r="X3893" s="15">
        <f>S3893</f>
        <v>42139.816840277781</v>
      </c>
    </row>
    <row r="3894" spans="1:24" ht="48" x14ac:dyDescent="0.2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5">
        <f>E3894/D3894</f>
        <v>1.0349999999999999</v>
      </c>
      <c r="P3894" s="6">
        <f>E3894/L3894</f>
        <v>43.125</v>
      </c>
      <c r="Q3894" t="str">
        <f>LEFT(N3894, SEARCH("/", N3894, 1)-1)</f>
        <v>theater</v>
      </c>
      <c r="R3894" t="str">
        <f>RIGHT(N3894, LEN(N3894) - SEARCH("/", N3894,1))</f>
        <v>plays</v>
      </c>
      <c r="S3894" s="10">
        <f>(((J3894/60)/60)/24)+DATE(1970,1,1)</f>
        <v>42194.096157407403</v>
      </c>
      <c r="T3894" s="10">
        <f>(((I3894/60)/60)/24)+DATE(1970,1,1)</f>
        <v>42216.373611111107</v>
      </c>
      <c r="U3894" s="12">
        <f>ROUND((T3894-S3894), 0)</f>
        <v>22</v>
      </c>
      <c r="V3894" s="11">
        <f>IF(E3894&gt;=D3894, 1, "")</f>
        <v>1</v>
      </c>
      <c r="W3894" s="11" t="str">
        <f>IF(E3894&lt;D3894, 1, "")</f>
        <v/>
      </c>
      <c r="X3894" s="15">
        <f>S3894</f>
        <v>42194.096157407403</v>
      </c>
    </row>
    <row r="3895" spans="1:24" ht="48" x14ac:dyDescent="0.2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5">
        <f>E3895/D3895</f>
        <v>1.0843750000000001</v>
      </c>
      <c r="P3895" s="6">
        <f>E3895/L3895</f>
        <v>46.891891891891895</v>
      </c>
      <c r="Q3895" t="str">
        <f>LEFT(N3895, SEARCH("/", N3895, 1)-1)</f>
        <v>theater</v>
      </c>
      <c r="R3895" t="str">
        <f>RIGHT(N3895, LEN(N3895) - SEARCH("/", N3895,1))</f>
        <v>plays</v>
      </c>
      <c r="S3895" s="10">
        <f>(((J3895/60)/60)/24)+DATE(1970,1,1)</f>
        <v>42115.889652777783</v>
      </c>
      <c r="T3895" s="10">
        <f>(((I3895/60)/60)/24)+DATE(1970,1,1)</f>
        <v>42151.114583333328</v>
      </c>
      <c r="U3895" s="12">
        <f>ROUND((T3895-S3895), 0)</f>
        <v>35</v>
      </c>
      <c r="V3895" s="11">
        <f>IF(E3895&gt;=D3895, 1, "")</f>
        <v>1</v>
      </c>
      <c r="W3895" s="11" t="str">
        <f>IF(E3895&lt;D3895, 1, "")</f>
        <v/>
      </c>
      <c r="X3895" s="15">
        <f>S3895</f>
        <v>42115.889652777783</v>
      </c>
    </row>
    <row r="3896" spans="1:24" ht="112" x14ac:dyDescent="0.2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5">
        <f>E3896/D3896</f>
        <v>1.024</v>
      </c>
      <c r="P3896" s="6">
        <f>E3896/L3896</f>
        <v>47.407407407407405</v>
      </c>
      <c r="Q3896" t="str">
        <f>LEFT(N3896, SEARCH("/", N3896, 1)-1)</f>
        <v>theater</v>
      </c>
      <c r="R3896" t="str">
        <f>RIGHT(N3896, LEN(N3896) - SEARCH("/", N3896,1))</f>
        <v>plays</v>
      </c>
      <c r="S3896" s="10">
        <f>(((J3896/60)/60)/24)+DATE(1970,1,1)</f>
        <v>42203.680300925931</v>
      </c>
      <c r="T3896" s="10">
        <f>(((I3896/60)/60)/24)+DATE(1970,1,1)</f>
        <v>42221.774999999994</v>
      </c>
      <c r="U3896" s="12">
        <f>ROUND((T3896-S3896), 0)</f>
        <v>18</v>
      </c>
      <c r="V3896" s="11">
        <f>IF(E3896&gt;=D3896, 1, "")</f>
        <v>1</v>
      </c>
      <c r="W3896" s="11" t="str">
        <f>IF(E3896&lt;D3896, 1, "")</f>
        <v/>
      </c>
      <c r="X3896" s="15">
        <f>S3896</f>
        <v>42203.680300925931</v>
      </c>
    </row>
    <row r="3897" spans="1:24" ht="48" x14ac:dyDescent="0.2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5">
        <f>E3897/D3897</f>
        <v>1.4888888888888889</v>
      </c>
      <c r="P3897" s="6">
        <f>E3897/L3897</f>
        <v>15.129032258064516</v>
      </c>
      <c r="Q3897" t="str">
        <f>LEFT(N3897, SEARCH("/", N3897, 1)-1)</f>
        <v>theater</v>
      </c>
      <c r="R3897" t="str">
        <f>RIGHT(N3897, LEN(N3897) - SEARCH("/", N3897,1))</f>
        <v>plays</v>
      </c>
      <c r="S3897" s="10">
        <f>(((J3897/60)/60)/24)+DATE(1970,1,1)</f>
        <v>42433.761886574073</v>
      </c>
      <c r="T3897" s="10">
        <f>(((I3897/60)/60)/24)+DATE(1970,1,1)</f>
        <v>42442.916666666672</v>
      </c>
      <c r="U3897" s="12">
        <f>ROUND((T3897-S3897), 0)</f>
        <v>9</v>
      </c>
      <c r="V3897" s="11">
        <f>IF(E3897&gt;=D3897, 1, "")</f>
        <v>1</v>
      </c>
      <c r="W3897" s="11" t="str">
        <f>IF(E3897&lt;D3897, 1, "")</f>
        <v/>
      </c>
      <c r="X3897" s="15">
        <f>S3897</f>
        <v>42433.761886574073</v>
      </c>
    </row>
    <row r="3898" spans="1:24" ht="48" x14ac:dyDescent="0.2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5">
        <f>E3898/D3898</f>
        <v>1.0549000000000002</v>
      </c>
      <c r="P3898" s="6">
        <f>E3898/L3898</f>
        <v>21.098000000000003</v>
      </c>
      <c r="Q3898" t="str">
        <f>LEFT(N3898, SEARCH("/", N3898, 1)-1)</f>
        <v>theater</v>
      </c>
      <c r="R3898" t="str">
        <f>RIGHT(N3898, LEN(N3898) - SEARCH("/", N3898,1))</f>
        <v>plays</v>
      </c>
      <c r="S3898" s="10">
        <f>(((J3898/60)/60)/24)+DATE(1970,1,1)</f>
        <v>42555.671944444446</v>
      </c>
      <c r="T3898" s="10">
        <f>(((I3898/60)/60)/24)+DATE(1970,1,1)</f>
        <v>42583.791666666672</v>
      </c>
      <c r="U3898" s="12">
        <f>ROUND((T3898-S3898), 0)</f>
        <v>28</v>
      </c>
      <c r="V3898" s="11">
        <f>IF(E3898&gt;=D3898, 1, "")</f>
        <v>1</v>
      </c>
      <c r="W3898" s="11" t="str">
        <f>IF(E3898&lt;D3898, 1, "")</f>
        <v/>
      </c>
      <c r="X3898" s="15">
        <f>S3898</f>
        <v>42555.671944444446</v>
      </c>
    </row>
    <row r="3899" spans="1:24" ht="32" x14ac:dyDescent="0.2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5">
        <f>E3899/D3899</f>
        <v>1.0049999999999999</v>
      </c>
      <c r="P3899" s="6">
        <f>E3899/L3899</f>
        <v>59.117647058823529</v>
      </c>
      <c r="Q3899" t="str">
        <f>LEFT(N3899, SEARCH("/", N3899, 1)-1)</f>
        <v>theater</v>
      </c>
      <c r="R3899" t="str">
        <f>RIGHT(N3899, LEN(N3899) - SEARCH("/", N3899,1))</f>
        <v>plays</v>
      </c>
      <c r="S3899" s="10">
        <f>(((J3899/60)/60)/24)+DATE(1970,1,1)</f>
        <v>42236.623252314821</v>
      </c>
      <c r="T3899" s="10">
        <f>(((I3899/60)/60)/24)+DATE(1970,1,1)</f>
        <v>42282.666666666672</v>
      </c>
      <c r="U3899" s="12">
        <f>ROUND((T3899-S3899), 0)</f>
        <v>46</v>
      </c>
      <c r="V3899" s="11">
        <f>IF(E3899&gt;=D3899, 1, "")</f>
        <v>1</v>
      </c>
      <c r="W3899" s="11" t="str">
        <f>IF(E3899&lt;D3899, 1, "")</f>
        <v/>
      </c>
      <c r="X3899" s="15">
        <f>S3899</f>
        <v>42236.623252314821</v>
      </c>
    </row>
    <row r="3900" spans="1:24" ht="48" x14ac:dyDescent="0.2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5">
        <f>E3900/D3900</f>
        <v>1.3055555555555556</v>
      </c>
      <c r="P3900" s="6">
        <f>E3900/L3900</f>
        <v>97.916666666666671</v>
      </c>
      <c r="Q3900" t="str">
        <f>LEFT(N3900, SEARCH("/", N3900, 1)-1)</f>
        <v>theater</v>
      </c>
      <c r="R3900" t="str">
        <f>RIGHT(N3900, LEN(N3900) - SEARCH("/", N3900,1))</f>
        <v>plays</v>
      </c>
      <c r="S3900" s="10">
        <f>(((J3900/60)/60)/24)+DATE(1970,1,1)</f>
        <v>41974.743148148147</v>
      </c>
      <c r="T3900" s="10">
        <f>(((I3900/60)/60)/24)+DATE(1970,1,1)</f>
        <v>42004.743148148147</v>
      </c>
      <c r="U3900" s="12">
        <f>ROUND((T3900-S3900), 0)</f>
        <v>30</v>
      </c>
      <c r="V3900" s="11">
        <f>IF(E3900&gt;=D3900, 1, "")</f>
        <v>1</v>
      </c>
      <c r="W3900" s="11" t="str">
        <f>IF(E3900&lt;D3900, 1, "")</f>
        <v/>
      </c>
      <c r="X3900" s="15">
        <f>S3900</f>
        <v>41974.743148148147</v>
      </c>
    </row>
    <row r="3901" spans="1:24" ht="48" x14ac:dyDescent="0.2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5">
        <f>E3901/D3901</f>
        <v>1.0475000000000001</v>
      </c>
      <c r="P3901" s="6">
        <f>E3901/L3901</f>
        <v>55.131578947368418</v>
      </c>
      <c r="Q3901" t="str">
        <f>LEFT(N3901, SEARCH("/", N3901, 1)-1)</f>
        <v>theater</v>
      </c>
      <c r="R3901" t="str">
        <f>RIGHT(N3901, LEN(N3901) - SEARCH("/", N3901,1))</f>
        <v>plays</v>
      </c>
      <c r="S3901" s="10">
        <f>(((J3901/60)/60)/24)+DATE(1970,1,1)</f>
        <v>41997.507905092592</v>
      </c>
      <c r="T3901" s="10">
        <f>(((I3901/60)/60)/24)+DATE(1970,1,1)</f>
        <v>42027.507905092592</v>
      </c>
      <c r="U3901" s="12">
        <f>ROUND((T3901-S3901), 0)</f>
        <v>30</v>
      </c>
      <c r="V3901" s="11">
        <f>IF(E3901&gt;=D3901, 1, "")</f>
        <v>1</v>
      </c>
      <c r="W3901" s="11" t="str">
        <f>IF(E3901&lt;D3901, 1, "")</f>
        <v/>
      </c>
      <c r="X3901" s="15">
        <f>S3901</f>
        <v>41997.507905092592</v>
      </c>
    </row>
    <row r="3902" spans="1:24" ht="48" x14ac:dyDescent="0.2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5">
        <f>E3902/D3902</f>
        <v>1.0880000000000001</v>
      </c>
      <c r="P3902" s="6">
        <f>E3902/L3902</f>
        <v>26.536585365853657</v>
      </c>
      <c r="Q3902" t="str">
        <f>LEFT(N3902, SEARCH("/", N3902, 1)-1)</f>
        <v>theater</v>
      </c>
      <c r="R3902" t="str">
        <f>RIGHT(N3902, LEN(N3902) - SEARCH("/", N3902,1))</f>
        <v>plays</v>
      </c>
      <c r="S3902" s="10">
        <f>(((J3902/60)/60)/24)+DATE(1970,1,1)</f>
        <v>42135.810694444444</v>
      </c>
      <c r="T3902" s="10">
        <f>(((I3902/60)/60)/24)+DATE(1970,1,1)</f>
        <v>42165.810694444444</v>
      </c>
      <c r="U3902" s="12">
        <f>ROUND((T3902-S3902), 0)</f>
        <v>30</v>
      </c>
      <c r="V3902" s="11">
        <f>IF(E3902&gt;=D3902, 1, "")</f>
        <v>1</v>
      </c>
      <c r="W3902" s="11" t="str">
        <f>IF(E3902&lt;D3902, 1, "")</f>
        <v/>
      </c>
      <c r="X3902" s="15">
        <f>S3902</f>
        <v>42135.810694444444</v>
      </c>
    </row>
    <row r="3903" spans="1:24" ht="48" x14ac:dyDescent="0.2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5">
        <f>E3903/D3903</f>
        <v>1.1100000000000001</v>
      </c>
      <c r="P3903" s="6">
        <f>E3903/L3903</f>
        <v>58.421052631578945</v>
      </c>
      <c r="Q3903" t="str">
        <f>LEFT(N3903, SEARCH("/", N3903, 1)-1)</f>
        <v>theater</v>
      </c>
      <c r="R3903" t="str">
        <f>RIGHT(N3903, LEN(N3903) - SEARCH("/", N3903,1))</f>
        <v>plays</v>
      </c>
      <c r="S3903" s="10">
        <f>(((J3903/60)/60)/24)+DATE(1970,1,1)</f>
        <v>41869.740671296298</v>
      </c>
      <c r="T3903" s="10">
        <f>(((I3903/60)/60)/24)+DATE(1970,1,1)</f>
        <v>41899.740671296298</v>
      </c>
      <c r="U3903" s="12">
        <f>ROUND((T3903-S3903), 0)</f>
        <v>30</v>
      </c>
      <c r="V3903" s="11">
        <f>IF(E3903&gt;=D3903, 1, "")</f>
        <v>1</v>
      </c>
      <c r="W3903" s="11" t="str">
        <f>IF(E3903&lt;D3903, 1, "")</f>
        <v/>
      </c>
      <c r="X3903" s="15">
        <f>S3903</f>
        <v>41869.740671296298</v>
      </c>
    </row>
    <row r="3904" spans="1:24" ht="48" x14ac:dyDescent="0.2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5">
        <f>E3904/D3904</f>
        <v>1.0047999999999999</v>
      </c>
      <c r="P3904" s="6">
        <f>E3904/L3904</f>
        <v>122.53658536585365</v>
      </c>
      <c r="Q3904" t="str">
        <f>LEFT(N3904, SEARCH("/", N3904, 1)-1)</f>
        <v>theater</v>
      </c>
      <c r="R3904" t="str">
        <f>RIGHT(N3904, LEN(N3904) - SEARCH("/", N3904,1))</f>
        <v>plays</v>
      </c>
      <c r="S3904" s="10">
        <f>(((J3904/60)/60)/24)+DATE(1970,1,1)</f>
        <v>41982.688611111109</v>
      </c>
      <c r="T3904" s="10">
        <f>(((I3904/60)/60)/24)+DATE(1970,1,1)</f>
        <v>42012.688611111109</v>
      </c>
      <c r="U3904" s="12">
        <f>ROUND((T3904-S3904), 0)</f>
        <v>30</v>
      </c>
      <c r="V3904" s="11">
        <f>IF(E3904&gt;=D3904, 1, "")</f>
        <v>1</v>
      </c>
      <c r="W3904" s="11" t="str">
        <f>IF(E3904&lt;D3904, 1, "")</f>
        <v/>
      </c>
      <c r="X3904" s="15">
        <f>S3904</f>
        <v>41982.688611111109</v>
      </c>
    </row>
    <row r="3905" spans="1:24" ht="48" x14ac:dyDescent="0.2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5">
        <f>E3905/D3905</f>
        <v>1.1435</v>
      </c>
      <c r="P3905" s="6">
        <f>E3905/L3905</f>
        <v>87.961538461538467</v>
      </c>
      <c r="Q3905" t="str">
        <f>LEFT(N3905, SEARCH("/", N3905, 1)-1)</f>
        <v>theater</v>
      </c>
      <c r="R3905" t="str">
        <f>RIGHT(N3905, LEN(N3905) - SEARCH("/", N3905,1))</f>
        <v>plays</v>
      </c>
      <c r="S3905" s="10">
        <f>(((J3905/60)/60)/24)+DATE(1970,1,1)</f>
        <v>41976.331979166673</v>
      </c>
      <c r="T3905" s="10">
        <f>(((I3905/60)/60)/24)+DATE(1970,1,1)</f>
        <v>42004.291666666672</v>
      </c>
      <c r="U3905" s="12">
        <f>ROUND((T3905-S3905), 0)</f>
        <v>28</v>
      </c>
      <c r="V3905" s="11">
        <f>IF(E3905&gt;=D3905, 1, "")</f>
        <v>1</v>
      </c>
      <c r="W3905" s="11" t="str">
        <f>IF(E3905&lt;D3905, 1, "")</f>
        <v/>
      </c>
      <c r="X3905" s="15">
        <f>S3905</f>
        <v>41976.331979166673</v>
      </c>
    </row>
    <row r="3906" spans="1:24" ht="48" x14ac:dyDescent="0.2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5">
        <f>E3906/D3906</f>
        <v>1.2206666666666666</v>
      </c>
      <c r="P3906" s="6">
        <f>E3906/L3906</f>
        <v>73.239999999999995</v>
      </c>
      <c r="Q3906" t="str">
        <f>LEFT(N3906, SEARCH("/", N3906, 1)-1)</f>
        <v>theater</v>
      </c>
      <c r="R3906" t="str">
        <f>RIGHT(N3906, LEN(N3906) - SEARCH("/", N3906,1))</f>
        <v>plays</v>
      </c>
      <c r="S3906" s="10">
        <f>(((J3906/60)/60)/24)+DATE(1970,1,1)</f>
        <v>41912.858946759261</v>
      </c>
      <c r="T3906" s="10">
        <f>(((I3906/60)/60)/24)+DATE(1970,1,1)</f>
        <v>41942.858946759261</v>
      </c>
      <c r="U3906" s="12">
        <f>ROUND((T3906-S3906), 0)</f>
        <v>30</v>
      </c>
      <c r="V3906" s="11">
        <f>IF(E3906&gt;=D3906, 1, "")</f>
        <v>1</v>
      </c>
      <c r="W3906" s="11" t="str">
        <f>IF(E3906&lt;D3906, 1, "")</f>
        <v/>
      </c>
      <c r="X3906" s="15">
        <f>S3906</f>
        <v>41912.858946759261</v>
      </c>
    </row>
    <row r="3907" spans="1:24" ht="32" x14ac:dyDescent="0.2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5">
        <f>E3907/D3907</f>
        <v>1</v>
      </c>
      <c r="P3907" s="6">
        <f>E3907/L3907</f>
        <v>55.555555555555557</v>
      </c>
      <c r="Q3907" t="str">
        <f>LEFT(N3907, SEARCH("/", N3907, 1)-1)</f>
        <v>theater</v>
      </c>
      <c r="R3907" t="str">
        <f>RIGHT(N3907, LEN(N3907) - SEARCH("/", N3907,1))</f>
        <v>plays</v>
      </c>
      <c r="S3907" s="10">
        <f>(((J3907/60)/60)/24)+DATE(1970,1,1)</f>
        <v>42146.570393518516</v>
      </c>
      <c r="T3907" s="10">
        <f>(((I3907/60)/60)/24)+DATE(1970,1,1)</f>
        <v>42176.570393518516</v>
      </c>
      <c r="U3907" s="12">
        <f>ROUND((T3907-S3907), 0)</f>
        <v>30</v>
      </c>
      <c r="V3907" s="11">
        <f>IF(E3907&gt;=D3907, 1, "")</f>
        <v>1</v>
      </c>
      <c r="W3907" s="11" t="str">
        <f>IF(E3907&lt;D3907, 1, "")</f>
        <v/>
      </c>
      <c r="X3907" s="15">
        <f>S3907</f>
        <v>42146.570393518516</v>
      </c>
    </row>
    <row r="3908" spans="1:24" ht="32" x14ac:dyDescent="0.2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5">
        <f>E3908/D3908</f>
        <v>1.028</v>
      </c>
      <c r="P3908" s="6">
        <f>E3908/L3908</f>
        <v>39.53846153846154</v>
      </c>
      <c r="Q3908" t="str">
        <f>LEFT(N3908, SEARCH("/", N3908, 1)-1)</f>
        <v>theater</v>
      </c>
      <c r="R3908" t="str">
        <f>RIGHT(N3908, LEN(N3908) - SEARCH("/", N3908,1))</f>
        <v>plays</v>
      </c>
      <c r="S3908" s="10">
        <f>(((J3908/60)/60)/24)+DATE(1970,1,1)</f>
        <v>41921.375532407408</v>
      </c>
      <c r="T3908" s="10">
        <f>(((I3908/60)/60)/24)+DATE(1970,1,1)</f>
        <v>41951.417199074072</v>
      </c>
      <c r="U3908" s="12">
        <f>ROUND((T3908-S3908), 0)</f>
        <v>30</v>
      </c>
      <c r="V3908" s="11">
        <f>IF(E3908&gt;=D3908, 1, "")</f>
        <v>1</v>
      </c>
      <c r="W3908" s="11" t="str">
        <f>IF(E3908&lt;D3908, 1, "")</f>
        <v/>
      </c>
      <c r="X3908" s="15">
        <f>S3908</f>
        <v>41921.375532407408</v>
      </c>
    </row>
    <row r="3909" spans="1:24" ht="48" x14ac:dyDescent="0.2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5">
        <f>E3909/D3909</f>
        <v>1.0612068965517241</v>
      </c>
      <c r="P3909" s="6">
        <f>E3909/L3909</f>
        <v>136.77777777777777</v>
      </c>
      <c r="Q3909" t="str">
        <f>LEFT(N3909, SEARCH("/", N3909, 1)-1)</f>
        <v>theater</v>
      </c>
      <c r="R3909" t="str">
        <f>RIGHT(N3909, LEN(N3909) - SEARCH("/", N3909,1))</f>
        <v>plays</v>
      </c>
      <c r="S3909" s="10">
        <f>(((J3909/60)/60)/24)+DATE(1970,1,1)</f>
        <v>41926.942685185182</v>
      </c>
      <c r="T3909" s="10">
        <f>(((I3909/60)/60)/24)+DATE(1970,1,1)</f>
        <v>41956.984351851846</v>
      </c>
      <c r="U3909" s="12">
        <f>ROUND((T3909-S3909), 0)</f>
        <v>30</v>
      </c>
      <c r="V3909" s="11">
        <f>IF(E3909&gt;=D3909, 1, "")</f>
        <v>1</v>
      </c>
      <c r="W3909" s="11" t="str">
        <f>IF(E3909&lt;D3909, 1, "")</f>
        <v/>
      </c>
      <c r="X3909" s="15">
        <f>S3909</f>
        <v>41926.942685185182</v>
      </c>
    </row>
    <row r="3910" spans="1:24" ht="48" x14ac:dyDescent="0.2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5">
        <f>E3910/D3910</f>
        <v>1.0133000000000001</v>
      </c>
      <c r="P3910" s="6">
        <f>E3910/L3910</f>
        <v>99.343137254901961</v>
      </c>
      <c r="Q3910" t="str">
        <f>LEFT(N3910, SEARCH("/", N3910, 1)-1)</f>
        <v>theater</v>
      </c>
      <c r="R3910" t="str">
        <f>RIGHT(N3910, LEN(N3910) - SEARCH("/", N3910,1))</f>
        <v>plays</v>
      </c>
      <c r="S3910" s="10">
        <f>(((J3910/60)/60)/24)+DATE(1970,1,1)</f>
        <v>42561.783877314811</v>
      </c>
      <c r="T3910" s="10">
        <f>(((I3910/60)/60)/24)+DATE(1970,1,1)</f>
        <v>42593.165972222225</v>
      </c>
      <c r="U3910" s="12">
        <f>ROUND((T3910-S3910), 0)</f>
        <v>31</v>
      </c>
      <c r="V3910" s="11">
        <f>IF(E3910&gt;=D3910, 1, "")</f>
        <v>1</v>
      </c>
      <c r="W3910" s="11" t="str">
        <f>IF(E3910&lt;D3910, 1, "")</f>
        <v/>
      </c>
      <c r="X3910" s="15">
        <f>S3910</f>
        <v>42561.783877314811</v>
      </c>
    </row>
    <row r="3911" spans="1:24" ht="48" x14ac:dyDescent="0.2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5">
        <f>E3911/D3911</f>
        <v>1</v>
      </c>
      <c r="P3911" s="6">
        <f>E3911/L3911</f>
        <v>20</v>
      </c>
      <c r="Q3911" t="str">
        <f>LEFT(N3911, SEARCH("/", N3911, 1)-1)</f>
        <v>theater</v>
      </c>
      <c r="R3911" t="str">
        <f>RIGHT(N3911, LEN(N3911) - SEARCH("/", N3911,1))</f>
        <v>plays</v>
      </c>
      <c r="S3911" s="10">
        <f>(((J3911/60)/60)/24)+DATE(1970,1,1)</f>
        <v>42649.54923611111</v>
      </c>
      <c r="T3911" s="10">
        <f>(((I3911/60)/60)/24)+DATE(1970,1,1)</f>
        <v>42709.590902777782</v>
      </c>
      <c r="U3911" s="12">
        <f>ROUND((T3911-S3911), 0)</f>
        <v>60</v>
      </c>
      <c r="V3911" s="11">
        <f>IF(E3911&gt;=D3911, 1, "")</f>
        <v>1</v>
      </c>
      <c r="W3911" s="11" t="str">
        <f>IF(E3911&lt;D3911, 1, "")</f>
        <v/>
      </c>
      <c r="X3911" s="15">
        <f>S3911</f>
        <v>42649.54923611111</v>
      </c>
    </row>
    <row r="3912" spans="1:24" ht="48" x14ac:dyDescent="0.2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5">
        <f>E3912/D3912</f>
        <v>1.3</v>
      </c>
      <c r="P3912" s="6">
        <f>E3912/L3912</f>
        <v>28.888888888888889</v>
      </c>
      <c r="Q3912" t="str">
        <f>LEFT(N3912, SEARCH("/", N3912, 1)-1)</f>
        <v>theater</v>
      </c>
      <c r="R3912" t="str">
        <f>RIGHT(N3912, LEN(N3912) - SEARCH("/", N3912,1))</f>
        <v>plays</v>
      </c>
      <c r="S3912" s="10">
        <f>(((J3912/60)/60)/24)+DATE(1970,1,1)</f>
        <v>42093.786840277782</v>
      </c>
      <c r="T3912" s="10">
        <f>(((I3912/60)/60)/24)+DATE(1970,1,1)</f>
        <v>42120.26944444445</v>
      </c>
      <c r="U3912" s="12">
        <f>ROUND((T3912-S3912), 0)</f>
        <v>26</v>
      </c>
      <c r="V3912" s="11">
        <f>IF(E3912&gt;=D3912, 1, "")</f>
        <v>1</v>
      </c>
      <c r="W3912" s="11" t="str">
        <f>IF(E3912&lt;D3912, 1, "")</f>
        <v/>
      </c>
      <c r="X3912" s="15">
        <f>S3912</f>
        <v>42093.786840277782</v>
      </c>
    </row>
    <row r="3913" spans="1:24" ht="48" x14ac:dyDescent="0.2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5">
        <f>E3913/D3913</f>
        <v>1.0001333333333333</v>
      </c>
      <c r="P3913" s="6">
        <f>E3913/L3913</f>
        <v>40.545945945945945</v>
      </c>
      <c r="Q3913" t="str">
        <f>LEFT(N3913, SEARCH("/", N3913, 1)-1)</f>
        <v>theater</v>
      </c>
      <c r="R3913" t="str">
        <f>RIGHT(N3913, LEN(N3913) - SEARCH("/", N3913,1))</f>
        <v>plays</v>
      </c>
      <c r="S3913" s="10">
        <f>(((J3913/60)/60)/24)+DATE(1970,1,1)</f>
        <v>42460.733530092592</v>
      </c>
      <c r="T3913" s="10">
        <f>(((I3913/60)/60)/24)+DATE(1970,1,1)</f>
        <v>42490.733530092592</v>
      </c>
      <c r="U3913" s="12">
        <f>ROUND((T3913-S3913), 0)</f>
        <v>30</v>
      </c>
      <c r="V3913" s="11">
        <f>IF(E3913&gt;=D3913, 1, "")</f>
        <v>1</v>
      </c>
      <c r="W3913" s="11" t="str">
        <f>IF(E3913&lt;D3913, 1, "")</f>
        <v/>
      </c>
      <c r="X3913" s="15">
        <f>S3913</f>
        <v>42460.733530092592</v>
      </c>
    </row>
    <row r="3914" spans="1:24" ht="48" x14ac:dyDescent="0.2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5">
        <f>E3914/D3914</f>
        <v>1</v>
      </c>
      <c r="P3914" s="6">
        <f>E3914/L3914</f>
        <v>35.714285714285715</v>
      </c>
      <c r="Q3914" t="str">
        <f>LEFT(N3914, SEARCH("/", N3914, 1)-1)</f>
        <v>theater</v>
      </c>
      <c r="R3914" t="str">
        <f>RIGHT(N3914, LEN(N3914) - SEARCH("/", N3914,1))</f>
        <v>plays</v>
      </c>
      <c r="S3914" s="10">
        <f>(((J3914/60)/60)/24)+DATE(1970,1,1)</f>
        <v>42430.762222222227</v>
      </c>
      <c r="T3914" s="10">
        <f>(((I3914/60)/60)/24)+DATE(1970,1,1)</f>
        <v>42460.720555555556</v>
      </c>
      <c r="U3914" s="12">
        <f>ROUND((T3914-S3914), 0)</f>
        <v>30</v>
      </c>
      <c r="V3914" s="11">
        <f>IF(E3914&gt;=D3914, 1, "")</f>
        <v>1</v>
      </c>
      <c r="W3914" s="11" t="str">
        <f>IF(E3914&lt;D3914, 1, "")</f>
        <v/>
      </c>
      <c r="X3914" s="15">
        <f>S3914</f>
        <v>42430.762222222227</v>
      </c>
    </row>
    <row r="3915" spans="1:24" ht="48" x14ac:dyDescent="0.2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5">
        <f>E3915/D3915</f>
        <v>1.1388888888888888</v>
      </c>
      <c r="P3915" s="6">
        <f>E3915/L3915</f>
        <v>37.962962962962962</v>
      </c>
      <c r="Q3915" t="str">
        <f>LEFT(N3915, SEARCH("/", N3915, 1)-1)</f>
        <v>theater</v>
      </c>
      <c r="R3915" t="str">
        <f>RIGHT(N3915, LEN(N3915) - SEARCH("/", N3915,1))</f>
        <v>plays</v>
      </c>
      <c r="S3915" s="10">
        <f>(((J3915/60)/60)/24)+DATE(1970,1,1)</f>
        <v>42026.176180555558</v>
      </c>
      <c r="T3915" s="10">
        <f>(((I3915/60)/60)/24)+DATE(1970,1,1)</f>
        <v>42064.207638888889</v>
      </c>
      <c r="U3915" s="12">
        <f>ROUND((T3915-S3915), 0)</f>
        <v>38</v>
      </c>
      <c r="V3915" s="11">
        <f>IF(E3915&gt;=D3915, 1, "")</f>
        <v>1</v>
      </c>
      <c r="W3915" s="11" t="str">
        <f>IF(E3915&lt;D3915, 1, "")</f>
        <v/>
      </c>
      <c r="X3915" s="15">
        <f>S3915</f>
        <v>42026.176180555558</v>
      </c>
    </row>
    <row r="3916" spans="1:24" ht="48" x14ac:dyDescent="0.2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5">
        <f>E3916/D3916</f>
        <v>1</v>
      </c>
      <c r="P3916" s="6">
        <f>E3916/L3916</f>
        <v>33.333333333333336</v>
      </c>
      <c r="Q3916" t="str">
        <f>LEFT(N3916, SEARCH("/", N3916, 1)-1)</f>
        <v>theater</v>
      </c>
      <c r="R3916" t="str">
        <f>RIGHT(N3916, LEN(N3916) - SEARCH("/", N3916,1))</f>
        <v>plays</v>
      </c>
      <c r="S3916" s="10">
        <f>(((J3916/60)/60)/24)+DATE(1970,1,1)</f>
        <v>41836.471180555556</v>
      </c>
      <c r="T3916" s="10">
        <f>(((I3916/60)/60)/24)+DATE(1970,1,1)</f>
        <v>41850.471180555556</v>
      </c>
      <c r="U3916" s="12">
        <f>ROUND((T3916-S3916), 0)</f>
        <v>14</v>
      </c>
      <c r="V3916" s="11">
        <f>IF(E3916&gt;=D3916, 1, "")</f>
        <v>1</v>
      </c>
      <c r="W3916" s="11" t="str">
        <f>IF(E3916&lt;D3916, 1, "")</f>
        <v/>
      </c>
      <c r="X3916" s="15">
        <f>S3916</f>
        <v>41836.471180555556</v>
      </c>
    </row>
    <row r="3917" spans="1:24" ht="48" x14ac:dyDescent="0.2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5">
        <f>E3917/D3917</f>
        <v>2.87</v>
      </c>
      <c r="P3917" s="6">
        <f>E3917/L3917</f>
        <v>58.571428571428569</v>
      </c>
      <c r="Q3917" t="str">
        <f>LEFT(N3917, SEARCH("/", N3917, 1)-1)</f>
        <v>theater</v>
      </c>
      <c r="R3917" t="str">
        <f>RIGHT(N3917, LEN(N3917) - SEARCH("/", N3917,1))</f>
        <v>plays</v>
      </c>
      <c r="S3917" s="10">
        <f>(((J3917/60)/60)/24)+DATE(1970,1,1)</f>
        <v>42451.095856481479</v>
      </c>
      <c r="T3917" s="10">
        <f>(((I3917/60)/60)/24)+DATE(1970,1,1)</f>
        <v>42465.095856481479</v>
      </c>
      <c r="U3917" s="12">
        <f>ROUND((T3917-S3917), 0)</f>
        <v>14</v>
      </c>
      <c r="V3917" s="11">
        <f>IF(E3917&gt;=D3917, 1, "")</f>
        <v>1</v>
      </c>
      <c r="W3917" s="11" t="str">
        <f>IF(E3917&lt;D3917, 1, "")</f>
        <v/>
      </c>
      <c r="X3917" s="15">
        <f>S3917</f>
        <v>42451.095856481479</v>
      </c>
    </row>
    <row r="3918" spans="1:24" ht="48" x14ac:dyDescent="0.2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5">
        <f>E3918/D3918</f>
        <v>1.085</v>
      </c>
      <c r="P3918" s="6">
        <f>E3918/L3918</f>
        <v>135.625</v>
      </c>
      <c r="Q3918" t="str">
        <f>LEFT(N3918, SEARCH("/", N3918, 1)-1)</f>
        <v>theater</v>
      </c>
      <c r="R3918" t="str">
        <f>RIGHT(N3918, LEN(N3918) - SEARCH("/", N3918,1))</f>
        <v>plays</v>
      </c>
      <c r="S3918" s="10">
        <f>(((J3918/60)/60)/24)+DATE(1970,1,1)</f>
        <v>42418.425983796296</v>
      </c>
      <c r="T3918" s="10">
        <f>(((I3918/60)/60)/24)+DATE(1970,1,1)</f>
        <v>42478.384317129632</v>
      </c>
      <c r="U3918" s="12">
        <f>ROUND((T3918-S3918), 0)</f>
        <v>60</v>
      </c>
      <c r="V3918" s="11">
        <f>IF(E3918&gt;=D3918, 1, "")</f>
        <v>1</v>
      </c>
      <c r="W3918" s="11" t="str">
        <f>IF(E3918&lt;D3918, 1, "")</f>
        <v/>
      </c>
      <c r="X3918" s="15">
        <f>S3918</f>
        <v>42418.425983796296</v>
      </c>
    </row>
    <row r="3919" spans="1:24" ht="96" x14ac:dyDescent="0.2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5">
        <f>E3919/D3919</f>
        <v>1.155</v>
      </c>
      <c r="P3919" s="6">
        <f>E3919/L3919</f>
        <v>30.9375</v>
      </c>
      <c r="Q3919" t="str">
        <f>LEFT(N3919, SEARCH("/", N3919, 1)-1)</f>
        <v>theater</v>
      </c>
      <c r="R3919" t="str">
        <f>RIGHT(N3919, LEN(N3919) - SEARCH("/", N3919,1))</f>
        <v>plays</v>
      </c>
      <c r="S3919" s="10">
        <f>(((J3919/60)/60)/24)+DATE(1970,1,1)</f>
        <v>42168.316481481481</v>
      </c>
      <c r="T3919" s="10">
        <f>(((I3919/60)/60)/24)+DATE(1970,1,1)</f>
        <v>42198.316481481481</v>
      </c>
      <c r="U3919" s="12">
        <f>ROUND((T3919-S3919), 0)</f>
        <v>30</v>
      </c>
      <c r="V3919" s="11">
        <f>IF(E3919&gt;=D3919, 1, "")</f>
        <v>1</v>
      </c>
      <c r="W3919" s="11" t="str">
        <f>IF(E3919&lt;D3919, 1, "")</f>
        <v/>
      </c>
      <c r="X3919" s="15">
        <f>S3919</f>
        <v>42168.316481481481</v>
      </c>
    </row>
    <row r="3920" spans="1:24" ht="48" x14ac:dyDescent="0.2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5">
        <f>E3920/D3920</f>
        <v>1.1911764705882353</v>
      </c>
      <c r="P3920" s="6">
        <f>E3920/L3920</f>
        <v>176.08695652173913</v>
      </c>
      <c r="Q3920" t="str">
        <f>LEFT(N3920, SEARCH("/", N3920, 1)-1)</f>
        <v>theater</v>
      </c>
      <c r="R3920" t="str">
        <f>RIGHT(N3920, LEN(N3920) - SEARCH("/", N3920,1))</f>
        <v>plays</v>
      </c>
      <c r="S3920" s="10">
        <f>(((J3920/60)/60)/24)+DATE(1970,1,1)</f>
        <v>41964.716319444444</v>
      </c>
      <c r="T3920" s="10">
        <f>(((I3920/60)/60)/24)+DATE(1970,1,1)</f>
        <v>41994.716319444444</v>
      </c>
      <c r="U3920" s="12">
        <f>ROUND((T3920-S3920), 0)</f>
        <v>30</v>
      </c>
      <c r="V3920" s="11">
        <f>IF(E3920&gt;=D3920, 1, "")</f>
        <v>1</v>
      </c>
      <c r="W3920" s="11" t="str">
        <f>IF(E3920&lt;D3920, 1, "")</f>
        <v/>
      </c>
      <c r="X3920" s="15">
        <f>S3920</f>
        <v>41964.716319444444</v>
      </c>
    </row>
    <row r="3921" spans="1:24" ht="16" x14ac:dyDescent="0.2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5">
        <f>E3921/D3921</f>
        <v>1.0942666666666667</v>
      </c>
      <c r="P3921" s="6">
        <f>E3921/L3921</f>
        <v>151.9814814814815</v>
      </c>
      <c r="Q3921" t="str">
        <f>LEFT(N3921, SEARCH("/", N3921, 1)-1)</f>
        <v>theater</v>
      </c>
      <c r="R3921" t="str">
        <f>RIGHT(N3921, LEN(N3921) - SEARCH("/", N3921,1))</f>
        <v>plays</v>
      </c>
      <c r="S3921" s="10">
        <f>(((J3921/60)/60)/24)+DATE(1970,1,1)</f>
        <v>42576.697569444441</v>
      </c>
      <c r="T3921" s="10">
        <f>(((I3921/60)/60)/24)+DATE(1970,1,1)</f>
        <v>42636.697569444441</v>
      </c>
      <c r="U3921" s="12">
        <f>ROUND((T3921-S3921), 0)</f>
        <v>60</v>
      </c>
      <c r="V3921" s="11">
        <f>IF(E3921&gt;=D3921, 1, "")</f>
        <v>1</v>
      </c>
      <c r="W3921" s="11" t="str">
        <f>IF(E3921&lt;D3921, 1, "")</f>
        <v/>
      </c>
      <c r="X3921" s="15">
        <f>S3921</f>
        <v>42576.697569444441</v>
      </c>
    </row>
    <row r="3922" spans="1:24" ht="48" x14ac:dyDescent="0.2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5">
        <f>E3922/D3922</f>
        <v>1.266</v>
      </c>
      <c r="P3922" s="6">
        <f>E3922/L3922</f>
        <v>22.607142857142858</v>
      </c>
      <c r="Q3922" t="str">
        <f>LEFT(N3922, SEARCH("/", N3922, 1)-1)</f>
        <v>theater</v>
      </c>
      <c r="R3922" t="str">
        <f>RIGHT(N3922, LEN(N3922) - SEARCH("/", N3922,1))</f>
        <v>plays</v>
      </c>
      <c r="S3922" s="10">
        <f>(((J3922/60)/60)/24)+DATE(1970,1,1)</f>
        <v>42503.539976851855</v>
      </c>
      <c r="T3922" s="10">
        <f>(((I3922/60)/60)/24)+DATE(1970,1,1)</f>
        <v>42548.791666666672</v>
      </c>
      <c r="U3922" s="12">
        <f>ROUND((T3922-S3922), 0)</f>
        <v>45</v>
      </c>
      <c r="V3922" s="11">
        <f>IF(E3922&gt;=D3922, 1, "")</f>
        <v>1</v>
      </c>
      <c r="W3922" s="11" t="str">
        <f>IF(E3922&lt;D3922, 1, "")</f>
        <v/>
      </c>
      <c r="X3922" s="15">
        <f>S3922</f>
        <v>42503.539976851855</v>
      </c>
    </row>
    <row r="3923" spans="1:24" ht="48" x14ac:dyDescent="0.2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5">
        <f>E3923/D3923</f>
        <v>1.0049999999999999</v>
      </c>
      <c r="P3923" s="6">
        <f>E3923/L3923</f>
        <v>18.272727272727273</v>
      </c>
      <c r="Q3923" t="str">
        <f>LEFT(N3923, SEARCH("/", N3923, 1)-1)</f>
        <v>theater</v>
      </c>
      <c r="R3923" t="str">
        <f>RIGHT(N3923, LEN(N3923) - SEARCH("/", N3923,1))</f>
        <v>plays</v>
      </c>
      <c r="S3923" s="10">
        <f>(((J3923/60)/60)/24)+DATE(1970,1,1)</f>
        <v>42101.828819444447</v>
      </c>
      <c r="T3923" s="10">
        <f>(((I3923/60)/60)/24)+DATE(1970,1,1)</f>
        <v>42123.958333333328</v>
      </c>
      <c r="U3923" s="12">
        <f>ROUND((T3923-S3923), 0)</f>
        <v>22</v>
      </c>
      <c r="V3923" s="11">
        <f>IF(E3923&gt;=D3923, 1, "")</f>
        <v>1</v>
      </c>
      <c r="W3923" s="11" t="str">
        <f>IF(E3923&lt;D3923, 1, "")</f>
        <v/>
      </c>
      <c r="X3923" s="15">
        <f>S3923</f>
        <v>42101.828819444447</v>
      </c>
    </row>
    <row r="3924" spans="1:24" ht="48" x14ac:dyDescent="0.2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5">
        <f>E3924/D3924</f>
        <v>1.2749999999999999</v>
      </c>
      <c r="P3924" s="6">
        <f>E3924/L3924</f>
        <v>82.258064516129039</v>
      </c>
      <c r="Q3924" t="str">
        <f>LEFT(N3924, SEARCH("/", N3924, 1)-1)</f>
        <v>theater</v>
      </c>
      <c r="R3924" t="str">
        <f>RIGHT(N3924, LEN(N3924) - SEARCH("/", N3924,1))</f>
        <v>plays</v>
      </c>
      <c r="S3924" s="10">
        <f>(((J3924/60)/60)/24)+DATE(1970,1,1)</f>
        <v>42125.647534722222</v>
      </c>
      <c r="T3924" s="10">
        <f>(((I3924/60)/60)/24)+DATE(1970,1,1)</f>
        <v>42150.647534722222</v>
      </c>
      <c r="U3924" s="12">
        <f>ROUND((T3924-S3924), 0)</f>
        <v>25</v>
      </c>
      <c r="V3924" s="11">
        <f>IF(E3924&gt;=D3924, 1, "")</f>
        <v>1</v>
      </c>
      <c r="W3924" s="11" t="str">
        <f>IF(E3924&lt;D3924, 1, "")</f>
        <v/>
      </c>
      <c r="X3924" s="15">
        <f>S3924</f>
        <v>42125.647534722222</v>
      </c>
    </row>
    <row r="3925" spans="1:24" ht="48" x14ac:dyDescent="0.2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5">
        <f>E3925/D3925</f>
        <v>1.0005999999999999</v>
      </c>
      <c r="P3925" s="6">
        <f>E3925/L3925</f>
        <v>68.534246575342465</v>
      </c>
      <c r="Q3925" t="str">
        <f>LEFT(N3925, SEARCH("/", N3925, 1)-1)</f>
        <v>theater</v>
      </c>
      <c r="R3925" t="str">
        <f>RIGHT(N3925, LEN(N3925) - SEARCH("/", N3925,1))</f>
        <v>plays</v>
      </c>
      <c r="S3925" s="10">
        <f>(((J3925/60)/60)/24)+DATE(1970,1,1)</f>
        <v>41902.333726851852</v>
      </c>
      <c r="T3925" s="10">
        <f>(((I3925/60)/60)/24)+DATE(1970,1,1)</f>
        <v>41932.333726851852</v>
      </c>
      <c r="U3925" s="12">
        <f>ROUND((T3925-S3925), 0)</f>
        <v>30</v>
      </c>
      <c r="V3925" s="11">
        <f>IF(E3925&gt;=D3925, 1, "")</f>
        <v>1</v>
      </c>
      <c r="W3925" s="11" t="str">
        <f>IF(E3925&lt;D3925, 1, "")</f>
        <v/>
      </c>
      <c r="X3925" s="15">
        <f>S3925</f>
        <v>41902.333726851852</v>
      </c>
    </row>
    <row r="3926" spans="1:24" ht="48" x14ac:dyDescent="0.2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5">
        <f>E3926/D3926</f>
        <v>1.75</v>
      </c>
      <c r="P3926" s="6">
        <f>E3926/L3926</f>
        <v>68.055555555555557</v>
      </c>
      <c r="Q3926" t="str">
        <f>LEFT(N3926, SEARCH("/", N3926, 1)-1)</f>
        <v>theater</v>
      </c>
      <c r="R3926" t="str">
        <f>RIGHT(N3926, LEN(N3926) - SEARCH("/", N3926,1))</f>
        <v>plays</v>
      </c>
      <c r="S3926" s="10">
        <f>(((J3926/60)/60)/24)+DATE(1970,1,1)</f>
        <v>42003.948425925926</v>
      </c>
      <c r="T3926" s="10">
        <f>(((I3926/60)/60)/24)+DATE(1970,1,1)</f>
        <v>42028.207638888889</v>
      </c>
      <c r="U3926" s="12">
        <f>ROUND((T3926-S3926), 0)</f>
        <v>24</v>
      </c>
      <c r="V3926" s="11">
        <f>IF(E3926&gt;=D3926, 1, "")</f>
        <v>1</v>
      </c>
      <c r="W3926" s="11" t="str">
        <f>IF(E3926&lt;D3926, 1, "")</f>
        <v/>
      </c>
      <c r="X3926" s="15">
        <f>S3926</f>
        <v>42003.948425925926</v>
      </c>
    </row>
    <row r="3927" spans="1:24" ht="48" x14ac:dyDescent="0.2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5">
        <f>E3927/D3927</f>
        <v>1.2725</v>
      </c>
      <c r="P3927" s="6">
        <f>E3927/L3927</f>
        <v>72.714285714285708</v>
      </c>
      <c r="Q3927" t="str">
        <f>LEFT(N3927, SEARCH("/", N3927, 1)-1)</f>
        <v>theater</v>
      </c>
      <c r="R3927" t="str">
        <f>RIGHT(N3927, LEN(N3927) - SEARCH("/", N3927,1))</f>
        <v>plays</v>
      </c>
      <c r="S3927" s="10">
        <f>(((J3927/60)/60)/24)+DATE(1970,1,1)</f>
        <v>41988.829942129625</v>
      </c>
      <c r="T3927" s="10">
        <f>(((I3927/60)/60)/24)+DATE(1970,1,1)</f>
        <v>42046.207638888889</v>
      </c>
      <c r="U3927" s="12">
        <f>ROUND((T3927-S3927), 0)</f>
        <v>57</v>
      </c>
      <c r="V3927" s="11">
        <f>IF(E3927&gt;=D3927, 1, "")</f>
        <v>1</v>
      </c>
      <c r="W3927" s="11" t="str">
        <f>IF(E3927&lt;D3927, 1, "")</f>
        <v/>
      </c>
      <c r="X3927" s="15">
        <f>S3927</f>
        <v>41988.829942129625</v>
      </c>
    </row>
    <row r="3928" spans="1:24" ht="48" x14ac:dyDescent="0.2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5">
        <f>E3928/D3928</f>
        <v>1.1063333333333334</v>
      </c>
      <c r="P3928" s="6">
        <f>E3928/L3928</f>
        <v>77.186046511627907</v>
      </c>
      <c r="Q3928" t="str">
        <f>LEFT(N3928, SEARCH("/", N3928, 1)-1)</f>
        <v>theater</v>
      </c>
      <c r="R3928" t="str">
        <f>RIGHT(N3928, LEN(N3928) - SEARCH("/", N3928,1))</f>
        <v>plays</v>
      </c>
      <c r="S3928" s="10">
        <f>(((J3928/60)/60)/24)+DATE(1970,1,1)</f>
        <v>41974.898599537039</v>
      </c>
      <c r="T3928" s="10">
        <f>(((I3928/60)/60)/24)+DATE(1970,1,1)</f>
        <v>42009.851388888885</v>
      </c>
      <c r="U3928" s="12">
        <f>ROUND((T3928-S3928), 0)</f>
        <v>35</v>
      </c>
      <c r="V3928" s="11">
        <f>IF(E3928&gt;=D3928, 1, "")</f>
        <v>1</v>
      </c>
      <c r="W3928" s="11" t="str">
        <f>IF(E3928&lt;D3928, 1, "")</f>
        <v/>
      </c>
      <c r="X3928" s="15">
        <f>S3928</f>
        <v>41974.898599537039</v>
      </c>
    </row>
    <row r="3929" spans="1:24" ht="48" x14ac:dyDescent="0.2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5">
        <f>E3929/D3929</f>
        <v>1.2593749999999999</v>
      </c>
      <c r="P3929" s="6">
        <f>E3929/L3929</f>
        <v>55.972222222222221</v>
      </c>
      <c r="Q3929" t="str">
        <f>LEFT(N3929, SEARCH("/", N3929, 1)-1)</f>
        <v>theater</v>
      </c>
      <c r="R3929" t="str">
        <f>RIGHT(N3929, LEN(N3929) - SEARCH("/", N3929,1))</f>
        <v>plays</v>
      </c>
      <c r="S3929" s="10">
        <f>(((J3929/60)/60)/24)+DATE(1970,1,1)</f>
        <v>42592.066921296297</v>
      </c>
      <c r="T3929" s="10">
        <f>(((I3929/60)/60)/24)+DATE(1970,1,1)</f>
        <v>42617.066921296297</v>
      </c>
      <c r="U3929" s="12">
        <f>ROUND((T3929-S3929), 0)</f>
        <v>25</v>
      </c>
      <c r="V3929" s="11">
        <f>IF(E3929&gt;=D3929, 1, "")</f>
        <v>1</v>
      </c>
      <c r="W3929" s="11" t="str">
        <f>IF(E3929&lt;D3929, 1, "")</f>
        <v/>
      </c>
      <c r="X3929" s="15">
        <f>S3929</f>
        <v>42592.066921296297</v>
      </c>
    </row>
    <row r="3930" spans="1:24" ht="32" x14ac:dyDescent="0.2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5">
        <f>E3930/D3930</f>
        <v>1.1850000000000001</v>
      </c>
      <c r="P3930" s="6">
        <f>E3930/L3930</f>
        <v>49.693548387096776</v>
      </c>
      <c r="Q3930" t="str">
        <f>LEFT(N3930, SEARCH("/", N3930, 1)-1)</f>
        <v>theater</v>
      </c>
      <c r="R3930" t="str">
        <f>RIGHT(N3930, LEN(N3930) - SEARCH("/", N3930,1))</f>
        <v>plays</v>
      </c>
      <c r="S3930" s="10">
        <f>(((J3930/60)/60)/24)+DATE(1970,1,1)</f>
        <v>42050.008368055554</v>
      </c>
      <c r="T3930" s="10">
        <f>(((I3930/60)/60)/24)+DATE(1970,1,1)</f>
        <v>42076.290972222225</v>
      </c>
      <c r="U3930" s="12">
        <f>ROUND((T3930-S3930), 0)</f>
        <v>26</v>
      </c>
      <c r="V3930" s="11">
        <f>IF(E3930&gt;=D3930, 1, "")</f>
        <v>1</v>
      </c>
      <c r="W3930" s="11" t="str">
        <f>IF(E3930&lt;D3930, 1, "")</f>
        <v/>
      </c>
      <c r="X3930" s="15">
        <f>S3930</f>
        <v>42050.008368055554</v>
      </c>
    </row>
    <row r="3931" spans="1:24" ht="48" x14ac:dyDescent="0.2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5">
        <f>E3931/D3931</f>
        <v>1.0772727272727274</v>
      </c>
      <c r="P3931" s="6">
        <f>E3931/L3931</f>
        <v>79</v>
      </c>
      <c r="Q3931" t="str">
        <f>LEFT(N3931, SEARCH("/", N3931, 1)-1)</f>
        <v>theater</v>
      </c>
      <c r="R3931" t="str">
        <f>RIGHT(N3931, LEN(N3931) - SEARCH("/", N3931,1))</f>
        <v>plays</v>
      </c>
      <c r="S3931" s="10">
        <f>(((J3931/60)/60)/24)+DATE(1970,1,1)</f>
        <v>41856.715069444443</v>
      </c>
      <c r="T3931" s="10">
        <f>(((I3931/60)/60)/24)+DATE(1970,1,1)</f>
        <v>41877.715069444443</v>
      </c>
      <c r="U3931" s="12">
        <f>ROUND((T3931-S3931), 0)</f>
        <v>21</v>
      </c>
      <c r="V3931" s="11">
        <f>IF(E3931&gt;=D3931, 1, "")</f>
        <v>1</v>
      </c>
      <c r="W3931" s="11" t="str">
        <f>IF(E3931&lt;D3931, 1, "")</f>
        <v/>
      </c>
      <c r="X3931" s="15">
        <f>S3931</f>
        <v>41856.715069444443</v>
      </c>
    </row>
    <row r="3932" spans="1:24" ht="32" x14ac:dyDescent="0.2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5">
        <f>E3932/D3932</f>
        <v>1.026</v>
      </c>
      <c r="P3932" s="6">
        <f>E3932/L3932</f>
        <v>77.727272727272734</v>
      </c>
      <c r="Q3932" t="str">
        <f>LEFT(N3932, SEARCH("/", N3932, 1)-1)</f>
        <v>theater</v>
      </c>
      <c r="R3932" t="str">
        <f>RIGHT(N3932, LEN(N3932) - SEARCH("/", N3932,1))</f>
        <v>plays</v>
      </c>
      <c r="S3932" s="10">
        <f>(((J3932/60)/60)/24)+DATE(1970,1,1)</f>
        <v>42417.585532407407</v>
      </c>
      <c r="T3932" s="10">
        <f>(((I3932/60)/60)/24)+DATE(1970,1,1)</f>
        <v>42432.249305555553</v>
      </c>
      <c r="U3932" s="12">
        <f>ROUND((T3932-S3932), 0)</f>
        <v>15</v>
      </c>
      <c r="V3932" s="11">
        <f>IF(E3932&gt;=D3932, 1, "")</f>
        <v>1</v>
      </c>
      <c r="W3932" s="11" t="str">
        <f>IF(E3932&lt;D3932, 1, "")</f>
        <v/>
      </c>
      <c r="X3932" s="15">
        <f>S3932</f>
        <v>42417.585532407407</v>
      </c>
    </row>
    <row r="3933" spans="1:24" ht="48" x14ac:dyDescent="0.2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5">
        <f>E3933/D3933</f>
        <v>1.101</v>
      </c>
      <c r="P3933" s="6">
        <f>E3933/L3933</f>
        <v>40.777777777777779</v>
      </c>
      <c r="Q3933" t="str">
        <f>LEFT(N3933, SEARCH("/", N3933, 1)-1)</f>
        <v>theater</v>
      </c>
      <c r="R3933" t="str">
        <f>RIGHT(N3933, LEN(N3933) - SEARCH("/", N3933,1))</f>
        <v>plays</v>
      </c>
      <c r="S3933" s="10">
        <f>(((J3933/60)/60)/24)+DATE(1970,1,1)</f>
        <v>41866.79886574074</v>
      </c>
      <c r="T3933" s="10">
        <f>(((I3933/60)/60)/24)+DATE(1970,1,1)</f>
        <v>41885.207638888889</v>
      </c>
      <c r="U3933" s="12">
        <f>ROUND((T3933-S3933), 0)</f>
        <v>18</v>
      </c>
      <c r="V3933" s="11">
        <f>IF(E3933&gt;=D3933, 1, "")</f>
        <v>1</v>
      </c>
      <c r="W3933" s="11" t="str">
        <f>IF(E3933&lt;D3933, 1, "")</f>
        <v/>
      </c>
      <c r="X3933" s="15">
        <f>S3933</f>
        <v>41866.79886574074</v>
      </c>
    </row>
    <row r="3934" spans="1:24" ht="48" x14ac:dyDescent="0.2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5">
        <f>E3934/D3934</f>
        <v>2.02</v>
      </c>
      <c r="P3934" s="6">
        <f>E3934/L3934</f>
        <v>59.411764705882355</v>
      </c>
      <c r="Q3934" t="str">
        <f>LEFT(N3934, SEARCH("/", N3934, 1)-1)</f>
        <v>theater</v>
      </c>
      <c r="R3934" t="str">
        <f>RIGHT(N3934, LEN(N3934) - SEARCH("/", N3934,1))</f>
        <v>plays</v>
      </c>
      <c r="S3934" s="10">
        <f>(((J3934/60)/60)/24)+DATE(1970,1,1)</f>
        <v>42220.79487268519</v>
      </c>
      <c r="T3934" s="10">
        <f>(((I3934/60)/60)/24)+DATE(1970,1,1)</f>
        <v>42246</v>
      </c>
      <c r="U3934" s="12">
        <f>ROUND((T3934-S3934), 0)</f>
        <v>25</v>
      </c>
      <c r="V3934" s="11">
        <f>IF(E3934&gt;=D3934, 1, "")</f>
        <v>1</v>
      </c>
      <c r="W3934" s="11" t="str">
        <f>IF(E3934&lt;D3934, 1, "")</f>
        <v/>
      </c>
      <c r="X3934" s="15">
        <f>S3934</f>
        <v>42220.79487268519</v>
      </c>
    </row>
    <row r="3935" spans="1:24" ht="32" x14ac:dyDescent="0.2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5">
        <f>E3935/D3935</f>
        <v>1.3</v>
      </c>
      <c r="P3935" s="6">
        <f>E3935/L3935</f>
        <v>3.25</v>
      </c>
      <c r="Q3935" t="str">
        <f>LEFT(N3935, SEARCH("/", N3935, 1)-1)</f>
        <v>theater</v>
      </c>
      <c r="R3935" t="str">
        <f>RIGHT(N3935, LEN(N3935) - SEARCH("/", N3935,1))</f>
        <v>plays</v>
      </c>
      <c r="S3935" s="10">
        <f>(((J3935/60)/60)/24)+DATE(1970,1,1)</f>
        <v>42628.849120370374</v>
      </c>
      <c r="T3935" s="10">
        <f>(((I3935/60)/60)/24)+DATE(1970,1,1)</f>
        <v>42656.849120370374</v>
      </c>
      <c r="U3935" s="12">
        <f>ROUND((T3935-S3935), 0)</f>
        <v>28</v>
      </c>
      <c r="V3935" s="11">
        <f>IF(E3935&gt;=D3935, 1, "")</f>
        <v>1</v>
      </c>
      <c r="W3935" s="11" t="str">
        <f>IF(E3935&lt;D3935, 1, "")</f>
        <v/>
      </c>
      <c r="X3935" s="15">
        <f>S3935</f>
        <v>42628.849120370374</v>
      </c>
    </row>
    <row r="3936" spans="1:24" ht="48" x14ac:dyDescent="0.2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5">
        <f>E3936/D3936</f>
        <v>1.0435000000000001</v>
      </c>
      <c r="P3936" s="6">
        <f>E3936/L3936</f>
        <v>39.377358490566039</v>
      </c>
      <c r="Q3936" t="str">
        <f>LEFT(N3936, SEARCH("/", N3936, 1)-1)</f>
        <v>theater</v>
      </c>
      <c r="R3936" t="str">
        <f>RIGHT(N3936, LEN(N3936) - SEARCH("/", N3936,1))</f>
        <v>plays</v>
      </c>
      <c r="S3936" s="10">
        <f>(((J3936/60)/60)/24)+DATE(1970,1,1)</f>
        <v>41990.99863425926</v>
      </c>
      <c r="T3936" s="10">
        <f>(((I3936/60)/60)/24)+DATE(1970,1,1)</f>
        <v>42020.99863425926</v>
      </c>
      <c r="U3936" s="12">
        <f>ROUND((T3936-S3936), 0)</f>
        <v>30</v>
      </c>
      <c r="V3936" s="11">
        <f>IF(E3936&gt;=D3936, 1, "")</f>
        <v>1</v>
      </c>
      <c r="W3936" s="11" t="str">
        <f>IF(E3936&lt;D3936, 1, "")</f>
        <v/>
      </c>
      <c r="X3936" s="15">
        <f>S3936</f>
        <v>41990.99863425926</v>
      </c>
    </row>
    <row r="3937" spans="1:24" ht="48" x14ac:dyDescent="0.2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5">
        <f>E3937/D3937</f>
        <v>1.0004999999999999</v>
      </c>
      <c r="P3937" s="6">
        <f>E3937/L3937</f>
        <v>81.673469387755105</v>
      </c>
      <c r="Q3937" t="str">
        <f>LEFT(N3937, SEARCH("/", N3937, 1)-1)</f>
        <v>theater</v>
      </c>
      <c r="R3937" t="str">
        <f>RIGHT(N3937, LEN(N3937) - SEARCH("/", N3937,1))</f>
        <v>plays</v>
      </c>
      <c r="S3937" s="10">
        <f>(((J3937/60)/60)/24)+DATE(1970,1,1)</f>
        <v>42447.894432870366</v>
      </c>
      <c r="T3937" s="10">
        <f>(((I3937/60)/60)/24)+DATE(1970,1,1)</f>
        <v>42507.894432870366</v>
      </c>
      <c r="U3937" s="12">
        <f>ROUND((T3937-S3937), 0)</f>
        <v>60</v>
      </c>
      <c r="V3937" s="11">
        <f>IF(E3937&gt;=D3937, 1, "")</f>
        <v>1</v>
      </c>
      <c r="W3937" s="11" t="str">
        <f>IF(E3937&lt;D3937, 1, "")</f>
        <v/>
      </c>
      <c r="X3937" s="15">
        <f>S3937</f>
        <v>42447.894432870366</v>
      </c>
    </row>
    <row r="3938" spans="1:24" ht="48" x14ac:dyDescent="0.2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5">
        <f>E3938/D3938</f>
        <v>1.7066666666666668</v>
      </c>
      <c r="P3938" s="6">
        <f>E3938/L3938</f>
        <v>44.912280701754383</v>
      </c>
      <c r="Q3938" t="str">
        <f>LEFT(N3938, SEARCH("/", N3938, 1)-1)</f>
        <v>theater</v>
      </c>
      <c r="R3938" t="str">
        <f>RIGHT(N3938, LEN(N3938) - SEARCH("/", N3938,1))</f>
        <v>plays</v>
      </c>
      <c r="S3938" s="10">
        <f>(((J3938/60)/60)/24)+DATE(1970,1,1)</f>
        <v>42283.864351851851</v>
      </c>
      <c r="T3938" s="10">
        <f>(((I3938/60)/60)/24)+DATE(1970,1,1)</f>
        <v>42313.906018518523</v>
      </c>
      <c r="U3938" s="12">
        <f>ROUND((T3938-S3938), 0)</f>
        <v>30</v>
      </c>
      <c r="V3938" s="11">
        <f>IF(E3938&gt;=D3938, 1, "")</f>
        <v>1</v>
      </c>
      <c r="W3938" s="11" t="str">
        <f>IF(E3938&lt;D3938, 1, "")</f>
        <v/>
      </c>
      <c r="X3938" s="15">
        <f>S3938</f>
        <v>42283.864351851851</v>
      </c>
    </row>
    <row r="3939" spans="1:24" ht="48" x14ac:dyDescent="0.2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5">
        <f>E3939/D3939</f>
        <v>1.1283333333333334</v>
      </c>
      <c r="P3939" s="6">
        <f>E3939/L3939</f>
        <v>49.05797101449275</v>
      </c>
      <c r="Q3939" t="str">
        <f>LEFT(N3939, SEARCH("/", N3939, 1)-1)</f>
        <v>theater</v>
      </c>
      <c r="R3939" t="str">
        <f>RIGHT(N3939, LEN(N3939) - SEARCH("/", N3939,1))</f>
        <v>plays</v>
      </c>
      <c r="S3939" s="10">
        <f>(((J3939/60)/60)/24)+DATE(1970,1,1)</f>
        <v>42483.015694444446</v>
      </c>
      <c r="T3939" s="10">
        <f>(((I3939/60)/60)/24)+DATE(1970,1,1)</f>
        <v>42489.290972222225</v>
      </c>
      <c r="U3939" s="12">
        <f>ROUND((T3939-S3939), 0)</f>
        <v>6</v>
      </c>
      <c r="V3939" s="11">
        <f>IF(E3939&gt;=D3939, 1, "")</f>
        <v>1</v>
      </c>
      <c r="W3939" s="11" t="str">
        <f>IF(E3939&lt;D3939, 1, "")</f>
        <v/>
      </c>
      <c r="X3939" s="15">
        <f>S3939</f>
        <v>42483.015694444446</v>
      </c>
    </row>
    <row r="3940" spans="1:24" ht="48" x14ac:dyDescent="0.2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5">
        <f>E3940/D3940</f>
        <v>1.84</v>
      </c>
      <c r="P3940" s="6">
        <f>E3940/L3940</f>
        <v>30.666666666666668</v>
      </c>
      <c r="Q3940" t="str">
        <f>LEFT(N3940, SEARCH("/", N3940, 1)-1)</f>
        <v>theater</v>
      </c>
      <c r="R3940" t="str">
        <f>RIGHT(N3940, LEN(N3940) - SEARCH("/", N3940,1))</f>
        <v>plays</v>
      </c>
      <c r="S3940" s="10">
        <f>(((J3940/60)/60)/24)+DATE(1970,1,1)</f>
        <v>42383.793124999997</v>
      </c>
      <c r="T3940" s="10">
        <f>(((I3940/60)/60)/24)+DATE(1970,1,1)</f>
        <v>42413.793124999997</v>
      </c>
      <c r="U3940" s="12">
        <f>ROUND((T3940-S3940), 0)</f>
        <v>30</v>
      </c>
      <c r="V3940" s="11">
        <f>IF(E3940&gt;=D3940, 1, "")</f>
        <v>1</v>
      </c>
      <c r="W3940" s="11" t="str">
        <f>IF(E3940&lt;D3940, 1, "")</f>
        <v/>
      </c>
      <c r="X3940" s="15">
        <f>S3940</f>
        <v>42383.793124999997</v>
      </c>
    </row>
    <row r="3941" spans="1:24" ht="48" x14ac:dyDescent="0.2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5">
        <f>E3941/D3941</f>
        <v>1.3026666666666666</v>
      </c>
      <c r="P3941" s="6">
        <f>E3941/L3941</f>
        <v>61.0625</v>
      </c>
      <c r="Q3941" t="str">
        <f>LEFT(N3941, SEARCH("/", N3941, 1)-1)</f>
        <v>theater</v>
      </c>
      <c r="R3941" t="str">
        <f>RIGHT(N3941, LEN(N3941) - SEARCH("/", N3941,1))</f>
        <v>plays</v>
      </c>
      <c r="S3941" s="10">
        <f>(((J3941/60)/60)/24)+DATE(1970,1,1)</f>
        <v>42566.604826388888</v>
      </c>
      <c r="T3941" s="10">
        <f>(((I3941/60)/60)/24)+DATE(1970,1,1)</f>
        <v>42596.604826388888</v>
      </c>
      <c r="U3941" s="12">
        <f>ROUND((T3941-S3941), 0)</f>
        <v>30</v>
      </c>
      <c r="V3941" s="11">
        <f>IF(E3941&gt;=D3941, 1, "")</f>
        <v>1</v>
      </c>
      <c r="W3941" s="11" t="str">
        <f>IF(E3941&lt;D3941, 1, "")</f>
        <v/>
      </c>
      <c r="X3941" s="15">
        <f>S3941</f>
        <v>42566.604826388888</v>
      </c>
    </row>
    <row r="3942" spans="1:24" ht="32" x14ac:dyDescent="0.2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5">
        <f>E3942/D3942</f>
        <v>1.0545454545454545</v>
      </c>
      <c r="P3942" s="6">
        <f>E3942/L3942</f>
        <v>29</v>
      </c>
      <c r="Q3942" t="str">
        <f>LEFT(N3942, SEARCH("/", N3942, 1)-1)</f>
        <v>theater</v>
      </c>
      <c r="R3942" t="str">
        <f>RIGHT(N3942, LEN(N3942) - SEARCH("/", N3942,1))</f>
        <v>plays</v>
      </c>
      <c r="S3942" s="10">
        <f>(((J3942/60)/60)/24)+DATE(1970,1,1)</f>
        <v>42338.963912037041</v>
      </c>
      <c r="T3942" s="10">
        <f>(((I3942/60)/60)/24)+DATE(1970,1,1)</f>
        <v>42353</v>
      </c>
      <c r="U3942" s="12">
        <f>ROUND((T3942-S3942), 0)</f>
        <v>14</v>
      </c>
      <c r="V3942" s="11">
        <f>IF(E3942&gt;=D3942, 1, "")</f>
        <v>1</v>
      </c>
      <c r="W3942" s="11" t="str">
        <f>IF(E3942&lt;D3942, 1, "")</f>
        <v/>
      </c>
      <c r="X3942" s="15">
        <f>S3942</f>
        <v>42338.963912037041</v>
      </c>
    </row>
    <row r="3943" spans="1:24" ht="48" x14ac:dyDescent="0.2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5">
        <f>E3943/D3943</f>
        <v>1</v>
      </c>
      <c r="P3943" s="6">
        <f>E3943/L3943</f>
        <v>29.62962962962963</v>
      </c>
      <c r="Q3943" t="str">
        <f>LEFT(N3943, SEARCH("/", N3943, 1)-1)</f>
        <v>theater</v>
      </c>
      <c r="R3943" t="str">
        <f>RIGHT(N3943, LEN(N3943) - SEARCH("/", N3943,1))</f>
        <v>plays</v>
      </c>
      <c r="S3943" s="10">
        <f>(((J3943/60)/60)/24)+DATE(1970,1,1)</f>
        <v>42506.709375000006</v>
      </c>
      <c r="T3943" s="10">
        <f>(((I3943/60)/60)/24)+DATE(1970,1,1)</f>
        <v>42538.583333333328</v>
      </c>
      <c r="U3943" s="12">
        <f>ROUND((T3943-S3943), 0)</f>
        <v>32</v>
      </c>
      <c r="V3943" s="11">
        <f>IF(E3943&gt;=D3943, 1, "")</f>
        <v>1</v>
      </c>
      <c r="W3943" s="11" t="str">
        <f>IF(E3943&lt;D3943, 1, "")</f>
        <v/>
      </c>
      <c r="X3943" s="15">
        <f>S3943</f>
        <v>42506.709375000006</v>
      </c>
    </row>
    <row r="3944" spans="1:24" ht="48" x14ac:dyDescent="0.2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5">
        <f>E3944/D3944</f>
        <v>1.5331632653061225</v>
      </c>
      <c r="P3944" s="6">
        <f>E3944/L3944</f>
        <v>143.0952380952381</v>
      </c>
      <c r="Q3944" t="str">
        <f>LEFT(N3944, SEARCH("/", N3944, 1)-1)</f>
        <v>theater</v>
      </c>
      <c r="R3944" t="str">
        <f>RIGHT(N3944, LEN(N3944) - SEARCH("/", N3944,1))</f>
        <v>plays</v>
      </c>
      <c r="S3944" s="10">
        <f>(((J3944/60)/60)/24)+DATE(1970,1,1)</f>
        <v>42429.991724537031</v>
      </c>
      <c r="T3944" s="10">
        <f>(((I3944/60)/60)/24)+DATE(1970,1,1)</f>
        <v>42459.950057870374</v>
      </c>
      <c r="U3944" s="12">
        <f>ROUND((T3944-S3944), 0)</f>
        <v>30</v>
      </c>
      <c r="V3944" s="11">
        <f>IF(E3944&gt;=D3944, 1, "")</f>
        <v>1</v>
      </c>
      <c r="W3944" s="11" t="str">
        <f>IF(E3944&lt;D3944, 1, "")</f>
        <v/>
      </c>
      <c r="X3944" s="15">
        <f>S3944</f>
        <v>42429.991724537031</v>
      </c>
    </row>
    <row r="3945" spans="1:24" ht="48" x14ac:dyDescent="0.2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5">
        <f>E3945/D3945</f>
        <v>1.623</v>
      </c>
      <c r="P3945" s="6">
        <f>E3945/L3945</f>
        <v>52.354838709677416</v>
      </c>
      <c r="Q3945" t="str">
        <f>LEFT(N3945, SEARCH("/", N3945, 1)-1)</f>
        <v>theater</v>
      </c>
      <c r="R3945" t="str">
        <f>RIGHT(N3945, LEN(N3945) - SEARCH("/", N3945,1))</f>
        <v>plays</v>
      </c>
      <c r="S3945" s="10">
        <f>(((J3945/60)/60)/24)+DATE(1970,1,1)</f>
        <v>42203.432129629626</v>
      </c>
      <c r="T3945" s="10">
        <f>(((I3945/60)/60)/24)+DATE(1970,1,1)</f>
        <v>42233.432129629626</v>
      </c>
      <c r="U3945" s="12">
        <f>ROUND((T3945-S3945), 0)</f>
        <v>30</v>
      </c>
      <c r="V3945" s="11">
        <f>IF(E3945&gt;=D3945, 1, "")</f>
        <v>1</v>
      </c>
      <c r="W3945" s="11" t="str">
        <f>IF(E3945&lt;D3945, 1, "")</f>
        <v/>
      </c>
      <c r="X3945" s="15">
        <f>S3945</f>
        <v>42203.432129629626</v>
      </c>
    </row>
    <row r="3946" spans="1:24" ht="48" x14ac:dyDescent="0.2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5">
        <f>E3946/D3946</f>
        <v>1.36</v>
      </c>
      <c r="P3946" s="6">
        <f>E3946/L3946</f>
        <v>66.666666666666671</v>
      </c>
      <c r="Q3946" t="str">
        <f>LEFT(N3946, SEARCH("/", N3946, 1)-1)</f>
        <v>theater</v>
      </c>
      <c r="R3946" t="str">
        <f>RIGHT(N3946, LEN(N3946) - SEARCH("/", N3946,1))</f>
        <v>plays</v>
      </c>
      <c r="S3946" s="10">
        <f>(((J3946/60)/60)/24)+DATE(1970,1,1)</f>
        <v>42072.370381944449</v>
      </c>
      <c r="T3946" s="10">
        <f>(((I3946/60)/60)/24)+DATE(1970,1,1)</f>
        <v>42102.370381944449</v>
      </c>
      <c r="U3946" s="12">
        <f>ROUND((T3946-S3946), 0)</f>
        <v>30</v>
      </c>
      <c r="V3946" s="11">
        <f>IF(E3946&gt;=D3946, 1, "")</f>
        <v>1</v>
      </c>
      <c r="W3946" s="11" t="str">
        <f>IF(E3946&lt;D3946, 1, "")</f>
        <v/>
      </c>
      <c r="X3946" s="15">
        <f>S3946</f>
        <v>42072.370381944449</v>
      </c>
    </row>
    <row r="3947" spans="1:24" ht="48" x14ac:dyDescent="0.2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5">
        <f>E3947/D3947</f>
        <v>1.444</v>
      </c>
      <c r="P3947" s="6">
        <f>E3947/L3947</f>
        <v>126.66666666666667</v>
      </c>
      <c r="Q3947" t="str">
        <f>LEFT(N3947, SEARCH("/", N3947, 1)-1)</f>
        <v>theater</v>
      </c>
      <c r="R3947" t="str">
        <f>RIGHT(N3947, LEN(N3947) - SEARCH("/", N3947,1))</f>
        <v>plays</v>
      </c>
      <c r="S3947" s="10">
        <f>(((J3947/60)/60)/24)+DATE(1970,1,1)</f>
        <v>41789.726979166669</v>
      </c>
      <c r="T3947" s="10">
        <f>(((I3947/60)/60)/24)+DATE(1970,1,1)</f>
        <v>41799.726979166669</v>
      </c>
      <c r="U3947" s="12">
        <f>ROUND((T3947-S3947), 0)</f>
        <v>10</v>
      </c>
      <c r="V3947" s="11">
        <f>IF(E3947&gt;=D3947, 1, "")</f>
        <v>1</v>
      </c>
      <c r="W3947" s="11" t="str">
        <f>IF(E3947&lt;D3947, 1, "")</f>
        <v/>
      </c>
      <c r="X3947" s="15">
        <f>S3947</f>
        <v>41789.726979166669</v>
      </c>
    </row>
    <row r="3948" spans="1:24" ht="32" x14ac:dyDescent="0.2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5">
        <f>E3948/D3948</f>
        <v>1</v>
      </c>
      <c r="P3948" s="6">
        <f>E3948/L3948</f>
        <v>62.5</v>
      </c>
      <c r="Q3948" t="str">
        <f>LEFT(N3948, SEARCH("/", N3948, 1)-1)</f>
        <v>theater</v>
      </c>
      <c r="R3948" t="str">
        <f>RIGHT(N3948, LEN(N3948) - SEARCH("/", N3948,1))</f>
        <v>plays</v>
      </c>
      <c r="S3948" s="10">
        <f>(((J3948/60)/60)/24)+DATE(1970,1,1)</f>
        <v>41788.58997685185</v>
      </c>
      <c r="T3948" s="10">
        <f>(((I3948/60)/60)/24)+DATE(1970,1,1)</f>
        <v>41818.58997685185</v>
      </c>
      <c r="U3948" s="12">
        <f>ROUND((T3948-S3948), 0)</f>
        <v>30</v>
      </c>
      <c r="V3948" s="11">
        <f>IF(E3948&gt;=D3948, 1, "")</f>
        <v>1</v>
      </c>
      <c r="W3948" s="11" t="str">
        <f>IF(E3948&lt;D3948, 1, "")</f>
        <v/>
      </c>
      <c r="X3948" s="15">
        <f>S3948</f>
        <v>41788.58997685185</v>
      </c>
    </row>
    <row r="3949" spans="1:24" ht="48" x14ac:dyDescent="0.2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5">
        <f>E3949/D3949</f>
        <v>1.008</v>
      </c>
      <c r="P3949" s="6">
        <f>E3949/L3949</f>
        <v>35.492957746478872</v>
      </c>
      <c r="Q3949" t="str">
        <f>LEFT(N3949, SEARCH("/", N3949, 1)-1)</f>
        <v>theater</v>
      </c>
      <c r="R3949" t="str">
        <f>RIGHT(N3949, LEN(N3949) - SEARCH("/", N3949,1))</f>
        <v>plays</v>
      </c>
      <c r="S3949" s="10">
        <f>(((J3949/60)/60)/24)+DATE(1970,1,1)</f>
        <v>42144.041851851856</v>
      </c>
      <c r="T3949" s="10">
        <f>(((I3949/60)/60)/24)+DATE(1970,1,1)</f>
        <v>42174.041851851856</v>
      </c>
      <c r="U3949" s="12">
        <f>ROUND((T3949-S3949), 0)</f>
        <v>30</v>
      </c>
      <c r="V3949" s="11">
        <f>IF(E3949&gt;=D3949, 1, "")</f>
        <v>1</v>
      </c>
      <c r="W3949" s="11" t="str">
        <f>IF(E3949&lt;D3949, 1, "")</f>
        <v/>
      </c>
      <c r="X3949" s="15">
        <f>S3949</f>
        <v>42144.041851851856</v>
      </c>
    </row>
    <row r="3950" spans="1:24" ht="48" x14ac:dyDescent="0.2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5">
        <f>E3950/D3950</f>
        <v>1.0680000000000001</v>
      </c>
      <c r="P3950" s="6">
        <f>E3950/L3950</f>
        <v>37.083333333333336</v>
      </c>
      <c r="Q3950" t="str">
        <f>LEFT(N3950, SEARCH("/", N3950, 1)-1)</f>
        <v>theater</v>
      </c>
      <c r="R3950" t="str">
        <f>RIGHT(N3950, LEN(N3950) - SEARCH("/", N3950,1))</f>
        <v>plays</v>
      </c>
      <c r="S3950" s="10">
        <f>(((J3950/60)/60)/24)+DATE(1970,1,1)</f>
        <v>42318.593703703707</v>
      </c>
      <c r="T3950" s="10">
        <f>(((I3950/60)/60)/24)+DATE(1970,1,1)</f>
        <v>42348.593703703707</v>
      </c>
      <c r="U3950" s="12">
        <f>ROUND((T3950-S3950), 0)</f>
        <v>30</v>
      </c>
      <c r="V3950" s="11">
        <f>IF(E3950&gt;=D3950, 1, "")</f>
        <v>1</v>
      </c>
      <c r="W3950" s="11" t="str">
        <f>IF(E3950&lt;D3950, 1, "")</f>
        <v/>
      </c>
      <c r="X3950" s="15">
        <f>S3950</f>
        <v>42318.593703703707</v>
      </c>
    </row>
    <row r="3951" spans="1:24" ht="48" x14ac:dyDescent="0.2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5">
        <f>E3951/D3951</f>
        <v>1.248</v>
      </c>
      <c r="P3951" s="6">
        <f>E3951/L3951</f>
        <v>69.333333333333329</v>
      </c>
      <c r="Q3951" t="str">
        <f>LEFT(N3951, SEARCH("/", N3951, 1)-1)</f>
        <v>theater</v>
      </c>
      <c r="R3951" t="str">
        <f>RIGHT(N3951, LEN(N3951) - SEARCH("/", N3951,1))</f>
        <v>plays</v>
      </c>
      <c r="S3951" s="10">
        <f>(((J3951/60)/60)/24)+DATE(1970,1,1)</f>
        <v>42052.949814814812</v>
      </c>
      <c r="T3951" s="10">
        <f>(((I3951/60)/60)/24)+DATE(1970,1,1)</f>
        <v>42082.908148148148</v>
      </c>
      <c r="U3951" s="12">
        <f>ROUND((T3951-S3951), 0)</f>
        <v>30</v>
      </c>
      <c r="V3951" s="11">
        <f>IF(E3951&gt;=D3951, 1, "")</f>
        <v>1</v>
      </c>
      <c r="W3951" s="11" t="str">
        <f>IF(E3951&lt;D3951, 1, "")</f>
        <v/>
      </c>
      <c r="X3951" s="15">
        <f>S3951</f>
        <v>42052.949814814812</v>
      </c>
    </row>
    <row r="3952" spans="1:24" ht="48" x14ac:dyDescent="0.2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5">
        <f>E3952/D3952</f>
        <v>1.1891891891891893</v>
      </c>
      <c r="P3952" s="6">
        <f>E3952/L3952</f>
        <v>17.254901960784313</v>
      </c>
      <c r="Q3952" t="str">
        <f>LEFT(N3952, SEARCH("/", N3952, 1)-1)</f>
        <v>theater</v>
      </c>
      <c r="R3952" t="str">
        <f>RIGHT(N3952, LEN(N3952) - SEARCH("/", N3952,1))</f>
        <v>plays</v>
      </c>
      <c r="S3952" s="10">
        <f>(((J3952/60)/60)/24)+DATE(1970,1,1)</f>
        <v>42779.610289351855</v>
      </c>
      <c r="T3952" s="10">
        <f>(((I3952/60)/60)/24)+DATE(1970,1,1)</f>
        <v>42794</v>
      </c>
      <c r="U3952" s="12">
        <f>ROUND((T3952-S3952), 0)</f>
        <v>14</v>
      </c>
      <c r="V3952" s="11">
        <f>IF(E3952&gt;=D3952, 1, "")</f>
        <v>1</v>
      </c>
      <c r="W3952" s="11" t="str">
        <f>IF(E3952&lt;D3952, 1, "")</f>
        <v/>
      </c>
      <c r="X3952" s="15">
        <f>S3952</f>
        <v>42779.610289351855</v>
      </c>
    </row>
    <row r="3953" spans="1:24" ht="48" x14ac:dyDescent="0.2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5">
        <f>E3953/D3953</f>
        <v>1.01</v>
      </c>
      <c r="P3953" s="6">
        <f>E3953/L3953</f>
        <v>36.071428571428569</v>
      </c>
      <c r="Q3953" t="str">
        <f>LEFT(N3953, SEARCH("/", N3953, 1)-1)</f>
        <v>theater</v>
      </c>
      <c r="R3953" t="str">
        <f>RIGHT(N3953, LEN(N3953) - SEARCH("/", N3953,1))</f>
        <v>plays</v>
      </c>
      <c r="S3953" s="10">
        <f>(((J3953/60)/60)/24)+DATE(1970,1,1)</f>
        <v>42128.627893518518</v>
      </c>
      <c r="T3953" s="10">
        <f>(((I3953/60)/60)/24)+DATE(1970,1,1)</f>
        <v>42158.627893518518</v>
      </c>
      <c r="U3953" s="12">
        <f>ROUND((T3953-S3953), 0)</f>
        <v>30</v>
      </c>
      <c r="V3953" s="11">
        <f>IF(E3953&gt;=D3953, 1, "")</f>
        <v>1</v>
      </c>
      <c r="W3953" s="11" t="str">
        <f>IF(E3953&lt;D3953, 1, "")</f>
        <v/>
      </c>
      <c r="X3953" s="15">
        <f>S3953</f>
        <v>42128.627893518518</v>
      </c>
    </row>
    <row r="3954" spans="1:24" ht="48" x14ac:dyDescent="0.2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5">
        <f>E3954/D3954</f>
        <v>1.1299999999999999</v>
      </c>
      <c r="P3954" s="6">
        <f>E3954/L3954</f>
        <v>66.470588235294116</v>
      </c>
      <c r="Q3954" t="str">
        <f>LEFT(N3954, SEARCH("/", N3954, 1)-1)</f>
        <v>theater</v>
      </c>
      <c r="R3954" t="str">
        <f>RIGHT(N3954, LEN(N3954) - SEARCH("/", N3954,1))</f>
        <v>plays</v>
      </c>
      <c r="S3954" s="10">
        <f>(((J3954/60)/60)/24)+DATE(1970,1,1)</f>
        <v>42661.132245370376</v>
      </c>
      <c r="T3954" s="10">
        <f>(((I3954/60)/60)/24)+DATE(1970,1,1)</f>
        <v>42693.916666666672</v>
      </c>
      <c r="U3954" s="12">
        <f>ROUND((T3954-S3954), 0)</f>
        <v>33</v>
      </c>
      <c r="V3954" s="11">
        <f>IF(E3954&gt;=D3954, 1, "")</f>
        <v>1</v>
      </c>
      <c r="W3954" s="11" t="str">
        <f>IF(E3954&lt;D3954, 1, "")</f>
        <v/>
      </c>
      <c r="X3954" s="15">
        <f>S3954</f>
        <v>42661.132245370376</v>
      </c>
    </row>
    <row r="3955" spans="1:24" ht="48" x14ac:dyDescent="0.2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5">
        <f>E3955/D3955</f>
        <v>1.0519047619047619</v>
      </c>
      <c r="P3955" s="6">
        <f>E3955/L3955</f>
        <v>56.065989847715734</v>
      </c>
      <c r="Q3955" t="str">
        <f>LEFT(N3955, SEARCH("/", N3955, 1)-1)</f>
        <v>theater</v>
      </c>
      <c r="R3955" t="str">
        <f>RIGHT(N3955, LEN(N3955) - SEARCH("/", N3955,1))</f>
        <v>plays</v>
      </c>
      <c r="S3955" s="10">
        <f>(((J3955/60)/60)/24)+DATE(1970,1,1)</f>
        <v>42037.938206018516</v>
      </c>
      <c r="T3955" s="10">
        <f>(((I3955/60)/60)/24)+DATE(1970,1,1)</f>
        <v>42068.166666666672</v>
      </c>
      <c r="U3955" s="12">
        <f>ROUND((T3955-S3955), 0)</f>
        <v>30</v>
      </c>
      <c r="V3955" s="11">
        <f>IF(E3955&gt;=D3955, 1, "")</f>
        <v>1</v>
      </c>
      <c r="W3955" s="11" t="str">
        <f>IF(E3955&lt;D3955, 1, "")</f>
        <v/>
      </c>
      <c r="X3955" s="15">
        <f>S3955</f>
        <v>42037.938206018516</v>
      </c>
    </row>
    <row r="3956" spans="1:24" ht="48" x14ac:dyDescent="0.2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5">
        <f>E3956/D3956</f>
        <v>1.0973333333333333</v>
      </c>
      <c r="P3956" s="6">
        <f>E3956/L3956</f>
        <v>47.028571428571432</v>
      </c>
      <c r="Q3956" t="str">
        <f>LEFT(N3956, SEARCH("/", N3956, 1)-1)</f>
        <v>theater</v>
      </c>
      <c r="R3956" t="str">
        <f>RIGHT(N3956, LEN(N3956) - SEARCH("/", N3956,1))</f>
        <v>plays</v>
      </c>
      <c r="S3956" s="10">
        <f>(((J3956/60)/60)/24)+DATE(1970,1,1)</f>
        <v>42619.935694444444</v>
      </c>
      <c r="T3956" s="10">
        <f>(((I3956/60)/60)/24)+DATE(1970,1,1)</f>
        <v>42643.875</v>
      </c>
      <c r="U3956" s="12">
        <f>ROUND((T3956-S3956), 0)</f>
        <v>24</v>
      </c>
      <c r="V3956" s="11">
        <f>IF(E3956&gt;=D3956, 1, "")</f>
        <v>1</v>
      </c>
      <c r="W3956" s="11" t="str">
        <f>IF(E3956&lt;D3956, 1, "")</f>
        <v/>
      </c>
      <c r="X3956" s="15">
        <f>S3956</f>
        <v>42619.935694444444</v>
      </c>
    </row>
    <row r="3957" spans="1:24" ht="32" x14ac:dyDescent="0.2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5">
        <f>E3957/D3957</f>
        <v>1.00099</v>
      </c>
      <c r="P3957" s="6">
        <f>E3957/L3957</f>
        <v>47.666190476190479</v>
      </c>
      <c r="Q3957" t="str">
        <f>LEFT(N3957, SEARCH("/", N3957, 1)-1)</f>
        <v>theater</v>
      </c>
      <c r="R3957" t="str">
        <f>RIGHT(N3957, LEN(N3957) - SEARCH("/", N3957,1))</f>
        <v>plays</v>
      </c>
      <c r="S3957" s="10">
        <f>(((J3957/60)/60)/24)+DATE(1970,1,1)</f>
        <v>41877.221886574072</v>
      </c>
      <c r="T3957" s="10">
        <f>(((I3957/60)/60)/24)+DATE(1970,1,1)</f>
        <v>41910.140972222223</v>
      </c>
      <c r="U3957" s="12">
        <f>ROUND((T3957-S3957), 0)</f>
        <v>33</v>
      </c>
      <c r="V3957" s="11">
        <f>IF(E3957&gt;=D3957, 1, "")</f>
        <v>1</v>
      </c>
      <c r="W3957" s="11" t="str">
        <f>IF(E3957&lt;D3957, 1, "")</f>
        <v/>
      </c>
      <c r="X3957" s="15">
        <f>S3957</f>
        <v>41877.221886574072</v>
      </c>
    </row>
    <row r="3958" spans="1:24" ht="32" x14ac:dyDescent="0.2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5">
        <f>E3958/D3958</f>
        <v>1.2</v>
      </c>
      <c r="P3958" s="6">
        <f>E3958/L3958</f>
        <v>88.235294117647058</v>
      </c>
      <c r="Q3958" t="str">
        <f>LEFT(N3958, SEARCH("/", N3958, 1)-1)</f>
        <v>theater</v>
      </c>
      <c r="R3958" t="str">
        <f>RIGHT(N3958, LEN(N3958) - SEARCH("/", N3958,1))</f>
        <v>plays</v>
      </c>
      <c r="S3958" s="10">
        <f>(((J3958/60)/60)/24)+DATE(1970,1,1)</f>
        <v>41828.736921296295</v>
      </c>
      <c r="T3958" s="10">
        <f>(((I3958/60)/60)/24)+DATE(1970,1,1)</f>
        <v>41846.291666666664</v>
      </c>
      <c r="U3958" s="12">
        <f>ROUND((T3958-S3958), 0)</f>
        <v>18</v>
      </c>
      <c r="V3958" s="11">
        <f>IF(E3958&gt;=D3958, 1, "")</f>
        <v>1</v>
      </c>
      <c r="W3958" s="11" t="str">
        <f>IF(E3958&lt;D3958, 1, "")</f>
        <v/>
      </c>
      <c r="X3958" s="15">
        <f>S3958</f>
        <v>41828.736921296295</v>
      </c>
    </row>
    <row r="3959" spans="1:24" ht="80" x14ac:dyDescent="0.2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5">
        <f>E3959/D3959</f>
        <v>1.0493333333333332</v>
      </c>
      <c r="P3959" s="6">
        <f>E3959/L3959</f>
        <v>80.717948717948715</v>
      </c>
      <c r="Q3959" t="str">
        <f>LEFT(N3959, SEARCH("/", N3959, 1)-1)</f>
        <v>theater</v>
      </c>
      <c r="R3959" t="str">
        <f>RIGHT(N3959, LEN(N3959) - SEARCH("/", N3959,1))</f>
        <v>plays</v>
      </c>
      <c r="S3959" s="10">
        <f>(((J3959/60)/60)/24)+DATE(1970,1,1)</f>
        <v>42545.774189814809</v>
      </c>
      <c r="T3959" s="10">
        <f>(((I3959/60)/60)/24)+DATE(1970,1,1)</f>
        <v>42605.774189814809</v>
      </c>
      <c r="U3959" s="12">
        <f>ROUND((T3959-S3959), 0)</f>
        <v>60</v>
      </c>
      <c r="V3959" s="11">
        <f>IF(E3959&gt;=D3959, 1, "")</f>
        <v>1</v>
      </c>
      <c r="W3959" s="11" t="str">
        <f>IF(E3959&lt;D3959, 1, "")</f>
        <v/>
      </c>
      <c r="X3959" s="15">
        <f>S3959</f>
        <v>42545.774189814809</v>
      </c>
    </row>
    <row r="3960" spans="1:24" ht="48" x14ac:dyDescent="0.2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5">
        <f>E3960/D3960</f>
        <v>1.0266666666666666</v>
      </c>
      <c r="P3960" s="6">
        <f>E3960/L3960</f>
        <v>39.487179487179489</v>
      </c>
      <c r="Q3960" t="str">
        <f>LEFT(N3960, SEARCH("/", N3960, 1)-1)</f>
        <v>theater</v>
      </c>
      <c r="R3960" t="str">
        <f>RIGHT(N3960, LEN(N3960) - SEARCH("/", N3960,1))</f>
        <v>plays</v>
      </c>
      <c r="S3960" s="10">
        <f>(((J3960/60)/60)/24)+DATE(1970,1,1)</f>
        <v>42157.652511574073</v>
      </c>
      <c r="T3960" s="10">
        <f>(((I3960/60)/60)/24)+DATE(1970,1,1)</f>
        <v>42187.652511574073</v>
      </c>
      <c r="U3960" s="12">
        <f>ROUND((T3960-S3960), 0)</f>
        <v>30</v>
      </c>
      <c r="V3960" s="11">
        <f>IF(E3960&gt;=D3960, 1, "")</f>
        <v>1</v>
      </c>
      <c r="W3960" s="11" t="str">
        <f>IF(E3960&lt;D3960, 1, "")</f>
        <v/>
      </c>
      <c r="X3960" s="15">
        <f>S3960</f>
        <v>42157.652511574073</v>
      </c>
    </row>
    <row r="3961" spans="1:24" ht="48" x14ac:dyDescent="0.2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5">
        <f>E3961/D3961</f>
        <v>1.0182500000000001</v>
      </c>
      <c r="P3961" s="6">
        <f>E3961/L3961</f>
        <v>84.854166666666671</v>
      </c>
      <c r="Q3961" t="str">
        <f>LEFT(N3961, SEARCH("/", N3961, 1)-1)</f>
        <v>theater</v>
      </c>
      <c r="R3961" t="str">
        <f>RIGHT(N3961, LEN(N3961) - SEARCH("/", N3961,1))</f>
        <v>plays</v>
      </c>
      <c r="S3961" s="10">
        <f>(((J3961/60)/60)/24)+DATE(1970,1,1)</f>
        <v>41846.667326388888</v>
      </c>
      <c r="T3961" s="10">
        <f>(((I3961/60)/60)/24)+DATE(1970,1,1)</f>
        <v>41867.667326388888</v>
      </c>
      <c r="U3961" s="12">
        <f>ROUND((T3961-S3961), 0)</f>
        <v>21</v>
      </c>
      <c r="V3961" s="11">
        <f>IF(E3961&gt;=D3961, 1, "")</f>
        <v>1</v>
      </c>
      <c r="W3961" s="11" t="str">
        <f>IF(E3961&lt;D3961, 1, "")</f>
        <v/>
      </c>
      <c r="X3961" s="15">
        <f>S3961</f>
        <v>41846.667326388888</v>
      </c>
    </row>
    <row r="3962" spans="1:24" ht="48" x14ac:dyDescent="0.2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5">
        <f>E3962/D3962</f>
        <v>1</v>
      </c>
      <c r="P3962" s="6">
        <f>E3962/L3962</f>
        <v>68.965517241379317</v>
      </c>
      <c r="Q3962" t="str">
        <f>LEFT(N3962, SEARCH("/", N3962, 1)-1)</f>
        <v>theater</v>
      </c>
      <c r="R3962" t="str">
        <f>RIGHT(N3962, LEN(N3962) - SEARCH("/", N3962,1))</f>
        <v>plays</v>
      </c>
      <c r="S3962" s="10">
        <f>(((J3962/60)/60)/24)+DATE(1970,1,1)</f>
        <v>42460.741747685184</v>
      </c>
      <c r="T3962" s="10">
        <f>(((I3962/60)/60)/24)+DATE(1970,1,1)</f>
        <v>42511.165972222225</v>
      </c>
      <c r="U3962" s="12">
        <f>ROUND((T3962-S3962), 0)</f>
        <v>50</v>
      </c>
      <c r="V3962" s="11">
        <f>IF(E3962&gt;=D3962, 1, "")</f>
        <v>1</v>
      </c>
      <c r="W3962" s="11" t="str">
        <f>IF(E3962&lt;D3962, 1, "")</f>
        <v/>
      </c>
      <c r="X3962" s="15">
        <f>S3962</f>
        <v>42460.741747685184</v>
      </c>
    </row>
    <row r="3963" spans="1:24" ht="32" x14ac:dyDescent="0.2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5">
        <f>E3963/D3963</f>
        <v>1.003825</v>
      </c>
      <c r="P3963" s="6">
        <f>E3963/L3963</f>
        <v>550.04109589041093</v>
      </c>
      <c r="Q3963" t="str">
        <f>LEFT(N3963, SEARCH("/", N3963, 1)-1)</f>
        <v>theater</v>
      </c>
      <c r="R3963" t="str">
        <f>RIGHT(N3963, LEN(N3963) - SEARCH("/", N3963,1))</f>
        <v>plays</v>
      </c>
      <c r="S3963" s="10">
        <f>(((J3963/60)/60)/24)+DATE(1970,1,1)</f>
        <v>41887.292187500003</v>
      </c>
      <c r="T3963" s="10">
        <f>(((I3963/60)/60)/24)+DATE(1970,1,1)</f>
        <v>41917.292187500003</v>
      </c>
      <c r="U3963" s="12">
        <f>ROUND((T3963-S3963), 0)</f>
        <v>30</v>
      </c>
      <c r="V3963" s="11">
        <f>IF(E3963&gt;=D3963, 1, "")</f>
        <v>1</v>
      </c>
      <c r="W3963" s="11" t="str">
        <f>IF(E3963&lt;D3963, 1, "")</f>
        <v/>
      </c>
      <c r="X3963" s="15">
        <f>S3963</f>
        <v>41887.292187500003</v>
      </c>
    </row>
    <row r="3964" spans="1:24" ht="48" x14ac:dyDescent="0.2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5">
        <f>E3964/D3964</f>
        <v>1.04</v>
      </c>
      <c r="P3964" s="6">
        <f>E3964/L3964</f>
        <v>97.5</v>
      </c>
      <c r="Q3964" t="str">
        <f>LEFT(N3964, SEARCH("/", N3964, 1)-1)</f>
        <v>theater</v>
      </c>
      <c r="R3964" t="str">
        <f>RIGHT(N3964, LEN(N3964) - SEARCH("/", N3964,1))</f>
        <v>plays</v>
      </c>
      <c r="S3964" s="10">
        <f>(((J3964/60)/60)/24)+DATE(1970,1,1)</f>
        <v>41780.712893518517</v>
      </c>
      <c r="T3964" s="10">
        <f>(((I3964/60)/60)/24)+DATE(1970,1,1)</f>
        <v>41806.712893518517</v>
      </c>
      <c r="U3964" s="12">
        <f>ROUND((T3964-S3964), 0)</f>
        <v>26</v>
      </c>
      <c r="V3964" s="11">
        <f>IF(E3964&gt;=D3964, 1, "")</f>
        <v>1</v>
      </c>
      <c r="W3964" s="11" t="str">
        <f>IF(E3964&lt;D3964, 1, "")</f>
        <v/>
      </c>
      <c r="X3964" s="15">
        <f>S3964</f>
        <v>41780.712893518517</v>
      </c>
    </row>
    <row r="3965" spans="1:24" ht="48" x14ac:dyDescent="0.2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5">
        <f>E3965/D3965</f>
        <v>1</v>
      </c>
      <c r="P3965" s="6">
        <f>E3965/L3965</f>
        <v>29.411764705882351</v>
      </c>
      <c r="Q3965" t="str">
        <f>LEFT(N3965, SEARCH("/", N3965, 1)-1)</f>
        <v>theater</v>
      </c>
      <c r="R3965" t="str">
        <f>RIGHT(N3965, LEN(N3965) - SEARCH("/", N3965,1))</f>
        <v>plays</v>
      </c>
      <c r="S3965" s="10">
        <f>(((J3965/60)/60)/24)+DATE(1970,1,1)</f>
        <v>42381.478981481487</v>
      </c>
      <c r="T3965" s="10">
        <f>(((I3965/60)/60)/24)+DATE(1970,1,1)</f>
        <v>42402.478981481487</v>
      </c>
      <c r="U3965" s="12">
        <f>ROUND((T3965-S3965), 0)</f>
        <v>21</v>
      </c>
      <c r="V3965" s="11">
        <f>IF(E3965&gt;=D3965, 1, "")</f>
        <v>1</v>
      </c>
      <c r="W3965" s="11" t="str">
        <f>IF(E3965&lt;D3965, 1, "")</f>
        <v/>
      </c>
      <c r="X3965" s="15">
        <f>S3965</f>
        <v>42381.478981481487</v>
      </c>
    </row>
    <row r="3966" spans="1:24" ht="32" x14ac:dyDescent="0.2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5">
        <f>E3966/D3966</f>
        <v>1.04</v>
      </c>
      <c r="P3966" s="6">
        <f>E3966/L3966</f>
        <v>57.777777777777779</v>
      </c>
      <c r="Q3966" t="str">
        <f>LEFT(N3966, SEARCH("/", N3966, 1)-1)</f>
        <v>theater</v>
      </c>
      <c r="R3966" t="str">
        <f>RIGHT(N3966, LEN(N3966) - SEARCH("/", N3966,1))</f>
        <v>plays</v>
      </c>
      <c r="S3966" s="10">
        <f>(((J3966/60)/60)/24)+DATE(1970,1,1)</f>
        <v>41828.646319444444</v>
      </c>
      <c r="T3966" s="10">
        <f>(((I3966/60)/60)/24)+DATE(1970,1,1)</f>
        <v>41861.665972222225</v>
      </c>
      <c r="U3966" s="12">
        <f>ROUND((T3966-S3966), 0)</f>
        <v>33</v>
      </c>
      <c r="V3966" s="11">
        <f>IF(E3966&gt;=D3966, 1, "")</f>
        <v>1</v>
      </c>
      <c r="W3966" s="11" t="str">
        <f>IF(E3966&lt;D3966, 1, "")</f>
        <v/>
      </c>
      <c r="X3966" s="15">
        <f>S3966</f>
        <v>41828.646319444444</v>
      </c>
    </row>
    <row r="3967" spans="1:24" ht="48" x14ac:dyDescent="0.2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5">
        <f>E3967/D3967</f>
        <v>2.5066666666666668</v>
      </c>
      <c r="P3967" s="6">
        <f>E3967/L3967</f>
        <v>44.235294117647058</v>
      </c>
      <c r="Q3967" t="str">
        <f>LEFT(N3967, SEARCH("/", N3967, 1)-1)</f>
        <v>theater</v>
      </c>
      <c r="R3967" t="str">
        <f>RIGHT(N3967, LEN(N3967) - SEARCH("/", N3967,1))</f>
        <v>plays</v>
      </c>
      <c r="S3967" s="10">
        <f>(((J3967/60)/60)/24)+DATE(1970,1,1)</f>
        <v>42596.644699074073</v>
      </c>
      <c r="T3967" s="10">
        <f>(((I3967/60)/60)/24)+DATE(1970,1,1)</f>
        <v>42607.165972222225</v>
      </c>
      <c r="U3967" s="12">
        <f>ROUND((T3967-S3967), 0)</f>
        <v>11</v>
      </c>
      <c r="V3967" s="11">
        <f>IF(E3967&gt;=D3967, 1, "")</f>
        <v>1</v>
      </c>
      <c r="W3967" s="11" t="str">
        <f>IF(E3967&lt;D3967, 1, "")</f>
        <v/>
      </c>
      <c r="X3967" s="15">
        <f>S3967</f>
        <v>42596.644699074073</v>
      </c>
    </row>
    <row r="3968" spans="1:24" ht="48" x14ac:dyDescent="0.2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5">
        <f>E3968/D3968</f>
        <v>1.0049999999999999</v>
      </c>
      <c r="P3968" s="6">
        <f>E3968/L3968</f>
        <v>60.909090909090907</v>
      </c>
      <c r="Q3968" t="str">
        <f>LEFT(N3968, SEARCH("/", N3968, 1)-1)</f>
        <v>theater</v>
      </c>
      <c r="R3968" t="str">
        <f>RIGHT(N3968, LEN(N3968) - SEARCH("/", N3968,1))</f>
        <v>plays</v>
      </c>
      <c r="S3968" s="10">
        <f>(((J3968/60)/60)/24)+DATE(1970,1,1)</f>
        <v>42191.363506944443</v>
      </c>
      <c r="T3968" s="10">
        <f>(((I3968/60)/60)/24)+DATE(1970,1,1)</f>
        <v>42221.363506944443</v>
      </c>
      <c r="U3968" s="12">
        <f>ROUND((T3968-S3968), 0)</f>
        <v>30</v>
      </c>
      <c r="V3968" s="11">
        <f>IF(E3968&gt;=D3968, 1, "")</f>
        <v>1</v>
      </c>
      <c r="W3968" s="11" t="str">
        <f>IF(E3968&lt;D3968, 1, "")</f>
        <v/>
      </c>
      <c r="X3968" s="15">
        <f>S3968</f>
        <v>42191.363506944443</v>
      </c>
    </row>
    <row r="3969" spans="1:24" ht="48" x14ac:dyDescent="0.2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5">
        <f>E3969/D3969</f>
        <v>1.744</v>
      </c>
      <c r="P3969" s="6">
        <f>E3969/L3969</f>
        <v>68.84210526315789</v>
      </c>
      <c r="Q3969" t="str">
        <f>LEFT(N3969, SEARCH("/", N3969, 1)-1)</f>
        <v>theater</v>
      </c>
      <c r="R3969" t="str">
        <f>RIGHT(N3969, LEN(N3969) - SEARCH("/", N3969,1))</f>
        <v>plays</v>
      </c>
      <c r="S3969" s="10">
        <f>(((J3969/60)/60)/24)+DATE(1970,1,1)</f>
        <v>42440.416504629626</v>
      </c>
      <c r="T3969" s="10">
        <f>(((I3969/60)/60)/24)+DATE(1970,1,1)</f>
        <v>42463.708333333328</v>
      </c>
      <c r="U3969" s="12">
        <f>ROUND((T3969-S3969), 0)</f>
        <v>23</v>
      </c>
      <c r="V3969" s="11">
        <f>IF(E3969&gt;=D3969, 1, "")</f>
        <v>1</v>
      </c>
      <c r="W3969" s="11" t="str">
        <f>IF(E3969&lt;D3969, 1, "")</f>
        <v/>
      </c>
      <c r="X3969" s="15">
        <f>S3969</f>
        <v>42440.416504629626</v>
      </c>
    </row>
    <row r="3970" spans="1:24" ht="48" x14ac:dyDescent="0.2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5">
        <f>E3970/D3970</f>
        <v>1.1626000000000001</v>
      </c>
      <c r="P3970" s="6">
        <f>E3970/L3970</f>
        <v>73.582278481012665</v>
      </c>
      <c r="Q3970" t="str">
        <f>LEFT(N3970, SEARCH("/", N3970, 1)-1)</f>
        <v>theater</v>
      </c>
      <c r="R3970" t="str">
        <f>RIGHT(N3970, LEN(N3970) - SEARCH("/", N3970,1))</f>
        <v>plays</v>
      </c>
      <c r="S3970" s="10">
        <f>(((J3970/60)/60)/24)+DATE(1970,1,1)</f>
        <v>42173.803217592591</v>
      </c>
      <c r="T3970" s="10">
        <f>(((I3970/60)/60)/24)+DATE(1970,1,1)</f>
        <v>42203.290972222225</v>
      </c>
      <c r="U3970" s="12">
        <f>ROUND((T3970-S3970), 0)</f>
        <v>29</v>
      </c>
      <c r="V3970" s="11">
        <f>IF(E3970&gt;=D3970, 1, "")</f>
        <v>1</v>
      </c>
      <c r="W3970" s="11" t="str">
        <f>IF(E3970&lt;D3970, 1, "")</f>
        <v/>
      </c>
      <c r="X3970" s="15">
        <f>S3970</f>
        <v>42173.803217592591</v>
      </c>
    </row>
    <row r="3971" spans="1:24" ht="48" x14ac:dyDescent="0.2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5">
        <f>E3971/D3971</f>
        <v>1.0582</v>
      </c>
      <c r="P3971" s="6">
        <f>E3971/L3971</f>
        <v>115.02173913043478</v>
      </c>
      <c r="Q3971" t="str">
        <f>LEFT(N3971, SEARCH("/", N3971, 1)-1)</f>
        <v>theater</v>
      </c>
      <c r="R3971" t="str">
        <f>RIGHT(N3971, LEN(N3971) - SEARCH("/", N3971,1))</f>
        <v>plays</v>
      </c>
      <c r="S3971" s="10">
        <f>(((J3971/60)/60)/24)+DATE(1970,1,1)</f>
        <v>42737.910138888896</v>
      </c>
      <c r="T3971" s="10">
        <f>(((I3971/60)/60)/24)+DATE(1970,1,1)</f>
        <v>42767.957638888889</v>
      </c>
      <c r="U3971" s="12">
        <f>ROUND((T3971-S3971), 0)</f>
        <v>30</v>
      </c>
      <c r="V3971" s="11">
        <f>IF(E3971&gt;=D3971, 1, "")</f>
        <v>1</v>
      </c>
      <c r="W3971" s="11" t="str">
        <f>IF(E3971&lt;D3971, 1, "")</f>
        <v/>
      </c>
      <c r="X3971" s="15">
        <f>S3971</f>
        <v>42737.910138888896</v>
      </c>
    </row>
    <row r="3972" spans="1:24" ht="48" x14ac:dyDescent="0.2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5">
        <f>E3972/D3972</f>
        <v>1.1074999999999999</v>
      </c>
      <c r="P3972" s="6">
        <f>E3972/L3972</f>
        <v>110.75</v>
      </c>
      <c r="Q3972" t="str">
        <f>LEFT(N3972, SEARCH("/", N3972, 1)-1)</f>
        <v>theater</v>
      </c>
      <c r="R3972" t="str">
        <f>RIGHT(N3972, LEN(N3972) - SEARCH("/", N3972,1))</f>
        <v>plays</v>
      </c>
      <c r="S3972" s="10">
        <f>(((J3972/60)/60)/24)+DATE(1970,1,1)</f>
        <v>42499.629849537043</v>
      </c>
      <c r="T3972" s="10">
        <f>(((I3972/60)/60)/24)+DATE(1970,1,1)</f>
        <v>42522.904166666667</v>
      </c>
      <c r="U3972" s="12">
        <f>ROUND((T3972-S3972), 0)</f>
        <v>23</v>
      </c>
      <c r="V3972" s="11">
        <f>IF(E3972&gt;=D3972, 1, "")</f>
        <v>1</v>
      </c>
      <c r="W3972" s="11" t="str">
        <f>IF(E3972&lt;D3972, 1, "")</f>
        <v/>
      </c>
      <c r="X3972" s="15">
        <f>S3972</f>
        <v>42499.629849537043</v>
      </c>
    </row>
    <row r="3973" spans="1:24" ht="32" x14ac:dyDescent="0.2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5">
        <f>E3973/D3973</f>
        <v>1.0066666666666666</v>
      </c>
      <c r="P3973" s="6">
        <f>E3973/L3973</f>
        <v>75.5</v>
      </c>
      <c r="Q3973" t="str">
        <f>LEFT(N3973, SEARCH("/", N3973, 1)-1)</f>
        <v>theater</v>
      </c>
      <c r="R3973" t="str">
        <f>RIGHT(N3973, LEN(N3973) - SEARCH("/", N3973,1))</f>
        <v>plays</v>
      </c>
      <c r="S3973" s="10">
        <f>(((J3973/60)/60)/24)+DATE(1970,1,1)</f>
        <v>41775.858564814815</v>
      </c>
      <c r="T3973" s="10">
        <f>(((I3973/60)/60)/24)+DATE(1970,1,1)</f>
        <v>41822.165972222225</v>
      </c>
      <c r="U3973" s="12">
        <f>ROUND((T3973-S3973), 0)</f>
        <v>46</v>
      </c>
      <c r="V3973" s="11">
        <f>IF(E3973&gt;=D3973, 1, "")</f>
        <v>1</v>
      </c>
      <c r="W3973" s="11" t="str">
        <f>IF(E3973&lt;D3973, 1, "")</f>
        <v/>
      </c>
      <c r="X3973" s="15">
        <f>S3973</f>
        <v>41775.858564814815</v>
      </c>
    </row>
    <row r="3974" spans="1:24" ht="48" x14ac:dyDescent="0.2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5">
        <f>E3974/D3974</f>
        <v>1.0203333333333333</v>
      </c>
      <c r="P3974" s="6">
        <f>E3974/L3974</f>
        <v>235.46153846153845</v>
      </c>
      <c r="Q3974" t="str">
        <f>LEFT(N3974, SEARCH("/", N3974, 1)-1)</f>
        <v>theater</v>
      </c>
      <c r="R3974" t="str">
        <f>RIGHT(N3974, LEN(N3974) - SEARCH("/", N3974,1))</f>
        <v>plays</v>
      </c>
      <c r="S3974" s="10">
        <f>(((J3974/60)/60)/24)+DATE(1970,1,1)</f>
        <v>42055.277199074073</v>
      </c>
      <c r="T3974" s="10">
        <f>(((I3974/60)/60)/24)+DATE(1970,1,1)</f>
        <v>42082.610416666663</v>
      </c>
      <c r="U3974" s="12">
        <f>ROUND((T3974-S3974), 0)</f>
        <v>27</v>
      </c>
      <c r="V3974" s="11">
        <f>IF(E3974&gt;=D3974, 1, "")</f>
        <v>1</v>
      </c>
      <c r="W3974" s="11" t="str">
        <f>IF(E3974&lt;D3974, 1, "")</f>
        <v/>
      </c>
      <c r="X3974" s="15">
        <f>S3974</f>
        <v>42055.277199074073</v>
      </c>
    </row>
    <row r="3975" spans="1:24" ht="48" x14ac:dyDescent="0.2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5">
        <f>E3975/D3975</f>
        <v>1</v>
      </c>
      <c r="P3975" s="6">
        <f>E3975/L3975</f>
        <v>11.363636363636363</v>
      </c>
      <c r="Q3975" t="str">
        <f>LEFT(N3975, SEARCH("/", N3975, 1)-1)</f>
        <v>theater</v>
      </c>
      <c r="R3975" t="str">
        <f>RIGHT(N3975, LEN(N3975) - SEARCH("/", N3975,1))</f>
        <v>plays</v>
      </c>
      <c r="S3975" s="10">
        <f>(((J3975/60)/60)/24)+DATE(1970,1,1)</f>
        <v>41971.881076388891</v>
      </c>
      <c r="T3975" s="10">
        <f>(((I3975/60)/60)/24)+DATE(1970,1,1)</f>
        <v>41996.881076388891</v>
      </c>
      <c r="U3975" s="12">
        <f>ROUND((T3975-S3975), 0)</f>
        <v>25</v>
      </c>
      <c r="V3975" s="11">
        <f>IF(E3975&gt;=D3975, 1, "")</f>
        <v>1</v>
      </c>
      <c r="W3975" s="11" t="str">
        <f>IF(E3975&lt;D3975, 1, "")</f>
        <v/>
      </c>
      <c r="X3975" s="15">
        <f>S3975</f>
        <v>41971.881076388891</v>
      </c>
    </row>
    <row r="3976" spans="1:24" ht="48" x14ac:dyDescent="0.2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5">
        <f>E3976/D3976</f>
        <v>1.1100000000000001</v>
      </c>
      <c r="P3976" s="6">
        <f>E3976/L3976</f>
        <v>92.5</v>
      </c>
      <c r="Q3976" t="str">
        <f>LEFT(N3976, SEARCH("/", N3976, 1)-1)</f>
        <v>theater</v>
      </c>
      <c r="R3976" t="str">
        <f>RIGHT(N3976, LEN(N3976) - SEARCH("/", N3976,1))</f>
        <v>plays</v>
      </c>
      <c r="S3976" s="10">
        <f>(((J3976/60)/60)/24)+DATE(1970,1,1)</f>
        <v>42447.896666666667</v>
      </c>
      <c r="T3976" s="10">
        <f>(((I3976/60)/60)/24)+DATE(1970,1,1)</f>
        <v>42470.166666666672</v>
      </c>
      <c r="U3976" s="12">
        <f>ROUND((T3976-S3976), 0)</f>
        <v>22</v>
      </c>
      <c r="V3976" s="11">
        <f>IF(E3976&gt;=D3976, 1, "")</f>
        <v>1</v>
      </c>
      <c r="W3976" s="11" t="str">
        <f>IF(E3976&lt;D3976, 1, "")</f>
        <v/>
      </c>
      <c r="X3976" s="15">
        <f>S3976</f>
        <v>42447.896666666667</v>
      </c>
    </row>
    <row r="3977" spans="1:24" ht="48" x14ac:dyDescent="0.2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5">
        <f>E3977/D3977</f>
        <v>1.0142500000000001</v>
      </c>
      <c r="P3977" s="6">
        <f>E3977/L3977</f>
        <v>202.85</v>
      </c>
      <c r="Q3977" t="str">
        <f>LEFT(N3977, SEARCH("/", N3977, 1)-1)</f>
        <v>theater</v>
      </c>
      <c r="R3977" t="str">
        <f>RIGHT(N3977, LEN(N3977) - SEARCH("/", N3977,1))</f>
        <v>plays</v>
      </c>
      <c r="S3977" s="10">
        <f>(((J3977/60)/60)/24)+DATE(1970,1,1)</f>
        <v>42064.220069444447</v>
      </c>
      <c r="T3977" s="10">
        <f>(((I3977/60)/60)/24)+DATE(1970,1,1)</f>
        <v>42094.178402777776</v>
      </c>
      <c r="U3977" s="12">
        <f>ROUND((T3977-S3977), 0)</f>
        <v>30</v>
      </c>
      <c r="V3977" s="11">
        <f>IF(E3977&gt;=D3977, 1, "")</f>
        <v>1</v>
      </c>
      <c r="W3977" s="11" t="str">
        <f>IF(E3977&lt;D3977, 1, "")</f>
        <v/>
      </c>
      <c r="X3977" s="15">
        <f>S3977</f>
        <v>42064.220069444447</v>
      </c>
    </row>
    <row r="3978" spans="1:24" ht="48" x14ac:dyDescent="0.2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5">
        <f>E3978/D3978</f>
        <v>1.04</v>
      </c>
      <c r="P3978" s="6">
        <f>E3978/L3978</f>
        <v>26</v>
      </c>
      <c r="Q3978" t="str">
        <f>LEFT(N3978, SEARCH("/", N3978, 1)-1)</f>
        <v>theater</v>
      </c>
      <c r="R3978" t="str">
        <f>RIGHT(N3978, LEN(N3978) - SEARCH("/", N3978,1))</f>
        <v>plays</v>
      </c>
      <c r="S3978" s="10">
        <f>(((J3978/60)/60)/24)+DATE(1970,1,1)</f>
        <v>42665.451736111107</v>
      </c>
      <c r="T3978" s="10">
        <f>(((I3978/60)/60)/24)+DATE(1970,1,1)</f>
        <v>42725.493402777778</v>
      </c>
      <c r="U3978" s="12">
        <f>ROUND((T3978-S3978), 0)</f>
        <v>60</v>
      </c>
      <c r="V3978" s="11">
        <f>IF(E3978&gt;=D3978, 1, "")</f>
        <v>1</v>
      </c>
      <c r="W3978" s="11" t="str">
        <f>IF(E3978&lt;D3978, 1, "")</f>
        <v/>
      </c>
      <c r="X3978" s="15">
        <f>S3978</f>
        <v>42665.451736111107</v>
      </c>
    </row>
    <row r="3979" spans="1:24" ht="48" x14ac:dyDescent="0.2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5">
        <f>E3979/D3979</f>
        <v>1.09375</v>
      </c>
      <c r="P3979" s="6">
        <f>E3979/L3979</f>
        <v>46.05263157894737</v>
      </c>
      <c r="Q3979" t="str">
        <f>LEFT(N3979, SEARCH("/", N3979, 1)-1)</f>
        <v>theater</v>
      </c>
      <c r="R3979" t="str">
        <f>RIGHT(N3979, LEN(N3979) - SEARCH("/", N3979,1))</f>
        <v>plays</v>
      </c>
      <c r="S3979" s="10">
        <f>(((J3979/60)/60)/24)+DATE(1970,1,1)</f>
        <v>42523.248715277776</v>
      </c>
      <c r="T3979" s="10">
        <f>(((I3979/60)/60)/24)+DATE(1970,1,1)</f>
        <v>42537.248715277776</v>
      </c>
      <c r="U3979" s="12">
        <f>ROUND((T3979-S3979), 0)</f>
        <v>14</v>
      </c>
      <c r="V3979" s="11">
        <f>IF(E3979&gt;=D3979, 1, "")</f>
        <v>1</v>
      </c>
      <c r="W3979" s="11" t="str">
        <f>IF(E3979&lt;D3979, 1, "")</f>
        <v/>
      </c>
      <c r="X3979" s="15">
        <f>S3979</f>
        <v>42523.248715277776</v>
      </c>
    </row>
    <row r="3980" spans="1:24" ht="48" x14ac:dyDescent="0.2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5">
        <f>E3980/D3980</f>
        <v>1.1516129032258065</v>
      </c>
      <c r="P3980" s="6">
        <f>E3980/L3980</f>
        <v>51</v>
      </c>
      <c r="Q3980" t="str">
        <f>LEFT(N3980, SEARCH("/", N3980, 1)-1)</f>
        <v>theater</v>
      </c>
      <c r="R3980" t="str">
        <f>RIGHT(N3980, LEN(N3980) - SEARCH("/", N3980,1))</f>
        <v>plays</v>
      </c>
      <c r="S3980" s="10">
        <f>(((J3980/60)/60)/24)+DATE(1970,1,1)</f>
        <v>42294.808124999996</v>
      </c>
      <c r="T3980" s="10">
        <f>(((I3980/60)/60)/24)+DATE(1970,1,1)</f>
        <v>42305.829166666663</v>
      </c>
      <c r="U3980" s="12">
        <f>ROUND((T3980-S3980), 0)</f>
        <v>11</v>
      </c>
      <c r="V3980" s="11">
        <f>IF(E3980&gt;=D3980, 1, "")</f>
        <v>1</v>
      </c>
      <c r="W3980" s="11" t="str">
        <f>IF(E3980&lt;D3980, 1, "")</f>
        <v/>
      </c>
      <c r="X3980" s="15">
        <f>S3980</f>
        <v>42294.808124999996</v>
      </c>
    </row>
    <row r="3981" spans="1:24" ht="16" x14ac:dyDescent="0.2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5">
        <f>E3981/D3981</f>
        <v>1</v>
      </c>
      <c r="P3981" s="6">
        <f>E3981/L3981</f>
        <v>31.578947368421051</v>
      </c>
      <c r="Q3981" t="str">
        <f>LEFT(N3981, SEARCH("/", N3981, 1)-1)</f>
        <v>theater</v>
      </c>
      <c r="R3981" t="str">
        <f>RIGHT(N3981, LEN(N3981) - SEARCH("/", N3981,1))</f>
        <v>plays</v>
      </c>
      <c r="S3981" s="10">
        <f>(((J3981/60)/60)/24)+DATE(1970,1,1)</f>
        <v>41822.90488425926</v>
      </c>
      <c r="T3981" s="10">
        <f>(((I3981/60)/60)/24)+DATE(1970,1,1)</f>
        <v>41844.291666666664</v>
      </c>
      <c r="U3981" s="12">
        <f>ROUND((T3981-S3981), 0)</f>
        <v>21</v>
      </c>
      <c r="V3981" s="11">
        <f>IF(E3981&gt;=D3981, 1, "")</f>
        <v>1</v>
      </c>
      <c r="W3981" s="11" t="str">
        <f>IF(E3981&lt;D3981, 1, "")</f>
        <v/>
      </c>
      <c r="X3981" s="15">
        <f>S3981</f>
        <v>41822.90488425926</v>
      </c>
    </row>
    <row r="3982" spans="1:24" ht="48" x14ac:dyDescent="0.2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5">
        <f>E3982/D3982</f>
        <v>1.0317033333333334</v>
      </c>
      <c r="P3982" s="6">
        <f>E3982/L3982</f>
        <v>53.363965517241382</v>
      </c>
      <c r="Q3982" t="str">
        <f>LEFT(N3982, SEARCH("/", N3982, 1)-1)</f>
        <v>theater</v>
      </c>
      <c r="R3982" t="str">
        <f>RIGHT(N3982, LEN(N3982) - SEARCH("/", N3982,1))</f>
        <v>plays</v>
      </c>
      <c r="S3982" s="10">
        <f>(((J3982/60)/60)/24)+DATE(1970,1,1)</f>
        <v>42173.970127314817</v>
      </c>
      <c r="T3982" s="10">
        <f>(((I3982/60)/60)/24)+DATE(1970,1,1)</f>
        <v>42203.970127314817</v>
      </c>
      <c r="U3982" s="12">
        <f>ROUND((T3982-S3982), 0)</f>
        <v>30</v>
      </c>
      <c r="V3982" s="11">
        <f>IF(E3982&gt;=D3982, 1, "")</f>
        <v>1</v>
      </c>
      <c r="W3982" s="11" t="str">
        <f>IF(E3982&lt;D3982, 1, "")</f>
        <v/>
      </c>
      <c r="X3982" s="15">
        <f>S3982</f>
        <v>42173.970127314817</v>
      </c>
    </row>
    <row r="3983" spans="1:24" ht="48" x14ac:dyDescent="0.2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5">
        <f>E3983/D3983</f>
        <v>1.0349999999999999</v>
      </c>
      <c r="P3983" s="6">
        <f>E3983/L3983</f>
        <v>36.964285714285715</v>
      </c>
      <c r="Q3983" t="str">
        <f>LEFT(N3983, SEARCH("/", N3983, 1)-1)</f>
        <v>theater</v>
      </c>
      <c r="R3983" t="str">
        <f>RIGHT(N3983, LEN(N3983) - SEARCH("/", N3983,1))</f>
        <v>plays</v>
      </c>
      <c r="S3983" s="10">
        <f>(((J3983/60)/60)/24)+DATE(1970,1,1)</f>
        <v>42185.556157407409</v>
      </c>
      <c r="T3983" s="10">
        <f>(((I3983/60)/60)/24)+DATE(1970,1,1)</f>
        <v>42208.772916666669</v>
      </c>
      <c r="U3983" s="12">
        <f>ROUND((T3983-S3983), 0)</f>
        <v>23</v>
      </c>
      <c r="V3983" s="11">
        <f>IF(E3983&gt;=D3983, 1, "")</f>
        <v>1</v>
      </c>
      <c r="W3983" s="11" t="str">
        <f>IF(E3983&lt;D3983, 1, "")</f>
        <v/>
      </c>
      <c r="X3983" s="15">
        <f>S3983</f>
        <v>42185.556157407409</v>
      </c>
    </row>
    <row r="3984" spans="1:24" ht="48" x14ac:dyDescent="0.2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5">
        <f>E3984/D3984</f>
        <v>1.3819999999999999</v>
      </c>
      <c r="P3984" s="6">
        <f>E3984/L3984</f>
        <v>81.294117647058826</v>
      </c>
      <c r="Q3984" t="str">
        <f>LEFT(N3984, SEARCH("/", N3984, 1)-1)</f>
        <v>theater</v>
      </c>
      <c r="R3984" t="str">
        <f>RIGHT(N3984, LEN(N3984) - SEARCH("/", N3984,1))</f>
        <v>plays</v>
      </c>
      <c r="S3984" s="10">
        <f>(((J3984/60)/60)/24)+DATE(1970,1,1)</f>
        <v>42136.675196759257</v>
      </c>
      <c r="T3984" s="10">
        <f>(((I3984/60)/60)/24)+DATE(1970,1,1)</f>
        <v>42166.675196759257</v>
      </c>
      <c r="U3984" s="12">
        <f>ROUND((T3984-S3984), 0)</f>
        <v>30</v>
      </c>
      <c r="V3984" s="11">
        <f>IF(E3984&gt;=D3984, 1, "")</f>
        <v>1</v>
      </c>
      <c r="W3984" s="11" t="str">
        <f>IF(E3984&lt;D3984, 1, "")</f>
        <v/>
      </c>
      <c r="X3984" s="15">
        <f>S3984</f>
        <v>42136.675196759257</v>
      </c>
    </row>
    <row r="3985" spans="1:24" ht="48" x14ac:dyDescent="0.2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5">
        <f>E3985/D3985</f>
        <v>1.0954545454545455</v>
      </c>
      <c r="P3985" s="6">
        <f>E3985/L3985</f>
        <v>20.083333333333332</v>
      </c>
      <c r="Q3985" t="str">
        <f>LEFT(N3985, SEARCH("/", N3985, 1)-1)</f>
        <v>theater</v>
      </c>
      <c r="R3985" t="str">
        <f>RIGHT(N3985, LEN(N3985) - SEARCH("/", N3985,1))</f>
        <v>plays</v>
      </c>
      <c r="S3985" s="10">
        <f>(((J3985/60)/60)/24)+DATE(1970,1,1)</f>
        <v>42142.514016203699</v>
      </c>
      <c r="T3985" s="10">
        <f>(((I3985/60)/60)/24)+DATE(1970,1,1)</f>
        <v>42155.958333333328</v>
      </c>
      <c r="U3985" s="12">
        <f>ROUND((T3985-S3985), 0)</f>
        <v>13</v>
      </c>
      <c r="V3985" s="11">
        <f>IF(E3985&gt;=D3985, 1, "")</f>
        <v>1</v>
      </c>
      <c r="W3985" s="11" t="str">
        <f>IF(E3985&lt;D3985, 1, "")</f>
        <v/>
      </c>
      <c r="X3985" s="15">
        <f>S3985</f>
        <v>42142.514016203699</v>
      </c>
    </row>
    <row r="3986" spans="1:24" ht="48" x14ac:dyDescent="0.2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5">
        <f>E3986/D3986</f>
        <v>1.0085714285714287</v>
      </c>
      <c r="P3986" s="6">
        <f>E3986/L3986</f>
        <v>88.25</v>
      </c>
      <c r="Q3986" t="str">
        <f>LEFT(N3986, SEARCH("/", N3986, 1)-1)</f>
        <v>theater</v>
      </c>
      <c r="R3986" t="str">
        <f>RIGHT(N3986, LEN(N3986) - SEARCH("/", N3986,1))</f>
        <v>plays</v>
      </c>
      <c r="S3986" s="10">
        <f>(((J3986/60)/60)/24)+DATE(1970,1,1)</f>
        <v>41820.62809027778</v>
      </c>
      <c r="T3986" s="10">
        <f>(((I3986/60)/60)/24)+DATE(1970,1,1)</f>
        <v>41841.165972222225</v>
      </c>
      <c r="U3986" s="12">
        <f>ROUND((T3986-S3986), 0)</f>
        <v>21</v>
      </c>
      <c r="V3986" s="11">
        <f>IF(E3986&gt;=D3986, 1, "")</f>
        <v>1</v>
      </c>
      <c r="W3986" s="11" t="str">
        <f>IF(E3986&lt;D3986, 1, "")</f>
        <v/>
      </c>
      <c r="X3986" s="15">
        <f>S3986</f>
        <v>41820.62809027778</v>
      </c>
    </row>
    <row r="3987" spans="1:24" ht="48" x14ac:dyDescent="0.2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5">
        <f>E3987/D3987</f>
        <v>1.0153333333333334</v>
      </c>
      <c r="P3987" s="6">
        <f>E3987/L3987</f>
        <v>53.438596491228068</v>
      </c>
      <c r="Q3987" t="str">
        <f>LEFT(N3987, SEARCH("/", N3987, 1)-1)</f>
        <v>theater</v>
      </c>
      <c r="R3987" t="str">
        <f>RIGHT(N3987, LEN(N3987) - SEARCH("/", N3987,1))</f>
        <v>plays</v>
      </c>
      <c r="S3987" s="10">
        <f>(((J3987/60)/60)/24)+DATE(1970,1,1)</f>
        <v>41878.946574074071</v>
      </c>
      <c r="T3987" s="10">
        <f>(((I3987/60)/60)/24)+DATE(1970,1,1)</f>
        <v>41908.946574074071</v>
      </c>
      <c r="U3987" s="12">
        <f>ROUND((T3987-S3987), 0)</f>
        <v>30</v>
      </c>
      <c r="V3987" s="11">
        <f>IF(E3987&gt;=D3987, 1, "")</f>
        <v>1</v>
      </c>
      <c r="W3987" s="11" t="str">
        <f>IF(E3987&lt;D3987, 1, "")</f>
        <v/>
      </c>
      <c r="X3987" s="15">
        <f>S3987</f>
        <v>41878.946574074071</v>
      </c>
    </row>
    <row r="3988" spans="1:24" ht="48" x14ac:dyDescent="0.2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5">
        <f>E3988/D3988</f>
        <v>1.13625</v>
      </c>
      <c r="P3988" s="6">
        <f>E3988/L3988</f>
        <v>39.868421052631582</v>
      </c>
      <c r="Q3988" t="str">
        <f>LEFT(N3988, SEARCH("/", N3988, 1)-1)</f>
        <v>theater</v>
      </c>
      <c r="R3988" t="str">
        <f>RIGHT(N3988, LEN(N3988) - SEARCH("/", N3988,1))</f>
        <v>plays</v>
      </c>
      <c r="S3988" s="10">
        <f>(((J3988/60)/60)/24)+DATE(1970,1,1)</f>
        <v>41914.295104166667</v>
      </c>
      <c r="T3988" s="10">
        <f>(((I3988/60)/60)/24)+DATE(1970,1,1)</f>
        <v>41948.536111111112</v>
      </c>
      <c r="U3988" s="12">
        <f>ROUND((T3988-S3988), 0)</f>
        <v>34</v>
      </c>
      <c r="V3988" s="11">
        <f>IF(E3988&gt;=D3988, 1, "")</f>
        <v>1</v>
      </c>
      <c r="W3988" s="11" t="str">
        <f>IF(E3988&lt;D3988, 1, "")</f>
        <v/>
      </c>
      <c r="X3988" s="15">
        <f>S3988</f>
        <v>41914.295104166667</v>
      </c>
    </row>
    <row r="3989" spans="1:24" ht="48" x14ac:dyDescent="0.2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5">
        <f>E3989/D3989</f>
        <v>1</v>
      </c>
      <c r="P3989" s="6">
        <f>E3989/L3989</f>
        <v>145.16129032258064</v>
      </c>
      <c r="Q3989" t="str">
        <f>LEFT(N3989, SEARCH("/", N3989, 1)-1)</f>
        <v>theater</v>
      </c>
      <c r="R3989" t="str">
        <f>RIGHT(N3989, LEN(N3989) - SEARCH("/", N3989,1))</f>
        <v>plays</v>
      </c>
      <c r="S3989" s="10">
        <f>(((J3989/60)/60)/24)+DATE(1970,1,1)</f>
        <v>42556.873020833329</v>
      </c>
      <c r="T3989" s="10">
        <f>(((I3989/60)/60)/24)+DATE(1970,1,1)</f>
        <v>42616.873020833329</v>
      </c>
      <c r="U3989" s="12">
        <f>ROUND((T3989-S3989), 0)</f>
        <v>60</v>
      </c>
      <c r="V3989" s="11">
        <f>IF(E3989&gt;=D3989, 1, "")</f>
        <v>1</v>
      </c>
      <c r="W3989" s="11" t="str">
        <f>IF(E3989&lt;D3989, 1, "")</f>
        <v/>
      </c>
      <c r="X3989" s="15">
        <f>S3989</f>
        <v>42556.873020833329</v>
      </c>
    </row>
    <row r="3990" spans="1:24" ht="48" x14ac:dyDescent="0.2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5">
        <f>E3990/D3990</f>
        <v>1.4</v>
      </c>
      <c r="P3990" s="6">
        <f>E3990/L3990</f>
        <v>23.333333333333332</v>
      </c>
      <c r="Q3990" t="str">
        <f>LEFT(N3990, SEARCH("/", N3990, 1)-1)</f>
        <v>theater</v>
      </c>
      <c r="R3990" t="str">
        <f>RIGHT(N3990, LEN(N3990) - SEARCH("/", N3990,1))</f>
        <v>plays</v>
      </c>
      <c r="S3990" s="10">
        <f>(((J3990/60)/60)/24)+DATE(1970,1,1)</f>
        <v>42493.597013888888</v>
      </c>
      <c r="T3990" s="10">
        <f>(((I3990/60)/60)/24)+DATE(1970,1,1)</f>
        <v>42505.958333333328</v>
      </c>
      <c r="U3990" s="12">
        <f>ROUND((T3990-S3990), 0)</f>
        <v>12</v>
      </c>
      <c r="V3990" s="11">
        <f>IF(E3990&gt;=D3990, 1, "")</f>
        <v>1</v>
      </c>
      <c r="W3990" s="11" t="str">
        <f>IF(E3990&lt;D3990, 1, "")</f>
        <v/>
      </c>
      <c r="X3990" s="15">
        <f>S3990</f>
        <v>42493.597013888888</v>
      </c>
    </row>
    <row r="3991" spans="1:24" ht="48" x14ac:dyDescent="0.2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5">
        <f>E3991/D3991</f>
        <v>1.2875000000000001</v>
      </c>
      <c r="P3991" s="6">
        <f>E3991/L3991</f>
        <v>64.375</v>
      </c>
      <c r="Q3991" t="str">
        <f>LEFT(N3991, SEARCH("/", N3991, 1)-1)</f>
        <v>theater</v>
      </c>
      <c r="R3991" t="str">
        <f>RIGHT(N3991, LEN(N3991) - SEARCH("/", N3991,1))</f>
        <v>plays</v>
      </c>
      <c r="S3991" s="10">
        <f>(((J3991/60)/60)/24)+DATE(1970,1,1)</f>
        <v>41876.815787037034</v>
      </c>
      <c r="T3991" s="10">
        <f>(((I3991/60)/60)/24)+DATE(1970,1,1)</f>
        <v>41894.815787037034</v>
      </c>
      <c r="U3991" s="12">
        <f>ROUND((T3991-S3991), 0)</f>
        <v>18</v>
      </c>
      <c r="V3991" s="11">
        <f>IF(E3991&gt;=D3991, 1, "")</f>
        <v>1</v>
      </c>
      <c r="W3991" s="11" t="str">
        <f>IF(E3991&lt;D3991, 1, "")</f>
        <v/>
      </c>
      <c r="X3991" s="15">
        <f>S3991</f>
        <v>41876.815787037034</v>
      </c>
    </row>
    <row r="3992" spans="1:24" ht="32" x14ac:dyDescent="0.2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5">
        <f>E3992/D3992</f>
        <v>1.0290416666666666</v>
      </c>
      <c r="P3992" s="6">
        <f>E3992/L3992</f>
        <v>62.052763819095475</v>
      </c>
      <c r="Q3992" t="str">
        <f>LEFT(N3992, SEARCH("/", N3992, 1)-1)</f>
        <v>theater</v>
      </c>
      <c r="R3992" t="str">
        <f>RIGHT(N3992, LEN(N3992) - SEARCH("/", N3992,1))</f>
        <v>plays</v>
      </c>
      <c r="S3992" s="10">
        <f>(((J3992/60)/60)/24)+DATE(1970,1,1)</f>
        <v>41802.574282407404</v>
      </c>
      <c r="T3992" s="10">
        <f>(((I3992/60)/60)/24)+DATE(1970,1,1)</f>
        <v>41823.165972222225</v>
      </c>
      <c r="U3992" s="12">
        <f>ROUND((T3992-S3992), 0)</f>
        <v>21</v>
      </c>
      <c r="V3992" s="11">
        <f>IF(E3992&gt;=D3992, 1, "")</f>
        <v>1</v>
      </c>
      <c r="W3992" s="11" t="str">
        <f>IF(E3992&lt;D3992, 1, "")</f>
        <v/>
      </c>
      <c r="X3992" s="15">
        <f>S3992</f>
        <v>41802.574282407404</v>
      </c>
    </row>
    <row r="3993" spans="1:24" ht="32" x14ac:dyDescent="0.2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5">
        <f>E3993/D3993</f>
        <v>1.0249999999999999</v>
      </c>
      <c r="P3993" s="6">
        <f>E3993/L3993</f>
        <v>66.129032258064512</v>
      </c>
      <c r="Q3993" t="str">
        <f>LEFT(N3993, SEARCH("/", N3993, 1)-1)</f>
        <v>theater</v>
      </c>
      <c r="R3993" t="str">
        <f>RIGHT(N3993, LEN(N3993) - SEARCH("/", N3993,1))</f>
        <v>plays</v>
      </c>
      <c r="S3993" s="10">
        <f>(((J3993/60)/60)/24)+DATE(1970,1,1)</f>
        <v>42120.531226851846</v>
      </c>
      <c r="T3993" s="10">
        <f>(((I3993/60)/60)/24)+DATE(1970,1,1)</f>
        <v>42155.531226851846</v>
      </c>
      <c r="U3993" s="12">
        <f>ROUND((T3993-S3993), 0)</f>
        <v>35</v>
      </c>
      <c r="V3993" s="11">
        <f>IF(E3993&gt;=D3993, 1, "")</f>
        <v>1</v>
      </c>
      <c r="W3993" s="11" t="str">
        <f>IF(E3993&lt;D3993, 1, "")</f>
        <v/>
      </c>
      <c r="X3993" s="15">
        <f>S3993</f>
        <v>42120.531226851846</v>
      </c>
    </row>
    <row r="3994" spans="1:24" ht="48" x14ac:dyDescent="0.2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5">
        <f>E3994/D3994</f>
        <v>1.101</v>
      </c>
      <c r="P3994" s="6">
        <f>E3994/L3994</f>
        <v>73.400000000000006</v>
      </c>
      <c r="Q3994" t="str">
        <f>LEFT(N3994, SEARCH("/", N3994, 1)-1)</f>
        <v>theater</v>
      </c>
      <c r="R3994" t="str">
        <f>RIGHT(N3994, LEN(N3994) - SEARCH("/", N3994,1))</f>
        <v>plays</v>
      </c>
      <c r="S3994" s="10">
        <f>(((J3994/60)/60)/24)+DATE(1970,1,1)</f>
        <v>41786.761354166665</v>
      </c>
      <c r="T3994" s="10">
        <f>(((I3994/60)/60)/24)+DATE(1970,1,1)</f>
        <v>41821.207638888889</v>
      </c>
      <c r="U3994" s="12">
        <f>ROUND((T3994-S3994), 0)</f>
        <v>34</v>
      </c>
      <c r="V3994" s="11">
        <f>IF(E3994&gt;=D3994, 1, "")</f>
        <v>1</v>
      </c>
      <c r="W3994" s="11" t="str">
        <f>IF(E3994&lt;D3994, 1, "")</f>
        <v/>
      </c>
      <c r="X3994" s="15">
        <f>S3994</f>
        <v>41786.761354166665</v>
      </c>
    </row>
    <row r="3995" spans="1:24" ht="32" x14ac:dyDescent="0.2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5">
        <f>E3995/D3995</f>
        <v>1.1276666666666666</v>
      </c>
      <c r="P3995" s="6">
        <f>E3995/L3995</f>
        <v>99.5</v>
      </c>
      <c r="Q3995" t="str">
        <f>LEFT(N3995, SEARCH("/", N3995, 1)-1)</f>
        <v>theater</v>
      </c>
      <c r="R3995" t="str">
        <f>RIGHT(N3995, LEN(N3995) - SEARCH("/", N3995,1))</f>
        <v>plays</v>
      </c>
      <c r="S3995" s="10">
        <f>(((J3995/60)/60)/24)+DATE(1970,1,1)</f>
        <v>42627.454097222217</v>
      </c>
      <c r="T3995" s="10">
        <f>(((I3995/60)/60)/24)+DATE(1970,1,1)</f>
        <v>42648.454097222217</v>
      </c>
      <c r="U3995" s="12">
        <f>ROUND((T3995-S3995), 0)</f>
        <v>21</v>
      </c>
      <c r="V3995" s="11">
        <f>IF(E3995&gt;=D3995, 1, "")</f>
        <v>1</v>
      </c>
      <c r="W3995" s="11" t="str">
        <f>IF(E3995&lt;D3995, 1, "")</f>
        <v/>
      </c>
      <c r="X3995" s="15">
        <f>S3995</f>
        <v>42627.454097222217</v>
      </c>
    </row>
    <row r="3996" spans="1:24" ht="64" x14ac:dyDescent="0.2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5">
        <f>E3996/D3996</f>
        <v>1.119</v>
      </c>
      <c r="P3996" s="6">
        <f>E3996/L3996</f>
        <v>62.166666666666664</v>
      </c>
      <c r="Q3996" t="str">
        <f>LEFT(N3996, SEARCH("/", N3996, 1)-1)</f>
        <v>theater</v>
      </c>
      <c r="R3996" t="str">
        <f>RIGHT(N3996, LEN(N3996) - SEARCH("/", N3996,1))</f>
        <v>plays</v>
      </c>
      <c r="S3996" s="10">
        <f>(((J3996/60)/60)/24)+DATE(1970,1,1)</f>
        <v>42374.651504629626</v>
      </c>
      <c r="T3996" s="10">
        <f>(((I3996/60)/60)/24)+DATE(1970,1,1)</f>
        <v>42384.651504629626</v>
      </c>
      <c r="U3996" s="12">
        <f>ROUND((T3996-S3996), 0)</f>
        <v>10</v>
      </c>
      <c r="V3996" s="11">
        <f>IF(E3996&gt;=D3996, 1, "")</f>
        <v>1</v>
      </c>
      <c r="W3996" s="11" t="str">
        <f>IF(E3996&lt;D3996, 1, "")</f>
        <v/>
      </c>
      <c r="X3996" s="15">
        <f>S3996</f>
        <v>42374.651504629626</v>
      </c>
    </row>
    <row r="3997" spans="1:24" ht="48" x14ac:dyDescent="0.2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5">
        <f>E3997/D3997</f>
        <v>1.3919999999999999</v>
      </c>
      <c r="P3997" s="6">
        <f>E3997/L3997</f>
        <v>62.328358208955223</v>
      </c>
      <c r="Q3997" t="str">
        <f>LEFT(N3997, SEARCH("/", N3997, 1)-1)</f>
        <v>theater</v>
      </c>
      <c r="R3997" t="str">
        <f>RIGHT(N3997, LEN(N3997) - SEARCH("/", N3997,1))</f>
        <v>plays</v>
      </c>
      <c r="S3997" s="10">
        <f>(((J3997/60)/60)/24)+DATE(1970,1,1)</f>
        <v>41772.685393518521</v>
      </c>
      <c r="T3997" s="10">
        <f>(((I3997/60)/60)/24)+DATE(1970,1,1)</f>
        <v>41806.290972222225</v>
      </c>
      <c r="U3997" s="12">
        <f>ROUND((T3997-S3997), 0)</f>
        <v>34</v>
      </c>
      <c r="V3997" s="11">
        <f>IF(E3997&gt;=D3997, 1, "")</f>
        <v>1</v>
      </c>
      <c r="W3997" s="11" t="str">
        <f>IF(E3997&lt;D3997, 1, "")</f>
        <v/>
      </c>
      <c r="X3997" s="15">
        <f>S3997</f>
        <v>41772.685393518521</v>
      </c>
    </row>
    <row r="3998" spans="1:24" ht="48" x14ac:dyDescent="0.2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5">
        <f>E3998/D3998</f>
        <v>1.1085714285714285</v>
      </c>
      <c r="P3998" s="6">
        <f>E3998/L3998</f>
        <v>58.787878787878789</v>
      </c>
      <c r="Q3998" t="str">
        <f>LEFT(N3998, SEARCH("/", N3998, 1)-1)</f>
        <v>theater</v>
      </c>
      <c r="R3998" t="str">
        <f>RIGHT(N3998, LEN(N3998) - SEARCH("/", N3998,1))</f>
        <v>plays</v>
      </c>
      <c r="S3998" s="10">
        <f>(((J3998/60)/60)/24)+DATE(1970,1,1)</f>
        <v>42633.116851851853</v>
      </c>
      <c r="T3998" s="10">
        <f>(((I3998/60)/60)/24)+DATE(1970,1,1)</f>
        <v>42663.116851851853</v>
      </c>
      <c r="U3998" s="12">
        <f>ROUND((T3998-S3998), 0)</f>
        <v>30</v>
      </c>
      <c r="V3998" s="11">
        <f>IF(E3998&gt;=D3998, 1, "")</f>
        <v>1</v>
      </c>
      <c r="W3998" s="11" t="str">
        <f>IF(E3998&lt;D3998, 1, "")</f>
        <v/>
      </c>
      <c r="X3998" s="15">
        <f>S3998</f>
        <v>42633.116851851853</v>
      </c>
    </row>
    <row r="3999" spans="1:24" ht="48" x14ac:dyDescent="0.2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5">
        <f>E3999/D3999</f>
        <v>1.3906666666666667</v>
      </c>
      <c r="P3999" s="6">
        <f>E3999/L3999</f>
        <v>45.347826086956523</v>
      </c>
      <c r="Q3999" t="str">
        <f>LEFT(N3999, SEARCH("/", N3999, 1)-1)</f>
        <v>theater</v>
      </c>
      <c r="R3999" t="str">
        <f>RIGHT(N3999, LEN(N3999) - SEARCH("/", N3999,1))</f>
        <v>plays</v>
      </c>
      <c r="S3999" s="10">
        <f>(((J3999/60)/60)/24)+DATE(1970,1,1)</f>
        <v>42219.180393518516</v>
      </c>
      <c r="T3999" s="10">
        <f>(((I3999/60)/60)/24)+DATE(1970,1,1)</f>
        <v>42249.180393518516</v>
      </c>
      <c r="U3999" s="12">
        <f>ROUND((T3999-S3999), 0)</f>
        <v>30</v>
      </c>
      <c r="V3999" s="11">
        <f>IF(E3999&gt;=D3999, 1, "")</f>
        <v>1</v>
      </c>
      <c r="W3999" s="11" t="str">
        <f>IF(E3999&lt;D3999, 1, "")</f>
        <v/>
      </c>
      <c r="X3999" s="15">
        <f>S3999</f>
        <v>42219.180393518516</v>
      </c>
    </row>
    <row r="4000" spans="1:24" ht="48" x14ac:dyDescent="0.2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5">
        <f>E4000/D4000</f>
        <v>1.0569999999999999</v>
      </c>
      <c r="P4000" s="6">
        <f>E4000/L4000</f>
        <v>41.944444444444443</v>
      </c>
      <c r="Q4000" t="str">
        <f>LEFT(N4000, SEARCH("/", N4000, 1)-1)</f>
        <v>theater</v>
      </c>
      <c r="R4000" t="str">
        <f>RIGHT(N4000, LEN(N4000) - SEARCH("/", N4000,1))</f>
        <v>plays</v>
      </c>
      <c r="S4000" s="10">
        <f>(((J4000/60)/60)/24)+DATE(1970,1,1)</f>
        <v>41753.593275462961</v>
      </c>
      <c r="T4000" s="10">
        <f>(((I4000/60)/60)/24)+DATE(1970,1,1)</f>
        <v>41778.875</v>
      </c>
      <c r="U4000" s="12">
        <f>ROUND((T4000-S4000), 0)</f>
        <v>25</v>
      </c>
      <c r="V4000" s="11">
        <f>IF(E4000&gt;=D4000, 1, "")</f>
        <v>1</v>
      </c>
      <c r="W4000" s="11" t="str">
        <f>IF(E4000&lt;D4000, 1, "")</f>
        <v/>
      </c>
      <c r="X4000" s="15">
        <f>S4000</f>
        <v>41753.593275462961</v>
      </c>
    </row>
    <row r="4001" spans="1:24" ht="48" x14ac:dyDescent="0.2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5">
        <f>E4001/D4001</f>
        <v>1.0142857142857142</v>
      </c>
      <c r="P4001" s="6">
        <f>E4001/L4001</f>
        <v>59.166666666666664</v>
      </c>
      <c r="Q4001" t="str">
        <f>LEFT(N4001, SEARCH("/", N4001, 1)-1)</f>
        <v>theater</v>
      </c>
      <c r="R4001" t="str">
        <f>RIGHT(N4001, LEN(N4001) - SEARCH("/", N4001,1))</f>
        <v>plays</v>
      </c>
      <c r="S4001" s="10">
        <f>(((J4001/60)/60)/24)+DATE(1970,1,1)</f>
        <v>42230.662731481483</v>
      </c>
      <c r="T4001" s="10">
        <f>(((I4001/60)/60)/24)+DATE(1970,1,1)</f>
        <v>42245.165972222225</v>
      </c>
      <c r="U4001" s="12">
        <f>ROUND((T4001-S4001), 0)</f>
        <v>15</v>
      </c>
      <c r="V4001" s="11">
        <f>IF(E4001&gt;=D4001, 1, "")</f>
        <v>1</v>
      </c>
      <c r="W4001" s="11" t="str">
        <f>IF(E4001&lt;D4001, 1, "")</f>
        <v/>
      </c>
      <c r="X4001" s="15">
        <f>S4001</f>
        <v>42230.662731481483</v>
      </c>
    </row>
    <row r="4002" spans="1:24" ht="48" x14ac:dyDescent="0.2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5">
        <f>E4002/D4002</f>
        <v>1.0024500000000001</v>
      </c>
      <c r="P4002" s="6">
        <f>E4002/L4002</f>
        <v>200.49</v>
      </c>
      <c r="Q4002" t="str">
        <f>LEFT(N4002, SEARCH("/", N4002, 1)-1)</f>
        <v>theater</v>
      </c>
      <c r="R4002" t="str">
        <f>RIGHT(N4002, LEN(N4002) - SEARCH("/", N4002,1))</f>
        <v>plays</v>
      </c>
      <c r="S4002" s="10">
        <f>(((J4002/60)/60)/24)+DATE(1970,1,1)</f>
        <v>41787.218229166669</v>
      </c>
      <c r="T4002" s="10">
        <f>(((I4002/60)/60)/24)+DATE(1970,1,1)</f>
        <v>41817.218229166669</v>
      </c>
      <c r="U4002" s="12">
        <f>ROUND((T4002-S4002), 0)</f>
        <v>30</v>
      </c>
      <c r="V4002" s="11">
        <f>IF(E4002&gt;=D4002, 1, "")</f>
        <v>1</v>
      </c>
      <c r="W4002" s="11" t="str">
        <f>IF(E4002&lt;D4002, 1, "")</f>
        <v/>
      </c>
      <c r="X4002" s="15">
        <f>S4002</f>
        <v>41787.218229166669</v>
      </c>
    </row>
    <row r="4003" spans="1:24" ht="48" x14ac:dyDescent="0.2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5">
        <f>E4003/D4003</f>
        <v>1.0916666666666666</v>
      </c>
      <c r="P4003" s="6">
        <f>E4003/L4003</f>
        <v>83.974358974358978</v>
      </c>
      <c r="Q4003" t="str">
        <f>LEFT(N4003, SEARCH("/", N4003, 1)-1)</f>
        <v>theater</v>
      </c>
      <c r="R4003" t="str">
        <f>RIGHT(N4003, LEN(N4003) - SEARCH("/", N4003,1))</f>
        <v>plays</v>
      </c>
      <c r="S4003" s="10">
        <f>(((J4003/60)/60)/24)+DATE(1970,1,1)</f>
        <v>41829.787083333329</v>
      </c>
      <c r="T4003" s="10">
        <f>(((I4003/60)/60)/24)+DATE(1970,1,1)</f>
        <v>41859.787083333329</v>
      </c>
      <c r="U4003" s="12">
        <f>ROUND((T4003-S4003), 0)</f>
        <v>30</v>
      </c>
      <c r="V4003" s="11">
        <f>IF(E4003&gt;=D4003, 1, "")</f>
        <v>1</v>
      </c>
      <c r="W4003" s="11" t="str">
        <f>IF(E4003&lt;D4003, 1, "")</f>
        <v/>
      </c>
      <c r="X4003" s="15">
        <f>S4003</f>
        <v>41829.787083333329</v>
      </c>
    </row>
    <row r="4004" spans="1:24" ht="48" x14ac:dyDescent="0.2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5">
        <f>E4004/D4004</f>
        <v>1.1833333333333333</v>
      </c>
      <c r="P4004" s="6">
        <f>E4004/L4004</f>
        <v>57.258064516129032</v>
      </c>
      <c r="Q4004" t="str">
        <f>LEFT(N4004, SEARCH("/", N4004, 1)-1)</f>
        <v>theater</v>
      </c>
      <c r="R4004" t="str">
        <f>RIGHT(N4004, LEN(N4004) - SEARCH("/", N4004,1))</f>
        <v>plays</v>
      </c>
      <c r="S4004" s="10">
        <f>(((J4004/60)/60)/24)+DATE(1970,1,1)</f>
        <v>42147.826840277776</v>
      </c>
      <c r="T4004" s="10">
        <f>(((I4004/60)/60)/24)+DATE(1970,1,1)</f>
        <v>42176.934027777781</v>
      </c>
      <c r="U4004" s="12">
        <f>ROUND((T4004-S4004), 0)</f>
        <v>29</v>
      </c>
      <c r="V4004" s="11">
        <f>IF(E4004&gt;=D4004, 1, "")</f>
        <v>1</v>
      </c>
      <c r="W4004" s="11" t="str">
        <f>IF(E4004&lt;D4004, 1, "")</f>
        <v/>
      </c>
      <c r="X4004" s="15">
        <f>S4004</f>
        <v>42147.826840277776</v>
      </c>
    </row>
    <row r="4005" spans="1:24" ht="48" x14ac:dyDescent="0.2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5">
        <f>E4005/D4005</f>
        <v>1.2</v>
      </c>
      <c r="P4005" s="6">
        <f>E4005/L4005</f>
        <v>58.064516129032256</v>
      </c>
      <c r="Q4005" t="str">
        <f>LEFT(N4005, SEARCH("/", N4005, 1)-1)</f>
        <v>theater</v>
      </c>
      <c r="R4005" t="str">
        <f>RIGHT(N4005, LEN(N4005) - SEARCH("/", N4005,1))</f>
        <v>plays</v>
      </c>
      <c r="S4005" s="10">
        <f>(((J4005/60)/60)/24)+DATE(1970,1,1)</f>
        <v>41940.598182870373</v>
      </c>
      <c r="T4005" s="10">
        <f>(((I4005/60)/60)/24)+DATE(1970,1,1)</f>
        <v>41970.639849537038</v>
      </c>
      <c r="U4005" s="12">
        <f>ROUND((T4005-S4005), 0)</f>
        <v>30</v>
      </c>
      <c r="V4005" s="11">
        <f>IF(E4005&gt;=D4005, 1, "")</f>
        <v>1</v>
      </c>
      <c r="W4005" s="11" t="str">
        <f>IF(E4005&lt;D4005, 1, "")</f>
        <v/>
      </c>
      <c r="X4005" s="15">
        <f>S4005</f>
        <v>41940.598182870373</v>
      </c>
    </row>
    <row r="4006" spans="1:24" ht="32" x14ac:dyDescent="0.2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5">
        <f>E4006/D4006</f>
        <v>1.2796000000000001</v>
      </c>
      <c r="P4006" s="6">
        <f>E4006/L4006</f>
        <v>186.80291970802921</v>
      </c>
      <c r="Q4006" t="str">
        <f>LEFT(N4006, SEARCH("/", N4006, 1)-1)</f>
        <v>theater</v>
      </c>
      <c r="R4006" t="str">
        <f>RIGHT(N4006, LEN(N4006) - SEARCH("/", N4006,1))</f>
        <v>plays</v>
      </c>
      <c r="S4006" s="10">
        <f>(((J4006/60)/60)/24)+DATE(1970,1,1)</f>
        <v>42020.700567129628</v>
      </c>
      <c r="T4006" s="10">
        <f>(((I4006/60)/60)/24)+DATE(1970,1,1)</f>
        <v>42065.207638888889</v>
      </c>
      <c r="U4006" s="12">
        <f>ROUND((T4006-S4006), 0)</f>
        <v>45</v>
      </c>
      <c r="V4006" s="11">
        <f>IF(E4006&gt;=D4006, 1, "")</f>
        <v>1</v>
      </c>
      <c r="W4006" s="11" t="str">
        <f>IF(E4006&lt;D4006, 1, "")</f>
        <v/>
      </c>
      <c r="X4006" s="15">
        <f>S4006</f>
        <v>42020.700567129628</v>
      </c>
    </row>
    <row r="4007" spans="1:24" ht="32" x14ac:dyDescent="0.2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5">
        <f>E4007/D4007</f>
        <v>1.26</v>
      </c>
      <c r="P4007" s="6">
        <f>E4007/L4007</f>
        <v>74.117647058823536</v>
      </c>
      <c r="Q4007" t="str">
        <f>LEFT(N4007, SEARCH("/", N4007, 1)-1)</f>
        <v>theater</v>
      </c>
      <c r="R4007" t="str">
        <f>RIGHT(N4007, LEN(N4007) - SEARCH("/", N4007,1))</f>
        <v>plays</v>
      </c>
      <c r="S4007" s="10">
        <f>(((J4007/60)/60)/24)+DATE(1970,1,1)</f>
        <v>41891.96503472222</v>
      </c>
      <c r="T4007" s="10">
        <f>(((I4007/60)/60)/24)+DATE(1970,1,1)</f>
        <v>41901</v>
      </c>
      <c r="U4007" s="12">
        <f>ROUND((T4007-S4007), 0)</f>
        <v>9</v>
      </c>
      <c r="V4007" s="11">
        <f>IF(E4007&gt;=D4007, 1, "")</f>
        <v>1</v>
      </c>
      <c r="W4007" s="11" t="str">
        <f>IF(E4007&lt;D4007, 1, "")</f>
        <v/>
      </c>
      <c r="X4007" s="15">
        <f>S4007</f>
        <v>41891.96503472222</v>
      </c>
    </row>
    <row r="4008" spans="1:24" ht="48" x14ac:dyDescent="0.2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5">
        <f>E4008/D4008</f>
        <v>1.2912912912912913</v>
      </c>
      <c r="P4008" s="6">
        <f>E4008/L4008</f>
        <v>30.714285714285715</v>
      </c>
      <c r="Q4008" t="str">
        <f>LEFT(N4008, SEARCH("/", N4008, 1)-1)</f>
        <v>theater</v>
      </c>
      <c r="R4008" t="str">
        <f>RIGHT(N4008, LEN(N4008) - SEARCH("/", N4008,1))</f>
        <v>plays</v>
      </c>
      <c r="S4008" s="10">
        <f>(((J4008/60)/60)/24)+DATE(1970,1,1)</f>
        <v>42309.191307870366</v>
      </c>
      <c r="T4008" s="10">
        <f>(((I4008/60)/60)/24)+DATE(1970,1,1)</f>
        <v>42338.9375</v>
      </c>
      <c r="U4008" s="12">
        <f>ROUND((T4008-S4008), 0)</f>
        <v>30</v>
      </c>
      <c r="V4008" s="11">
        <f>IF(E4008&gt;=D4008, 1, "")</f>
        <v>1</v>
      </c>
      <c r="W4008" s="11" t="str">
        <f>IF(E4008&lt;D4008, 1, "")</f>
        <v/>
      </c>
      <c r="X4008" s="15">
        <f>S4008</f>
        <v>42309.191307870366</v>
      </c>
    </row>
    <row r="4009" spans="1:24" ht="48" x14ac:dyDescent="0.2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5">
        <f>E4009/D4009</f>
        <v>1.0742857142857143</v>
      </c>
      <c r="P4009" s="6">
        <f>E4009/L4009</f>
        <v>62.666666666666664</v>
      </c>
      <c r="Q4009" t="str">
        <f>LEFT(N4009, SEARCH("/", N4009, 1)-1)</f>
        <v>theater</v>
      </c>
      <c r="R4009" t="str">
        <f>RIGHT(N4009, LEN(N4009) - SEARCH("/", N4009,1))</f>
        <v>plays</v>
      </c>
      <c r="S4009" s="10">
        <f>(((J4009/60)/60)/24)+DATE(1970,1,1)</f>
        <v>42490.133877314816</v>
      </c>
      <c r="T4009" s="10">
        <f>(((I4009/60)/60)/24)+DATE(1970,1,1)</f>
        <v>42527.083333333328</v>
      </c>
      <c r="U4009" s="12">
        <f>ROUND((T4009-S4009), 0)</f>
        <v>37</v>
      </c>
      <c r="V4009" s="11">
        <f>IF(E4009&gt;=D4009, 1, "")</f>
        <v>1</v>
      </c>
      <c r="W4009" s="11" t="str">
        <f>IF(E4009&lt;D4009, 1, "")</f>
        <v/>
      </c>
      <c r="X4009" s="15">
        <f>S4009</f>
        <v>42490.133877314816</v>
      </c>
    </row>
    <row r="4010" spans="1:24" ht="64" x14ac:dyDescent="0.2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5">
        <f>E4010/D4010</f>
        <v>1.00125</v>
      </c>
      <c r="P4010" s="6">
        <f>E4010/L4010</f>
        <v>121.36363636363636</v>
      </c>
      <c r="Q4010" t="str">
        <f>LEFT(N4010, SEARCH("/", N4010, 1)-1)</f>
        <v>theater</v>
      </c>
      <c r="R4010" t="str">
        <f>RIGHT(N4010, LEN(N4010) - SEARCH("/", N4010,1))</f>
        <v>plays</v>
      </c>
      <c r="S4010" s="10">
        <f>(((J4010/60)/60)/24)+DATE(1970,1,1)</f>
        <v>41995.870486111111</v>
      </c>
      <c r="T4010" s="10">
        <f>(((I4010/60)/60)/24)+DATE(1970,1,1)</f>
        <v>42015.870486111111</v>
      </c>
      <c r="U4010" s="12">
        <f>ROUND((T4010-S4010), 0)</f>
        <v>20</v>
      </c>
      <c r="V4010" s="11">
        <f>IF(E4010&gt;=D4010, 1, "")</f>
        <v>1</v>
      </c>
      <c r="W4010" s="11" t="str">
        <f>IF(E4010&lt;D4010, 1, "")</f>
        <v/>
      </c>
      <c r="X4010" s="15">
        <f>S4010</f>
        <v>41995.870486111111</v>
      </c>
    </row>
    <row r="4011" spans="1:24" ht="48" x14ac:dyDescent="0.2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5">
        <f>E4011/D4011</f>
        <v>1.55</v>
      </c>
      <c r="P4011" s="6">
        <f>E4011/L4011</f>
        <v>39.743589743589745</v>
      </c>
      <c r="Q4011" t="str">
        <f>LEFT(N4011, SEARCH("/", N4011, 1)-1)</f>
        <v>theater</v>
      </c>
      <c r="R4011" t="str">
        <f>RIGHT(N4011, LEN(N4011) - SEARCH("/", N4011,1))</f>
        <v>plays</v>
      </c>
      <c r="S4011" s="10">
        <f>(((J4011/60)/60)/24)+DATE(1970,1,1)</f>
        <v>41988.617083333331</v>
      </c>
      <c r="T4011" s="10">
        <f>(((I4011/60)/60)/24)+DATE(1970,1,1)</f>
        <v>42048.617083333331</v>
      </c>
      <c r="U4011" s="12">
        <f>ROUND((T4011-S4011), 0)</f>
        <v>60</v>
      </c>
      <c r="V4011" s="11">
        <f>IF(E4011&gt;=D4011, 1, "")</f>
        <v>1</v>
      </c>
      <c r="W4011" s="11" t="str">
        <f>IF(E4011&lt;D4011, 1, "")</f>
        <v/>
      </c>
      <c r="X4011" s="15">
        <f>S4011</f>
        <v>41988.617083333331</v>
      </c>
    </row>
    <row r="4012" spans="1:24" ht="48" x14ac:dyDescent="0.2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5">
        <f>E4012/D4012</f>
        <v>1.08</v>
      </c>
      <c r="P4012" s="6">
        <f>E4012/L4012</f>
        <v>72</v>
      </c>
      <c r="Q4012" t="str">
        <f>LEFT(N4012, SEARCH("/", N4012, 1)-1)</f>
        <v>theater</v>
      </c>
      <c r="R4012" t="str">
        <f>RIGHT(N4012, LEN(N4012) - SEARCH("/", N4012,1))</f>
        <v>plays</v>
      </c>
      <c r="S4012" s="10">
        <f>(((J4012/60)/60)/24)+DATE(1970,1,1)</f>
        <v>42479.465833333335</v>
      </c>
      <c r="T4012" s="10">
        <f>(((I4012/60)/60)/24)+DATE(1970,1,1)</f>
        <v>42500.465833333335</v>
      </c>
      <c r="U4012" s="12">
        <f>ROUND((T4012-S4012), 0)</f>
        <v>21</v>
      </c>
      <c r="V4012" s="11">
        <f>IF(E4012&gt;=D4012, 1, "")</f>
        <v>1</v>
      </c>
      <c r="W4012" s="11" t="str">
        <f>IF(E4012&lt;D4012, 1, "")</f>
        <v/>
      </c>
      <c r="X4012" s="15">
        <f>S4012</f>
        <v>42479.465833333335</v>
      </c>
    </row>
    <row r="4013" spans="1:24" ht="32" x14ac:dyDescent="0.2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5">
        <f>E4013/D4013</f>
        <v>1.1052</v>
      </c>
      <c r="P4013" s="6">
        <f>E4013/L4013</f>
        <v>40.632352941176471</v>
      </c>
      <c r="Q4013" t="str">
        <f>LEFT(N4013, SEARCH("/", N4013, 1)-1)</f>
        <v>theater</v>
      </c>
      <c r="R4013" t="str">
        <f>RIGHT(N4013, LEN(N4013) - SEARCH("/", N4013,1))</f>
        <v>plays</v>
      </c>
      <c r="S4013" s="10">
        <f>(((J4013/60)/60)/24)+DATE(1970,1,1)</f>
        <v>42401.806562500002</v>
      </c>
      <c r="T4013" s="10">
        <f>(((I4013/60)/60)/24)+DATE(1970,1,1)</f>
        <v>42431.806562500002</v>
      </c>
      <c r="U4013" s="12">
        <f>ROUND((T4013-S4013), 0)</f>
        <v>30</v>
      </c>
      <c r="V4013" s="11">
        <f>IF(E4013&gt;=D4013, 1, "")</f>
        <v>1</v>
      </c>
      <c r="W4013" s="11" t="str">
        <f>IF(E4013&lt;D4013, 1, "")</f>
        <v/>
      </c>
      <c r="X4013" s="15">
        <f>S4013</f>
        <v>42401.806562500002</v>
      </c>
    </row>
    <row r="4014" spans="1:24" ht="48" x14ac:dyDescent="0.2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5">
        <f>E4014/D4014</f>
        <v>1.008</v>
      </c>
      <c r="P4014" s="6">
        <f>E4014/L4014</f>
        <v>63</v>
      </c>
      <c r="Q4014" t="str">
        <f>LEFT(N4014, SEARCH("/", N4014, 1)-1)</f>
        <v>theater</v>
      </c>
      <c r="R4014" t="str">
        <f>RIGHT(N4014, LEN(N4014) - SEARCH("/", N4014,1))</f>
        <v>plays</v>
      </c>
      <c r="S4014" s="10">
        <f>(((J4014/60)/60)/24)+DATE(1970,1,1)</f>
        <v>41897.602037037039</v>
      </c>
      <c r="T4014" s="10">
        <f>(((I4014/60)/60)/24)+DATE(1970,1,1)</f>
        <v>41927.602037037039</v>
      </c>
      <c r="U4014" s="12">
        <f>ROUND((T4014-S4014), 0)</f>
        <v>30</v>
      </c>
      <c r="V4014" s="11">
        <f>IF(E4014&gt;=D4014, 1, "")</f>
        <v>1</v>
      </c>
      <c r="W4014" s="11" t="str">
        <f>IF(E4014&lt;D4014, 1, "")</f>
        <v/>
      </c>
      <c r="X4014" s="15">
        <f>S4014</f>
        <v>41897.602037037039</v>
      </c>
    </row>
    <row r="4015" spans="1:24" ht="32" x14ac:dyDescent="0.2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5">
        <f>E4015/D4015</f>
        <v>1.212</v>
      </c>
      <c r="P4015" s="6">
        <f>E4015/L4015</f>
        <v>33.666666666666664</v>
      </c>
      <c r="Q4015" t="str">
        <f>LEFT(N4015, SEARCH("/", N4015, 1)-1)</f>
        <v>theater</v>
      </c>
      <c r="R4015" t="str">
        <f>RIGHT(N4015, LEN(N4015) - SEARCH("/", N4015,1))</f>
        <v>plays</v>
      </c>
      <c r="S4015" s="10">
        <f>(((J4015/60)/60)/24)+DATE(1970,1,1)</f>
        <v>41882.585648148146</v>
      </c>
      <c r="T4015" s="10">
        <f>(((I4015/60)/60)/24)+DATE(1970,1,1)</f>
        <v>41912.666666666664</v>
      </c>
      <c r="U4015" s="12">
        <f>ROUND((T4015-S4015), 0)</f>
        <v>30</v>
      </c>
      <c r="V4015" s="11">
        <f>IF(E4015&gt;=D4015, 1, "")</f>
        <v>1</v>
      </c>
      <c r="W4015" s="11" t="str">
        <f>IF(E4015&lt;D4015, 1, "")</f>
        <v/>
      </c>
      <c r="X4015" s="15">
        <f>S4015</f>
        <v>41882.585648148146</v>
      </c>
    </row>
    <row r="4016" spans="1:24" ht="48" x14ac:dyDescent="0.2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5">
        <f>E4016/D4016</f>
        <v>1.0033333333333334</v>
      </c>
      <c r="P4016" s="6">
        <f>E4016/L4016</f>
        <v>38.589743589743591</v>
      </c>
      <c r="Q4016" t="str">
        <f>LEFT(N4016, SEARCH("/", N4016, 1)-1)</f>
        <v>theater</v>
      </c>
      <c r="R4016" t="str">
        <f>RIGHT(N4016, LEN(N4016) - SEARCH("/", N4016,1))</f>
        <v>plays</v>
      </c>
      <c r="S4016" s="10">
        <f>(((J4016/60)/60)/24)+DATE(1970,1,1)</f>
        <v>42129.541585648149</v>
      </c>
      <c r="T4016" s="10">
        <f>(((I4016/60)/60)/24)+DATE(1970,1,1)</f>
        <v>42159.541585648149</v>
      </c>
      <c r="U4016" s="12">
        <f>ROUND((T4016-S4016), 0)</f>
        <v>30</v>
      </c>
      <c r="V4016" s="11">
        <f>IF(E4016&gt;=D4016, 1, "")</f>
        <v>1</v>
      </c>
      <c r="W4016" s="11" t="str">
        <f>IF(E4016&lt;D4016, 1, "")</f>
        <v/>
      </c>
      <c r="X4016" s="15">
        <f>S4016</f>
        <v>42129.541585648149</v>
      </c>
    </row>
    <row r="4017" spans="1:24" ht="48" x14ac:dyDescent="0.2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5">
        <f>E4017/D4017</f>
        <v>1.0916666666666666</v>
      </c>
      <c r="P4017" s="6">
        <f>E4017/L4017</f>
        <v>155.95238095238096</v>
      </c>
      <c r="Q4017" t="str">
        <f>LEFT(N4017, SEARCH("/", N4017, 1)-1)</f>
        <v>theater</v>
      </c>
      <c r="R4017" t="str">
        <f>RIGHT(N4017, LEN(N4017) - SEARCH("/", N4017,1))</f>
        <v>plays</v>
      </c>
      <c r="S4017" s="10">
        <f>(((J4017/60)/60)/24)+DATE(1970,1,1)</f>
        <v>42524.53800925926</v>
      </c>
      <c r="T4017" s="10">
        <f>(((I4017/60)/60)/24)+DATE(1970,1,1)</f>
        <v>42561.957638888889</v>
      </c>
      <c r="U4017" s="12">
        <f>ROUND((T4017-S4017), 0)</f>
        <v>37</v>
      </c>
      <c r="V4017" s="11">
        <f>IF(E4017&gt;=D4017, 1, "")</f>
        <v>1</v>
      </c>
      <c r="W4017" s="11" t="str">
        <f>IF(E4017&lt;D4017, 1, "")</f>
        <v/>
      </c>
      <c r="X4017" s="15">
        <f>S4017</f>
        <v>42524.53800925926</v>
      </c>
    </row>
    <row r="4018" spans="1:24" ht="48" x14ac:dyDescent="0.2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5">
        <f>E4018/D4018</f>
        <v>1.2342857142857142</v>
      </c>
      <c r="P4018" s="6">
        <f>E4018/L4018</f>
        <v>43.2</v>
      </c>
      <c r="Q4018" t="str">
        <f>LEFT(N4018, SEARCH("/", N4018, 1)-1)</f>
        <v>theater</v>
      </c>
      <c r="R4018" t="str">
        <f>RIGHT(N4018, LEN(N4018) - SEARCH("/", N4018,1))</f>
        <v>plays</v>
      </c>
      <c r="S4018" s="10">
        <f>(((J4018/60)/60)/24)+DATE(1970,1,1)</f>
        <v>42556.504490740743</v>
      </c>
      <c r="T4018" s="10">
        <f>(((I4018/60)/60)/24)+DATE(1970,1,1)</f>
        <v>42595.290972222225</v>
      </c>
      <c r="U4018" s="12">
        <f>ROUND((T4018-S4018), 0)</f>
        <v>39</v>
      </c>
      <c r="V4018" s="11">
        <f>IF(E4018&gt;=D4018, 1, "")</f>
        <v>1</v>
      </c>
      <c r="W4018" s="11" t="str">
        <f>IF(E4018&lt;D4018, 1, "")</f>
        <v/>
      </c>
      <c r="X4018" s="15">
        <f>S4018</f>
        <v>42556.504490740743</v>
      </c>
    </row>
    <row r="4019" spans="1:24" ht="48" x14ac:dyDescent="0.2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5">
        <f>E4019/D4019</f>
        <v>1.3633666666666666</v>
      </c>
      <c r="P4019" s="6">
        <f>E4019/L4019</f>
        <v>15.148518518518518</v>
      </c>
      <c r="Q4019" t="str">
        <f>LEFT(N4019, SEARCH("/", N4019, 1)-1)</f>
        <v>theater</v>
      </c>
      <c r="R4019" t="str">
        <f>RIGHT(N4019, LEN(N4019) - SEARCH("/", N4019,1))</f>
        <v>plays</v>
      </c>
      <c r="S4019" s="10">
        <f>(((J4019/60)/60)/24)+DATE(1970,1,1)</f>
        <v>42461.689745370371</v>
      </c>
      <c r="T4019" s="10">
        <f>(((I4019/60)/60)/24)+DATE(1970,1,1)</f>
        <v>42521.689745370371</v>
      </c>
      <c r="U4019" s="12">
        <f>ROUND((T4019-S4019), 0)</f>
        <v>60</v>
      </c>
      <c r="V4019" s="11">
        <f>IF(E4019&gt;=D4019, 1, "")</f>
        <v>1</v>
      </c>
      <c r="W4019" s="11" t="str">
        <f>IF(E4019&lt;D4019, 1, "")</f>
        <v/>
      </c>
      <c r="X4019" s="15">
        <f>S4019</f>
        <v>42461.689745370371</v>
      </c>
    </row>
    <row r="4020" spans="1:24" ht="48" x14ac:dyDescent="0.2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5">
        <f>E4020/D4020</f>
        <v>1.0346657233816767</v>
      </c>
      <c r="P4020" s="6">
        <f>E4020/L4020</f>
        <v>83.571428571428569</v>
      </c>
      <c r="Q4020" t="str">
        <f>LEFT(N4020, SEARCH("/", N4020, 1)-1)</f>
        <v>theater</v>
      </c>
      <c r="R4020" t="str">
        <f>RIGHT(N4020, LEN(N4020) - SEARCH("/", N4020,1))</f>
        <v>plays</v>
      </c>
      <c r="S4020" s="10">
        <f>(((J4020/60)/60)/24)+DATE(1970,1,1)</f>
        <v>41792.542986111112</v>
      </c>
      <c r="T4020" s="10">
        <f>(((I4020/60)/60)/24)+DATE(1970,1,1)</f>
        <v>41813.75</v>
      </c>
      <c r="U4020" s="12">
        <f>ROUND((T4020-S4020), 0)</f>
        <v>21</v>
      </c>
      <c r="V4020" s="11">
        <f>IF(E4020&gt;=D4020, 1, "")</f>
        <v>1</v>
      </c>
      <c r="W4020" s="11" t="str">
        <f>IF(E4020&lt;D4020, 1, "")</f>
        <v/>
      </c>
      <c r="X4020" s="15">
        <f>S4020</f>
        <v>41792.542986111112</v>
      </c>
    </row>
    <row r="4021" spans="1:24" ht="48" x14ac:dyDescent="0.2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5">
        <f>E4021/D4021</f>
        <v>1.2133333333333334</v>
      </c>
      <c r="P4021" s="6">
        <f>E4021/L4021</f>
        <v>140</v>
      </c>
      <c r="Q4021" t="str">
        <f>LEFT(N4021, SEARCH("/", N4021, 1)-1)</f>
        <v>theater</v>
      </c>
      <c r="R4021" t="str">
        <f>RIGHT(N4021, LEN(N4021) - SEARCH("/", N4021,1))</f>
        <v>plays</v>
      </c>
      <c r="S4021" s="10">
        <f>(((J4021/60)/60)/24)+DATE(1970,1,1)</f>
        <v>41879.913761574076</v>
      </c>
      <c r="T4021" s="10">
        <f>(((I4021/60)/60)/24)+DATE(1970,1,1)</f>
        <v>41894.913761574076</v>
      </c>
      <c r="U4021" s="12">
        <f>ROUND((T4021-S4021), 0)</f>
        <v>15</v>
      </c>
      <c r="V4021" s="11">
        <f>IF(E4021&gt;=D4021, 1, "")</f>
        <v>1</v>
      </c>
      <c r="W4021" s="11" t="str">
        <f>IF(E4021&lt;D4021, 1, "")</f>
        <v/>
      </c>
      <c r="X4021" s="15">
        <f>S4021</f>
        <v>41879.913761574076</v>
      </c>
    </row>
    <row r="4022" spans="1:24" ht="32" x14ac:dyDescent="0.2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5">
        <f>E4022/D4022</f>
        <v>1.86</v>
      </c>
      <c r="P4022" s="6">
        <f>E4022/L4022</f>
        <v>80.869565217391298</v>
      </c>
      <c r="Q4022" t="str">
        <f>LEFT(N4022, SEARCH("/", N4022, 1)-1)</f>
        <v>theater</v>
      </c>
      <c r="R4022" t="str">
        <f>RIGHT(N4022, LEN(N4022) - SEARCH("/", N4022,1))</f>
        <v>plays</v>
      </c>
      <c r="S4022" s="10">
        <f>(((J4022/60)/60)/24)+DATE(1970,1,1)</f>
        <v>42552.048356481479</v>
      </c>
      <c r="T4022" s="10">
        <f>(((I4022/60)/60)/24)+DATE(1970,1,1)</f>
        <v>42573.226388888885</v>
      </c>
      <c r="U4022" s="12">
        <f>ROUND((T4022-S4022), 0)</f>
        <v>21</v>
      </c>
      <c r="V4022" s="11">
        <f>IF(E4022&gt;=D4022, 1, "")</f>
        <v>1</v>
      </c>
      <c r="W4022" s="11" t="str">
        <f>IF(E4022&lt;D4022, 1, "")</f>
        <v/>
      </c>
      <c r="X4022" s="15">
        <f>S4022</f>
        <v>42552.048356481479</v>
      </c>
    </row>
    <row r="4023" spans="1:24" ht="48" x14ac:dyDescent="0.2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5">
        <f>E4023/D4023</f>
        <v>3</v>
      </c>
      <c r="P4023" s="6">
        <f>E4023/L4023</f>
        <v>53.846153846153847</v>
      </c>
      <c r="Q4023" t="str">
        <f>LEFT(N4023, SEARCH("/", N4023, 1)-1)</f>
        <v>theater</v>
      </c>
      <c r="R4023" t="str">
        <f>RIGHT(N4023, LEN(N4023) - SEARCH("/", N4023,1))</f>
        <v>plays</v>
      </c>
      <c r="S4023" s="10">
        <f>(((J4023/60)/60)/24)+DATE(1970,1,1)</f>
        <v>41810.142199074071</v>
      </c>
      <c r="T4023" s="10">
        <f>(((I4023/60)/60)/24)+DATE(1970,1,1)</f>
        <v>41824.142199074071</v>
      </c>
      <c r="U4023" s="12">
        <f>ROUND((T4023-S4023), 0)</f>
        <v>14</v>
      </c>
      <c r="V4023" s="11">
        <f>IF(E4023&gt;=D4023, 1, "")</f>
        <v>1</v>
      </c>
      <c r="W4023" s="11" t="str">
        <f>IF(E4023&lt;D4023, 1, "")</f>
        <v/>
      </c>
      <c r="X4023" s="15">
        <f>S4023</f>
        <v>41810.142199074071</v>
      </c>
    </row>
    <row r="4024" spans="1:24" ht="48" x14ac:dyDescent="0.2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5">
        <f>E4024/D4024</f>
        <v>1.0825</v>
      </c>
      <c r="P4024" s="6">
        <f>E4024/L4024</f>
        <v>30.928571428571427</v>
      </c>
      <c r="Q4024" t="str">
        <f>LEFT(N4024, SEARCH("/", N4024, 1)-1)</f>
        <v>theater</v>
      </c>
      <c r="R4024" t="str">
        <f>RIGHT(N4024, LEN(N4024) - SEARCH("/", N4024,1))</f>
        <v>plays</v>
      </c>
      <c r="S4024" s="10">
        <f>(((J4024/60)/60)/24)+DATE(1970,1,1)</f>
        <v>41785.707708333335</v>
      </c>
      <c r="T4024" s="10">
        <f>(((I4024/60)/60)/24)+DATE(1970,1,1)</f>
        <v>41815.707708333335</v>
      </c>
      <c r="U4024" s="12">
        <f>ROUND((T4024-S4024), 0)</f>
        <v>30</v>
      </c>
      <c r="V4024" s="11">
        <f>IF(E4024&gt;=D4024, 1, "")</f>
        <v>1</v>
      </c>
      <c r="W4024" s="11" t="str">
        <f>IF(E4024&lt;D4024, 1, "")</f>
        <v/>
      </c>
      <c r="X4024" s="15">
        <f>S4024</f>
        <v>41785.707708333335</v>
      </c>
    </row>
    <row r="4025" spans="1:24" ht="32" x14ac:dyDescent="0.2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5">
        <f>E4025/D4025</f>
        <v>1.4115384615384616</v>
      </c>
      <c r="P4025" s="6">
        <f>E4025/L4025</f>
        <v>67.962962962962962</v>
      </c>
      <c r="Q4025" t="str">
        <f>LEFT(N4025, SEARCH("/", N4025, 1)-1)</f>
        <v>theater</v>
      </c>
      <c r="R4025" t="str">
        <f>RIGHT(N4025, LEN(N4025) - SEARCH("/", N4025,1))</f>
        <v>plays</v>
      </c>
      <c r="S4025" s="10">
        <f>(((J4025/60)/60)/24)+DATE(1970,1,1)</f>
        <v>42072.576249999998</v>
      </c>
      <c r="T4025" s="10">
        <f>(((I4025/60)/60)/24)+DATE(1970,1,1)</f>
        <v>42097.576249999998</v>
      </c>
      <c r="U4025" s="12">
        <f>ROUND((T4025-S4025), 0)</f>
        <v>25</v>
      </c>
      <c r="V4025" s="11">
        <f>IF(E4025&gt;=D4025, 1, "")</f>
        <v>1</v>
      </c>
      <c r="W4025" s="11" t="str">
        <f>IF(E4025&lt;D4025, 1, "")</f>
        <v/>
      </c>
      <c r="X4025" s="15">
        <f>S4025</f>
        <v>42072.576249999998</v>
      </c>
    </row>
    <row r="4026" spans="1:24" ht="32" x14ac:dyDescent="0.2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5">
        <f>E4026/D4026</f>
        <v>1.1399999999999999</v>
      </c>
      <c r="P4026" s="6">
        <f>E4026/L4026</f>
        <v>27.142857142857142</v>
      </c>
      <c r="Q4026" t="str">
        <f>LEFT(N4026, SEARCH("/", N4026, 1)-1)</f>
        <v>theater</v>
      </c>
      <c r="R4026" t="str">
        <f>RIGHT(N4026, LEN(N4026) - SEARCH("/", N4026,1))</f>
        <v>plays</v>
      </c>
      <c r="S4026" s="10">
        <f>(((J4026/60)/60)/24)+DATE(1970,1,1)</f>
        <v>41779.724224537036</v>
      </c>
      <c r="T4026" s="10">
        <f>(((I4026/60)/60)/24)+DATE(1970,1,1)</f>
        <v>41805.666666666664</v>
      </c>
      <c r="U4026" s="12">
        <f>ROUND((T4026-S4026), 0)</f>
        <v>26</v>
      </c>
      <c r="V4026" s="11">
        <f>IF(E4026&gt;=D4026, 1, "")</f>
        <v>1</v>
      </c>
      <c r="W4026" s="11" t="str">
        <f>IF(E4026&lt;D4026, 1, "")</f>
        <v/>
      </c>
      <c r="X4026" s="15">
        <f>S4026</f>
        <v>41779.724224537036</v>
      </c>
    </row>
    <row r="4027" spans="1:24" ht="48" x14ac:dyDescent="0.2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5">
        <f>E4027/D4027</f>
        <v>1.5373333333333334</v>
      </c>
      <c r="P4027" s="6">
        <f>E4027/L4027</f>
        <v>110.86538461538461</v>
      </c>
      <c r="Q4027" t="str">
        <f>LEFT(N4027, SEARCH("/", N4027, 1)-1)</f>
        <v>theater</v>
      </c>
      <c r="R4027" t="str">
        <f>RIGHT(N4027, LEN(N4027) - SEARCH("/", N4027,1))</f>
        <v>plays</v>
      </c>
      <c r="S4027" s="10">
        <f>(((J4027/60)/60)/24)+DATE(1970,1,1)</f>
        <v>42134.172071759262</v>
      </c>
      <c r="T4027" s="10">
        <f>(((I4027/60)/60)/24)+DATE(1970,1,1)</f>
        <v>42155.290972222225</v>
      </c>
      <c r="U4027" s="12">
        <f>ROUND((T4027-S4027), 0)</f>
        <v>21</v>
      </c>
      <c r="V4027" s="11">
        <f>IF(E4027&gt;=D4027, 1, "")</f>
        <v>1</v>
      </c>
      <c r="W4027" s="11" t="str">
        <f>IF(E4027&lt;D4027, 1, "")</f>
        <v/>
      </c>
      <c r="X4027" s="15">
        <f>S4027</f>
        <v>42134.172071759262</v>
      </c>
    </row>
    <row r="4028" spans="1:24" ht="48" x14ac:dyDescent="0.2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5">
        <f>E4028/D4028</f>
        <v>1.0149999999999999</v>
      </c>
      <c r="P4028" s="6">
        <f>E4028/L4028</f>
        <v>106.84210526315789</v>
      </c>
      <c r="Q4028" t="str">
        <f>LEFT(N4028, SEARCH("/", N4028, 1)-1)</f>
        <v>theater</v>
      </c>
      <c r="R4028" t="str">
        <f>RIGHT(N4028, LEN(N4028) - SEARCH("/", N4028,1))</f>
        <v>plays</v>
      </c>
      <c r="S4028" s="10">
        <f>(((J4028/60)/60)/24)+DATE(1970,1,1)</f>
        <v>42505.738032407404</v>
      </c>
      <c r="T4028" s="10">
        <f>(((I4028/60)/60)/24)+DATE(1970,1,1)</f>
        <v>42525.738032407404</v>
      </c>
      <c r="U4028" s="12">
        <f>ROUND((T4028-S4028), 0)</f>
        <v>20</v>
      </c>
      <c r="V4028" s="11">
        <f>IF(E4028&gt;=D4028, 1, "")</f>
        <v>1</v>
      </c>
      <c r="W4028" s="11" t="str">
        <f>IF(E4028&lt;D4028, 1, "")</f>
        <v/>
      </c>
      <c r="X4028" s="15">
        <f>S4028</f>
        <v>42505.738032407404</v>
      </c>
    </row>
    <row r="4029" spans="1:24" ht="48" x14ac:dyDescent="0.2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5">
        <f>E4029/D4029</f>
        <v>1.0235000000000001</v>
      </c>
      <c r="P4029" s="6">
        <f>E4029/L4029</f>
        <v>105.51546391752578</v>
      </c>
      <c r="Q4029" t="str">
        <f>LEFT(N4029, SEARCH("/", N4029, 1)-1)</f>
        <v>theater</v>
      </c>
      <c r="R4029" t="str">
        <f>RIGHT(N4029, LEN(N4029) - SEARCH("/", N4029,1))</f>
        <v>plays</v>
      </c>
      <c r="S4029" s="10">
        <f>(((J4029/60)/60)/24)+DATE(1970,1,1)</f>
        <v>42118.556331018524</v>
      </c>
      <c r="T4029" s="10">
        <f>(((I4029/60)/60)/24)+DATE(1970,1,1)</f>
        <v>42150.165972222225</v>
      </c>
      <c r="U4029" s="12">
        <f>ROUND((T4029-S4029), 0)</f>
        <v>32</v>
      </c>
      <c r="V4029" s="11">
        <f>IF(E4029&gt;=D4029, 1, "")</f>
        <v>1</v>
      </c>
      <c r="W4029" s="11" t="str">
        <f>IF(E4029&lt;D4029, 1, "")</f>
        <v/>
      </c>
      <c r="X4029" s="15">
        <f>S4029</f>
        <v>42118.556331018524</v>
      </c>
    </row>
    <row r="4030" spans="1:24" ht="48" x14ac:dyDescent="0.2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5">
        <f>E4030/D4030</f>
        <v>1.0257142857142858</v>
      </c>
      <c r="P4030" s="6">
        <f>E4030/L4030</f>
        <v>132.96296296296296</v>
      </c>
      <c r="Q4030" t="str">
        <f>LEFT(N4030, SEARCH("/", N4030, 1)-1)</f>
        <v>theater</v>
      </c>
      <c r="R4030" t="str">
        <f>RIGHT(N4030, LEN(N4030) - SEARCH("/", N4030,1))</f>
        <v>plays</v>
      </c>
      <c r="S4030" s="10">
        <f>(((J4030/60)/60)/24)+DATE(1970,1,1)</f>
        <v>42036.995590277773</v>
      </c>
      <c r="T4030" s="10">
        <f>(((I4030/60)/60)/24)+DATE(1970,1,1)</f>
        <v>42094.536111111112</v>
      </c>
      <c r="U4030" s="12">
        <f>ROUND((T4030-S4030), 0)</f>
        <v>58</v>
      </c>
      <c r="V4030" s="11">
        <f>IF(E4030&gt;=D4030, 1, "")</f>
        <v>1</v>
      </c>
      <c r="W4030" s="11" t="str">
        <f>IF(E4030&lt;D4030, 1, "")</f>
        <v/>
      </c>
      <c r="X4030" s="15">
        <f>S4030</f>
        <v>42036.995590277773</v>
      </c>
    </row>
    <row r="4031" spans="1:24" ht="48" x14ac:dyDescent="0.2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5">
        <f>E4031/D4031</f>
        <v>1.5575000000000001</v>
      </c>
      <c r="P4031" s="6">
        <f>E4031/L4031</f>
        <v>51.916666666666664</v>
      </c>
      <c r="Q4031" t="str">
        <f>LEFT(N4031, SEARCH("/", N4031, 1)-1)</f>
        <v>theater</v>
      </c>
      <c r="R4031" t="str">
        <f>RIGHT(N4031, LEN(N4031) - SEARCH("/", N4031,1))</f>
        <v>plays</v>
      </c>
      <c r="S4031" s="10">
        <f>(((J4031/60)/60)/24)+DATE(1970,1,1)</f>
        <v>42360.887835648144</v>
      </c>
      <c r="T4031" s="10">
        <f>(((I4031/60)/60)/24)+DATE(1970,1,1)</f>
        <v>42390.887835648144</v>
      </c>
      <c r="U4031" s="12">
        <f>ROUND((T4031-S4031), 0)</f>
        <v>30</v>
      </c>
      <c r="V4031" s="11">
        <f>IF(E4031&gt;=D4031, 1, "")</f>
        <v>1</v>
      </c>
      <c r="W4031" s="11" t="str">
        <f>IF(E4031&lt;D4031, 1, "")</f>
        <v/>
      </c>
      <c r="X4031" s="15">
        <f>S4031</f>
        <v>42360.887835648144</v>
      </c>
    </row>
    <row r="4032" spans="1:24" ht="48" x14ac:dyDescent="0.2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5">
        <f>E4032/D4032</f>
        <v>1.0075000000000001</v>
      </c>
      <c r="P4032" s="6">
        <f>E4032/L4032</f>
        <v>310</v>
      </c>
      <c r="Q4032" t="str">
        <f>LEFT(N4032, SEARCH("/", N4032, 1)-1)</f>
        <v>theater</v>
      </c>
      <c r="R4032" t="str">
        <f>RIGHT(N4032, LEN(N4032) - SEARCH("/", N4032,1))</f>
        <v>plays</v>
      </c>
      <c r="S4032" s="10">
        <f>(((J4032/60)/60)/24)+DATE(1970,1,1)</f>
        <v>42102.866307870368</v>
      </c>
      <c r="T4032" s="10">
        <f>(((I4032/60)/60)/24)+DATE(1970,1,1)</f>
        <v>42133.866307870368</v>
      </c>
      <c r="U4032" s="12">
        <f>ROUND((T4032-S4032), 0)</f>
        <v>31</v>
      </c>
      <c r="V4032" s="11">
        <f>IF(E4032&gt;=D4032, 1, "")</f>
        <v>1</v>
      </c>
      <c r="W4032" s="11" t="str">
        <f>IF(E4032&lt;D4032, 1, "")</f>
        <v/>
      </c>
      <c r="X4032" s="15">
        <f>S4032</f>
        <v>42102.866307870368</v>
      </c>
    </row>
    <row r="4033" spans="1:24" ht="48" x14ac:dyDescent="0.2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5">
        <f>E4033/D4033</f>
        <v>2.3940000000000001</v>
      </c>
      <c r="P4033" s="6">
        <f>E4033/L4033</f>
        <v>26.021739130434781</v>
      </c>
      <c r="Q4033" t="str">
        <f>LEFT(N4033, SEARCH("/", N4033, 1)-1)</f>
        <v>theater</v>
      </c>
      <c r="R4033" t="str">
        <f>RIGHT(N4033, LEN(N4033) - SEARCH("/", N4033,1))</f>
        <v>plays</v>
      </c>
      <c r="S4033" s="10">
        <f>(((J4033/60)/60)/24)+DATE(1970,1,1)</f>
        <v>42032.716145833328</v>
      </c>
      <c r="T4033" s="10">
        <f>(((I4033/60)/60)/24)+DATE(1970,1,1)</f>
        <v>42062.716145833328</v>
      </c>
      <c r="U4033" s="12">
        <f>ROUND((T4033-S4033), 0)</f>
        <v>30</v>
      </c>
      <c r="V4033" s="11">
        <f>IF(E4033&gt;=D4033, 1, "")</f>
        <v>1</v>
      </c>
      <c r="W4033" s="11" t="str">
        <f>IF(E4033&lt;D4033, 1, "")</f>
        <v/>
      </c>
      <c r="X4033" s="15">
        <f>S4033</f>
        <v>42032.716145833328</v>
      </c>
    </row>
    <row r="4034" spans="1:24" ht="32" x14ac:dyDescent="0.2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5">
        <f>E4034/D4034</f>
        <v>2.1</v>
      </c>
      <c r="P4034" s="6">
        <f>E4034/L4034</f>
        <v>105</v>
      </c>
      <c r="Q4034" t="str">
        <f>LEFT(N4034, SEARCH("/", N4034, 1)-1)</f>
        <v>theater</v>
      </c>
      <c r="R4034" t="str">
        <f>RIGHT(N4034, LEN(N4034) - SEARCH("/", N4034,1))</f>
        <v>plays</v>
      </c>
      <c r="S4034" s="10">
        <f>(((J4034/60)/60)/24)+DATE(1970,1,1)</f>
        <v>42147.729930555557</v>
      </c>
      <c r="T4034" s="10">
        <f>(((I4034/60)/60)/24)+DATE(1970,1,1)</f>
        <v>42177.729930555557</v>
      </c>
      <c r="U4034" s="12">
        <f>ROUND((T4034-S4034), 0)</f>
        <v>30</v>
      </c>
      <c r="V4034" s="11">
        <f>IF(E4034&gt;=D4034, 1, "")</f>
        <v>1</v>
      </c>
      <c r="W4034" s="11" t="str">
        <f>IF(E4034&lt;D4034, 1, "")</f>
        <v/>
      </c>
      <c r="X4034" s="15">
        <f>S4034</f>
        <v>42147.729930555557</v>
      </c>
    </row>
    <row r="4035" spans="1:24" ht="32" x14ac:dyDescent="0.2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5">
        <f>E4035/D4035</f>
        <v>1.0451515151515152</v>
      </c>
      <c r="P4035" s="6">
        <f>E4035/L4035</f>
        <v>86.224999999999994</v>
      </c>
      <c r="Q4035" t="str">
        <f>LEFT(N4035, SEARCH("/", N4035, 1)-1)</f>
        <v>theater</v>
      </c>
      <c r="R4035" t="str">
        <f>RIGHT(N4035, LEN(N4035) - SEARCH("/", N4035,1))</f>
        <v>plays</v>
      </c>
      <c r="S4035" s="10">
        <f>(((J4035/60)/60)/24)+DATE(1970,1,1)</f>
        <v>42165.993125000001</v>
      </c>
      <c r="T4035" s="10">
        <f>(((I4035/60)/60)/24)+DATE(1970,1,1)</f>
        <v>42187.993125000001</v>
      </c>
      <c r="U4035" s="12">
        <f>ROUND((T4035-S4035), 0)</f>
        <v>22</v>
      </c>
      <c r="V4035" s="11">
        <f>IF(E4035&gt;=D4035, 1, "")</f>
        <v>1</v>
      </c>
      <c r="W4035" s="11" t="str">
        <f>IF(E4035&lt;D4035, 1, "")</f>
        <v/>
      </c>
      <c r="X4035" s="15">
        <f>S4035</f>
        <v>42165.993125000001</v>
      </c>
    </row>
    <row r="4036" spans="1:24" ht="48" x14ac:dyDescent="0.2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5">
        <f>E4036/D4036</f>
        <v>1.008</v>
      </c>
      <c r="P4036" s="6">
        <f>E4036/L4036</f>
        <v>114.54545454545455</v>
      </c>
      <c r="Q4036" t="str">
        <f>LEFT(N4036, SEARCH("/", N4036, 1)-1)</f>
        <v>theater</v>
      </c>
      <c r="R4036" t="str">
        <f>RIGHT(N4036, LEN(N4036) - SEARCH("/", N4036,1))</f>
        <v>plays</v>
      </c>
      <c r="S4036" s="10">
        <f>(((J4036/60)/60)/24)+DATE(1970,1,1)</f>
        <v>41927.936157407406</v>
      </c>
      <c r="T4036" s="10">
        <f>(((I4036/60)/60)/24)+DATE(1970,1,1)</f>
        <v>41948.977824074071</v>
      </c>
      <c r="U4036" s="12">
        <f>ROUND((T4036-S4036), 0)</f>
        <v>21</v>
      </c>
      <c r="V4036" s="11">
        <f>IF(E4036&gt;=D4036, 1, "")</f>
        <v>1</v>
      </c>
      <c r="W4036" s="11" t="str">
        <f>IF(E4036&lt;D4036, 1, "")</f>
        <v/>
      </c>
      <c r="X4036" s="15">
        <f>S4036</f>
        <v>41927.936157407406</v>
      </c>
    </row>
    <row r="4037" spans="1:24" ht="64" x14ac:dyDescent="0.2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5">
        <f>E4037/D4037</f>
        <v>1.1120000000000001</v>
      </c>
      <c r="P4037" s="6">
        <f>E4037/L4037</f>
        <v>47.657142857142858</v>
      </c>
      <c r="Q4037" t="str">
        <f>LEFT(N4037, SEARCH("/", N4037, 1)-1)</f>
        <v>theater</v>
      </c>
      <c r="R4037" t="str">
        <f>RIGHT(N4037, LEN(N4037) - SEARCH("/", N4037,1))</f>
        <v>plays</v>
      </c>
      <c r="S4037" s="10">
        <f>(((J4037/60)/60)/24)+DATE(1970,1,1)</f>
        <v>42381.671840277777</v>
      </c>
      <c r="T4037" s="10">
        <f>(((I4037/60)/60)/24)+DATE(1970,1,1)</f>
        <v>42411.957638888889</v>
      </c>
      <c r="U4037" s="12">
        <f>ROUND((T4037-S4037), 0)</f>
        <v>30</v>
      </c>
      <c r="V4037" s="11">
        <f>IF(E4037&gt;=D4037, 1, "")</f>
        <v>1</v>
      </c>
      <c r="W4037" s="11" t="str">
        <f>IF(E4037&lt;D4037, 1, "")</f>
        <v/>
      </c>
      <c r="X4037" s="15">
        <f>S4037</f>
        <v>42381.671840277777</v>
      </c>
    </row>
    <row r="4038" spans="1:24" ht="32" x14ac:dyDescent="0.2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5">
        <f>E4038/D4038</f>
        <v>1.0204444444444445</v>
      </c>
      <c r="P4038" s="6">
        <f>E4038/L4038</f>
        <v>72.888888888888886</v>
      </c>
      <c r="Q4038" t="str">
        <f>LEFT(N4038, SEARCH("/", N4038, 1)-1)</f>
        <v>theater</v>
      </c>
      <c r="R4038" t="str">
        <f>RIGHT(N4038, LEN(N4038) - SEARCH("/", N4038,1))</f>
        <v>plays</v>
      </c>
      <c r="S4038" s="10">
        <f>(((J4038/60)/60)/24)+DATE(1970,1,1)</f>
        <v>41943.753032407411</v>
      </c>
      <c r="T4038" s="10">
        <f>(((I4038/60)/60)/24)+DATE(1970,1,1)</f>
        <v>41973.794699074075</v>
      </c>
      <c r="U4038" s="12">
        <f>ROUND((T4038-S4038), 0)</f>
        <v>30</v>
      </c>
      <c r="V4038" s="11">
        <f>IF(E4038&gt;=D4038, 1, "")</f>
        <v>1</v>
      </c>
      <c r="W4038" s="11" t="str">
        <f>IF(E4038&lt;D4038, 1, "")</f>
        <v/>
      </c>
      <c r="X4038" s="15">
        <f>S4038</f>
        <v>41943.753032407411</v>
      </c>
    </row>
    <row r="4039" spans="1:24" ht="48" x14ac:dyDescent="0.2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5">
        <f>E4039/D4039</f>
        <v>1.0254767441860466</v>
      </c>
      <c r="P4039" s="6">
        <f>E4039/L4039</f>
        <v>49.545505617977533</v>
      </c>
      <c r="Q4039" t="str">
        <f>LEFT(N4039, SEARCH("/", N4039, 1)-1)</f>
        <v>theater</v>
      </c>
      <c r="R4039" t="str">
        <f>RIGHT(N4039, LEN(N4039) - SEARCH("/", N4039,1))</f>
        <v>plays</v>
      </c>
      <c r="S4039" s="10">
        <f>(((J4039/60)/60)/24)+DATE(1970,1,1)</f>
        <v>42465.491435185191</v>
      </c>
      <c r="T4039" s="10">
        <f>(((I4039/60)/60)/24)+DATE(1970,1,1)</f>
        <v>42494.958333333328</v>
      </c>
      <c r="U4039" s="12">
        <f>ROUND((T4039-S4039), 0)</f>
        <v>29</v>
      </c>
      <c r="V4039" s="11">
        <f>IF(E4039&gt;=D4039, 1, "")</f>
        <v>1</v>
      </c>
      <c r="W4039" s="11" t="str">
        <f>IF(E4039&lt;D4039, 1, "")</f>
        <v/>
      </c>
      <c r="X4039" s="15">
        <f>S4039</f>
        <v>42465.491435185191</v>
      </c>
    </row>
    <row r="4040" spans="1:24" ht="48" x14ac:dyDescent="0.2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5">
        <f>E4040/D4040</f>
        <v>1.27</v>
      </c>
      <c r="P4040" s="6">
        <f>E4040/L4040</f>
        <v>25.4</v>
      </c>
      <c r="Q4040" t="str">
        <f>LEFT(N4040, SEARCH("/", N4040, 1)-1)</f>
        <v>theater</v>
      </c>
      <c r="R4040" t="str">
        <f>RIGHT(N4040, LEN(N4040) - SEARCH("/", N4040,1))</f>
        <v>plays</v>
      </c>
      <c r="S4040" s="10">
        <f>(((J4040/60)/60)/24)+DATE(1970,1,1)</f>
        <v>42401.945219907408</v>
      </c>
      <c r="T4040" s="10">
        <f>(((I4040/60)/60)/24)+DATE(1970,1,1)</f>
        <v>42418.895833333328</v>
      </c>
      <c r="U4040" s="12">
        <f>ROUND((T4040-S4040), 0)</f>
        <v>17</v>
      </c>
      <c r="V4040" s="11">
        <f>IF(E4040&gt;=D4040, 1, "")</f>
        <v>1</v>
      </c>
      <c r="W4040" s="11" t="str">
        <f>IF(E4040&lt;D4040, 1, "")</f>
        <v/>
      </c>
      <c r="X4040" s="15">
        <f>S4040</f>
        <v>42401.945219907408</v>
      </c>
    </row>
    <row r="4041" spans="1:24" ht="48" x14ac:dyDescent="0.2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5">
        <f>E4041/D4041</f>
        <v>3.3870588235294119</v>
      </c>
      <c r="P4041" s="6">
        <f>E4041/L4041</f>
        <v>62.586956521739133</v>
      </c>
      <c r="Q4041" t="str">
        <f>LEFT(N4041, SEARCH("/", N4041, 1)-1)</f>
        <v>theater</v>
      </c>
      <c r="R4041" t="str">
        <f>RIGHT(N4041, LEN(N4041) - SEARCH("/", N4041,1))</f>
        <v>plays</v>
      </c>
      <c r="S4041" s="10">
        <f>(((J4041/60)/60)/24)+DATE(1970,1,1)</f>
        <v>42462.140868055561</v>
      </c>
      <c r="T4041" s="10">
        <f>(((I4041/60)/60)/24)+DATE(1970,1,1)</f>
        <v>42489.875</v>
      </c>
      <c r="U4041" s="12">
        <f>ROUND((T4041-S4041), 0)</f>
        <v>28</v>
      </c>
      <c r="V4041" s="11">
        <f>IF(E4041&gt;=D4041, 1, "")</f>
        <v>1</v>
      </c>
      <c r="W4041" s="11" t="str">
        <f>IF(E4041&lt;D4041, 1, "")</f>
        <v/>
      </c>
      <c r="X4041" s="15">
        <f>S4041</f>
        <v>42462.140868055561</v>
      </c>
    </row>
    <row r="4042" spans="1:24" ht="48" x14ac:dyDescent="0.2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5">
        <f>E4042/D4042</f>
        <v>1.0075000000000001</v>
      </c>
      <c r="P4042" s="6">
        <f>E4042/L4042</f>
        <v>61.060606060606062</v>
      </c>
      <c r="Q4042" t="str">
        <f>LEFT(N4042, SEARCH("/", N4042, 1)-1)</f>
        <v>theater</v>
      </c>
      <c r="R4042" t="str">
        <f>RIGHT(N4042, LEN(N4042) - SEARCH("/", N4042,1))</f>
        <v>plays</v>
      </c>
      <c r="S4042" s="10">
        <f>(((J4042/60)/60)/24)+DATE(1970,1,1)</f>
        <v>42632.348310185189</v>
      </c>
      <c r="T4042" s="10">
        <f>(((I4042/60)/60)/24)+DATE(1970,1,1)</f>
        <v>42663.204861111109</v>
      </c>
      <c r="U4042" s="12">
        <f>ROUND((T4042-S4042), 0)</f>
        <v>31</v>
      </c>
      <c r="V4042" s="11">
        <f>IF(E4042&gt;=D4042, 1, "")</f>
        <v>1</v>
      </c>
      <c r="W4042" s="11" t="str">
        <f>IF(E4042&lt;D4042, 1, "")</f>
        <v/>
      </c>
      <c r="X4042" s="15">
        <f>S4042</f>
        <v>42632.348310185189</v>
      </c>
    </row>
    <row r="4043" spans="1:24" ht="48" x14ac:dyDescent="0.2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5">
        <f>E4043/D4043</f>
        <v>1.0351999999999999</v>
      </c>
      <c r="P4043" s="6">
        <f>E4043/L4043</f>
        <v>99.538461538461533</v>
      </c>
      <c r="Q4043" t="str">
        <f>LEFT(N4043, SEARCH("/", N4043, 1)-1)</f>
        <v>theater</v>
      </c>
      <c r="R4043" t="str">
        <f>RIGHT(N4043, LEN(N4043) - SEARCH("/", N4043,1))</f>
        <v>musical</v>
      </c>
      <c r="S4043" s="10">
        <f>(((J4043/60)/60)/24)+DATE(1970,1,1)</f>
        <v>42395.706435185188</v>
      </c>
      <c r="T4043" s="10">
        <f>(((I4043/60)/60)/24)+DATE(1970,1,1)</f>
        <v>42416.249305555553</v>
      </c>
      <c r="U4043" s="12">
        <f>ROUND((T4043-S4043), 0)</f>
        <v>21</v>
      </c>
      <c r="V4043" s="11">
        <f>IF(E4043&gt;=D4043, 1, "")</f>
        <v>1</v>
      </c>
      <c r="W4043" s="11" t="str">
        <f>IF(E4043&lt;D4043, 1, "")</f>
        <v/>
      </c>
      <c r="X4043" s="15">
        <f>S4043</f>
        <v>42395.706435185188</v>
      </c>
    </row>
    <row r="4044" spans="1:24" ht="48" x14ac:dyDescent="0.2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5">
        <f>E4044/D4044</f>
        <v>1.05</v>
      </c>
      <c r="P4044" s="6">
        <f>E4044/L4044</f>
        <v>75</v>
      </c>
      <c r="Q4044" t="str">
        <f>LEFT(N4044, SEARCH("/", N4044, 1)-1)</f>
        <v>theater</v>
      </c>
      <c r="R4044" t="str">
        <f>RIGHT(N4044, LEN(N4044) - SEARCH("/", N4044,1))</f>
        <v>musical</v>
      </c>
      <c r="S4044" s="10">
        <f>(((J4044/60)/60)/24)+DATE(1970,1,1)</f>
        <v>42458.127175925925</v>
      </c>
      <c r="T4044" s="10">
        <f>(((I4044/60)/60)/24)+DATE(1970,1,1)</f>
        <v>42489.165972222225</v>
      </c>
      <c r="U4044" s="12">
        <f>ROUND((T4044-S4044), 0)</f>
        <v>31</v>
      </c>
      <c r="V4044" s="11">
        <f>IF(E4044&gt;=D4044, 1, "")</f>
        <v>1</v>
      </c>
      <c r="W4044" s="11" t="str">
        <f>IF(E4044&lt;D4044, 1, "")</f>
        <v/>
      </c>
      <c r="X4044" s="15">
        <f>S4044</f>
        <v>42458.127175925925</v>
      </c>
    </row>
    <row r="4045" spans="1:24" ht="96" x14ac:dyDescent="0.2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5">
        <f>E4045/D4045</f>
        <v>1.0044999999999999</v>
      </c>
      <c r="P4045" s="6">
        <f>E4045/L4045</f>
        <v>215.25</v>
      </c>
      <c r="Q4045" t="str">
        <f>LEFT(N4045, SEARCH("/", N4045, 1)-1)</f>
        <v>theater</v>
      </c>
      <c r="R4045" t="str">
        <f>RIGHT(N4045, LEN(N4045) - SEARCH("/", N4045,1))</f>
        <v>musical</v>
      </c>
      <c r="S4045" s="10">
        <f>(((J4045/60)/60)/24)+DATE(1970,1,1)</f>
        <v>42016.981574074074</v>
      </c>
      <c r="T4045" s="10">
        <f>(((I4045/60)/60)/24)+DATE(1970,1,1)</f>
        <v>42045.332638888889</v>
      </c>
      <c r="U4045" s="12">
        <f>ROUND((T4045-S4045), 0)</f>
        <v>28</v>
      </c>
      <c r="V4045" s="11">
        <f>IF(E4045&gt;=D4045, 1, "")</f>
        <v>1</v>
      </c>
      <c r="W4045" s="11" t="str">
        <f>IF(E4045&lt;D4045, 1, "")</f>
        <v/>
      </c>
      <c r="X4045" s="15">
        <f>S4045</f>
        <v>42016.981574074074</v>
      </c>
    </row>
    <row r="4046" spans="1:24" ht="48" x14ac:dyDescent="0.2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5">
        <f>E4046/D4046</f>
        <v>1.3260000000000001</v>
      </c>
      <c r="P4046" s="6">
        <f>E4046/L4046</f>
        <v>120.54545454545455</v>
      </c>
      <c r="Q4046" t="str">
        <f>LEFT(N4046, SEARCH("/", N4046, 1)-1)</f>
        <v>theater</v>
      </c>
      <c r="R4046" t="str">
        <f>RIGHT(N4046, LEN(N4046) - SEARCH("/", N4046,1))</f>
        <v>musical</v>
      </c>
      <c r="S4046" s="10">
        <f>(((J4046/60)/60)/24)+DATE(1970,1,1)</f>
        <v>42403.035567129627</v>
      </c>
      <c r="T4046" s="10">
        <f>(((I4046/60)/60)/24)+DATE(1970,1,1)</f>
        <v>42462.993900462956</v>
      </c>
      <c r="U4046" s="12">
        <f>ROUND((T4046-S4046), 0)</f>
        <v>60</v>
      </c>
      <c r="V4046" s="11">
        <f>IF(E4046&gt;=D4046, 1, "")</f>
        <v>1</v>
      </c>
      <c r="W4046" s="11" t="str">
        <f>IF(E4046&lt;D4046, 1, "")</f>
        <v/>
      </c>
      <c r="X4046" s="15">
        <f>S4046</f>
        <v>42403.035567129627</v>
      </c>
    </row>
    <row r="4047" spans="1:24" ht="64" x14ac:dyDescent="0.2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5">
        <f>E4047/D4047</f>
        <v>1.1299999999999999</v>
      </c>
      <c r="P4047" s="6">
        <f>E4047/L4047</f>
        <v>37.666666666666664</v>
      </c>
      <c r="Q4047" t="str">
        <f>LEFT(N4047, SEARCH("/", N4047, 1)-1)</f>
        <v>theater</v>
      </c>
      <c r="R4047" t="str">
        <f>RIGHT(N4047, LEN(N4047) - SEARCH("/", N4047,1))</f>
        <v>musical</v>
      </c>
      <c r="S4047" s="10">
        <f>(((J4047/60)/60)/24)+DATE(1970,1,1)</f>
        <v>42619.802488425921</v>
      </c>
      <c r="T4047" s="10">
        <f>(((I4047/60)/60)/24)+DATE(1970,1,1)</f>
        <v>42659.875</v>
      </c>
      <c r="U4047" s="12">
        <f>ROUND((T4047-S4047), 0)</f>
        <v>40</v>
      </c>
      <c r="V4047" s="11">
        <f>IF(E4047&gt;=D4047, 1, "")</f>
        <v>1</v>
      </c>
      <c r="W4047" s="11" t="str">
        <f>IF(E4047&lt;D4047, 1, "")</f>
        <v/>
      </c>
      <c r="X4047" s="15">
        <f>S4047</f>
        <v>42619.802488425921</v>
      </c>
    </row>
    <row r="4048" spans="1:24" ht="48" x14ac:dyDescent="0.2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5">
        <f>E4048/D4048</f>
        <v>1.0334000000000001</v>
      </c>
      <c r="P4048" s="6">
        <f>E4048/L4048</f>
        <v>172.23333333333332</v>
      </c>
      <c r="Q4048" t="str">
        <f>LEFT(N4048, SEARCH("/", N4048, 1)-1)</f>
        <v>theater</v>
      </c>
      <c r="R4048" t="str">
        <f>RIGHT(N4048, LEN(N4048) - SEARCH("/", N4048,1))</f>
        <v>musical</v>
      </c>
      <c r="S4048" s="10">
        <f>(((J4048/60)/60)/24)+DATE(1970,1,1)</f>
        <v>42128.824074074073</v>
      </c>
      <c r="T4048" s="10">
        <f>(((I4048/60)/60)/24)+DATE(1970,1,1)</f>
        <v>42158</v>
      </c>
      <c r="U4048" s="12">
        <f>ROUND((T4048-S4048), 0)</f>
        <v>29</v>
      </c>
      <c r="V4048" s="11">
        <f>IF(E4048&gt;=D4048, 1, "")</f>
        <v>1</v>
      </c>
      <c r="W4048" s="11" t="str">
        <f>IF(E4048&lt;D4048, 1, "")</f>
        <v/>
      </c>
      <c r="X4048" s="15">
        <f>S4048</f>
        <v>42128.824074074073</v>
      </c>
    </row>
    <row r="4049" spans="1:24" ht="48" x14ac:dyDescent="0.2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5">
        <f>E4049/D4049</f>
        <v>1.2</v>
      </c>
      <c r="P4049" s="6">
        <f>E4049/L4049</f>
        <v>111.11111111111111</v>
      </c>
      <c r="Q4049" t="str">
        <f>LEFT(N4049, SEARCH("/", N4049, 1)-1)</f>
        <v>theater</v>
      </c>
      <c r="R4049" t="str">
        <f>RIGHT(N4049, LEN(N4049) - SEARCH("/", N4049,1))</f>
        <v>musical</v>
      </c>
      <c r="S4049" s="10">
        <f>(((J4049/60)/60)/24)+DATE(1970,1,1)</f>
        <v>41808.881215277775</v>
      </c>
      <c r="T4049" s="10">
        <f>(((I4049/60)/60)/24)+DATE(1970,1,1)</f>
        <v>41846.207638888889</v>
      </c>
      <c r="U4049" s="12">
        <f>ROUND((T4049-S4049), 0)</f>
        <v>37</v>
      </c>
      <c r="V4049" s="11">
        <f>IF(E4049&gt;=D4049, 1, "")</f>
        <v>1</v>
      </c>
      <c r="W4049" s="11" t="str">
        <f>IF(E4049&lt;D4049, 1, "")</f>
        <v/>
      </c>
      <c r="X4049" s="15">
        <f>S4049</f>
        <v>41808.881215277775</v>
      </c>
    </row>
    <row r="4050" spans="1:24" ht="48" x14ac:dyDescent="0.2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5">
        <f>E4050/D4050</f>
        <v>1.2963636363636364</v>
      </c>
      <c r="P4050" s="6">
        <f>E4050/L4050</f>
        <v>25.464285714285715</v>
      </c>
      <c r="Q4050" t="str">
        <f>LEFT(N4050, SEARCH("/", N4050, 1)-1)</f>
        <v>theater</v>
      </c>
      <c r="R4050" t="str">
        <f>RIGHT(N4050, LEN(N4050) - SEARCH("/", N4050,1))</f>
        <v>musical</v>
      </c>
      <c r="S4050" s="10">
        <f>(((J4050/60)/60)/24)+DATE(1970,1,1)</f>
        <v>42445.866979166662</v>
      </c>
      <c r="T4050" s="10">
        <f>(((I4050/60)/60)/24)+DATE(1970,1,1)</f>
        <v>42475.866979166662</v>
      </c>
      <c r="U4050" s="12">
        <f>ROUND((T4050-S4050), 0)</f>
        <v>30</v>
      </c>
      <c r="V4050" s="11">
        <f>IF(E4050&gt;=D4050, 1, "")</f>
        <v>1</v>
      </c>
      <c r="W4050" s="11" t="str">
        <f>IF(E4050&lt;D4050, 1, "")</f>
        <v/>
      </c>
      <c r="X4050" s="15">
        <f>S4050</f>
        <v>42445.866979166662</v>
      </c>
    </row>
    <row r="4051" spans="1:24" ht="48" x14ac:dyDescent="0.2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5">
        <f>E4051/D4051</f>
        <v>1.0111111111111111</v>
      </c>
      <c r="P4051" s="6">
        <f>E4051/L4051</f>
        <v>267.64705882352939</v>
      </c>
      <c r="Q4051" t="str">
        <f>LEFT(N4051, SEARCH("/", N4051, 1)-1)</f>
        <v>theater</v>
      </c>
      <c r="R4051" t="str">
        <f>RIGHT(N4051, LEN(N4051) - SEARCH("/", N4051,1))</f>
        <v>musical</v>
      </c>
      <c r="S4051" s="10">
        <f>(((J4051/60)/60)/24)+DATE(1970,1,1)</f>
        <v>41771.814791666664</v>
      </c>
      <c r="T4051" s="10">
        <f>(((I4051/60)/60)/24)+DATE(1970,1,1)</f>
        <v>41801.814791666664</v>
      </c>
      <c r="U4051" s="12">
        <f>ROUND((T4051-S4051), 0)</f>
        <v>30</v>
      </c>
      <c r="V4051" s="11">
        <f>IF(E4051&gt;=D4051, 1, "")</f>
        <v>1</v>
      </c>
      <c r="W4051" s="11" t="str">
        <f>IF(E4051&lt;D4051, 1, "")</f>
        <v/>
      </c>
      <c r="X4051" s="15">
        <f>S4051</f>
        <v>41771.814791666664</v>
      </c>
    </row>
    <row r="4052" spans="1:24" ht="48" x14ac:dyDescent="0.2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5">
        <f>E4052/D4052</f>
        <v>1.0851428571428572</v>
      </c>
      <c r="P4052" s="6">
        <f>E4052/L4052</f>
        <v>75.959999999999994</v>
      </c>
      <c r="Q4052" t="str">
        <f>LEFT(N4052, SEARCH("/", N4052, 1)-1)</f>
        <v>theater</v>
      </c>
      <c r="R4052" t="str">
        <f>RIGHT(N4052, LEN(N4052) - SEARCH("/", N4052,1))</f>
        <v>musical</v>
      </c>
      <c r="S4052" s="10">
        <f>(((J4052/60)/60)/24)+DATE(1970,1,1)</f>
        <v>41954.850868055553</v>
      </c>
      <c r="T4052" s="10">
        <f>(((I4052/60)/60)/24)+DATE(1970,1,1)</f>
        <v>41974.850868055553</v>
      </c>
      <c r="U4052" s="12">
        <f>ROUND((T4052-S4052), 0)</f>
        <v>20</v>
      </c>
      <c r="V4052" s="11">
        <f>IF(E4052&gt;=D4052, 1, "")</f>
        <v>1</v>
      </c>
      <c r="W4052" s="11" t="str">
        <f>IF(E4052&lt;D4052, 1, "")</f>
        <v/>
      </c>
      <c r="X4052" s="15">
        <f>S4052</f>
        <v>41954.850868055553</v>
      </c>
    </row>
    <row r="4053" spans="1:24" ht="32" x14ac:dyDescent="0.2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5">
        <f>E4053/D4053</f>
        <v>1.0233333333333334</v>
      </c>
      <c r="P4053" s="6">
        <f>E4053/L4053</f>
        <v>59.03846153846154</v>
      </c>
      <c r="Q4053" t="str">
        <f>LEFT(N4053, SEARCH("/", N4053, 1)-1)</f>
        <v>theater</v>
      </c>
      <c r="R4053" t="str">
        <f>RIGHT(N4053, LEN(N4053) - SEARCH("/", N4053,1))</f>
        <v>musical</v>
      </c>
      <c r="S4053" s="10">
        <f>(((J4053/60)/60)/24)+DATE(1970,1,1)</f>
        <v>41747.471504629626</v>
      </c>
      <c r="T4053" s="10">
        <f>(((I4053/60)/60)/24)+DATE(1970,1,1)</f>
        <v>41778.208333333336</v>
      </c>
      <c r="U4053" s="12">
        <f>ROUND((T4053-S4053), 0)</f>
        <v>31</v>
      </c>
      <c r="V4053" s="11">
        <f>IF(E4053&gt;=D4053, 1, "")</f>
        <v>1</v>
      </c>
      <c r="W4053" s="11" t="str">
        <f>IF(E4053&lt;D4053, 1, "")</f>
        <v/>
      </c>
      <c r="X4053" s="15">
        <f>S4053</f>
        <v>41747.471504629626</v>
      </c>
    </row>
    <row r="4054" spans="1:24" ht="32" x14ac:dyDescent="0.2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5">
        <f>E4054/D4054</f>
        <v>1.1024425000000002</v>
      </c>
      <c r="P4054" s="6">
        <f>E4054/L4054</f>
        <v>50.111022727272733</v>
      </c>
      <c r="Q4054" t="str">
        <f>LEFT(N4054, SEARCH("/", N4054, 1)-1)</f>
        <v>theater</v>
      </c>
      <c r="R4054" t="str">
        <f>RIGHT(N4054, LEN(N4054) - SEARCH("/", N4054,1))</f>
        <v>musical</v>
      </c>
      <c r="S4054" s="10">
        <f>(((J4054/60)/60)/24)+DATE(1970,1,1)</f>
        <v>42182.108252314814</v>
      </c>
      <c r="T4054" s="10">
        <f>(((I4054/60)/60)/24)+DATE(1970,1,1)</f>
        <v>42242.108252314814</v>
      </c>
      <c r="U4054" s="12">
        <f>ROUND((T4054-S4054), 0)</f>
        <v>60</v>
      </c>
      <c r="V4054" s="11">
        <f>IF(E4054&gt;=D4054, 1, "")</f>
        <v>1</v>
      </c>
      <c r="W4054" s="11" t="str">
        <f>IF(E4054&lt;D4054, 1, "")</f>
        <v/>
      </c>
      <c r="X4054" s="15">
        <f>S4054</f>
        <v>42182.108252314814</v>
      </c>
    </row>
    <row r="4055" spans="1:24" ht="48" x14ac:dyDescent="0.2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5">
        <f>E4055/D4055</f>
        <v>1.010154</v>
      </c>
      <c r="P4055" s="6">
        <f>E4055/L4055</f>
        <v>55.502967032967035</v>
      </c>
      <c r="Q4055" t="str">
        <f>LEFT(N4055, SEARCH("/", N4055, 1)-1)</f>
        <v>theater</v>
      </c>
      <c r="R4055" t="str">
        <f>RIGHT(N4055, LEN(N4055) - SEARCH("/", N4055,1))</f>
        <v>musical</v>
      </c>
      <c r="S4055" s="10">
        <f>(((J4055/60)/60)/24)+DATE(1970,1,1)</f>
        <v>41739.525300925925</v>
      </c>
      <c r="T4055" s="10">
        <f>(((I4055/60)/60)/24)+DATE(1970,1,1)</f>
        <v>41764.525300925925</v>
      </c>
      <c r="U4055" s="12">
        <f>ROUND((T4055-S4055), 0)</f>
        <v>25</v>
      </c>
      <c r="V4055" s="11">
        <f>IF(E4055&gt;=D4055, 1, "")</f>
        <v>1</v>
      </c>
      <c r="W4055" s="11" t="str">
        <f>IF(E4055&lt;D4055, 1, "")</f>
        <v/>
      </c>
      <c r="X4055" s="15">
        <f>S4055</f>
        <v>41739.525300925925</v>
      </c>
    </row>
    <row r="4056" spans="1:24" ht="48" x14ac:dyDescent="0.2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5">
        <f>E4056/D4056</f>
        <v>1</v>
      </c>
      <c r="P4056" s="6">
        <f>E4056/L4056</f>
        <v>166.66666666666666</v>
      </c>
      <c r="Q4056" t="str">
        <f>LEFT(N4056, SEARCH("/", N4056, 1)-1)</f>
        <v>theater</v>
      </c>
      <c r="R4056" t="str">
        <f>RIGHT(N4056, LEN(N4056) - SEARCH("/", N4056,1))</f>
        <v>musical</v>
      </c>
      <c r="S4056" s="10">
        <f>(((J4056/60)/60)/24)+DATE(1970,1,1)</f>
        <v>42173.466863425929</v>
      </c>
      <c r="T4056" s="10">
        <f>(((I4056/60)/60)/24)+DATE(1970,1,1)</f>
        <v>42226.958333333328</v>
      </c>
      <c r="U4056" s="12">
        <f>ROUND((T4056-S4056), 0)</f>
        <v>53</v>
      </c>
      <c r="V4056" s="11">
        <f>IF(E4056&gt;=D4056, 1, "")</f>
        <v>1</v>
      </c>
      <c r="W4056" s="11" t="str">
        <f>IF(E4056&lt;D4056, 1, "")</f>
        <v/>
      </c>
      <c r="X4056" s="15">
        <f>S4056</f>
        <v>42173.466863425929</v>
      </c>
    </row>
    <row r="4057" spans="1:24" ht="48" x14ac:dyDescent="0.2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5">
        <f>E4057/D4057</f>
        <v>1.0624</v>
      </c>
      <c r="P4057" s="6">
        <f>E4057/L4057</f>
        <v>47.428571428571431</v>
      </c>
      <c r="Q4057" t="str">
        <f>LEFT(N4057, SEARCH("/", N4057, 1)-1)</f>
        <v>theater</v>
      </c>
      <c r="R4057" t="str">
        <f>RIGHT(N4057, LEN(N4057) - SEARCH("/", N4057,1))</f>
        <v>musical</v>
      </c>
      <c r="S4057" s="10">
        <f>(((J4057/60)/60)/24)+DATE(1970,1,1)</f>
        <v>42193.813530092593</v>
      </c>
      <c r="T4057" s="10">
        <f>(((I4057/60)/60)/24)+DATE(1970,1,1)</f>
        <v>42218.813530092593</v>
      </c>
      <c r="U4057" s="12">
        <f>ROUND((T4057-S4057), 0)</f>
        <v>25</v>
      </c>
      <c r="V4057" s="11">
        <f>IF(E4057&gt;=D4057, 1, "")</f>
        <v>1</v>
      </c>
      <c r="W4057" s="11" t="str">
        <f>IF(E4057&lt;D4057, 1, "")</f>
        <v/>
      </c>
      <c r="X4057" s="15">
        <f>S4057</f>
        <v>42193.813530092593</v>
      </c>
    </row>
    <row r="4058" spans="1:24" ht="32" x14ac:dyDescent="0.2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5">
        <f>E4058/D4058</f>
        <v>1</v>
      </c>
      <c r="P4058" s="6">
        <f>E4058/L4058</f>
        <v>64.935064935064929</v>
      </c>
      <c r="Q4058" t="str">
        <f>LEFT(N4058, SEARCH("/", N4058, 1)-1)</f>
        <v>theater</v>
      </c>
      <c r="R4058" t="str">
        <f>RIGHT(N4058, LEN(N4058) - SEARCH("/", N4058,1))</f>
        <v>musical</v>
      </c>
      <c r="S4058" s="10">
        <f>(((J4058/60)/60)/24)+DATE(1970,1,1)</f>
        <v>42065.750300925924</v>
      </c>
      <c r="T4058" s="10">
        <f>(((I4058/60)/60)/24)+DATE(1970,1,1)</f>
        <v>42095.708634259259</v>
      </c>
      <c r="U4058" s="12">
        <f>ROUND((T4058-S4058), 0)</f>
        <v>30</v>
      </c>
      <c r="V4058" s="11">
        <f>IF(E4058&gt;=D4058, 1, "")</f>
        <v>1</v>
      </c>
      <c r="W4058" s="11" t="str">
        <f>IF(E4058&lt;D4058, 1, "")</f>
        <v/>
      </c>
      <c r="X4058" s="15">
        <f>S4058</f>
        <v>42065.750300925924</v>
      </c>
    </row>
    <row r="4059" spans="1:24" ht="48" x14ac:dyDescent="0.2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5">
        <f>E4059/D4059</f>
        <v>1</v>
      </c>
      <c r="P4059" s="6">
        <f>E4059/L4059</f>
        <v>55.555555555555557</v>
      </c>
      <c r="Q4059" t="str">
        <f>LEFT(N4059, SEARCH("/", N4059, 1)-1)</f>
        <v>theater</v>
      </c>
      <c r="R4059" t="str">
        <f>RIGHT(N4059, LEN(N4059) - SEARCH("/", N4059,1))</f>
        <v>musical</v>
      </c>
      <c r="S4059" s="10">
        <f>(((J4059/60)/60)/24)+DATE(1970,1,1)</f>
        <v>42499.842962962968</v>
      </c>
      <c r="T4059" s="10">
        <f>(((I4059/60)/60)/24)+DATE(1970,1,1)</f>
        <v>42519.024999999994</v>
      </c>
      <c r="U4059" s="12">
        <f>ROUND((T4059-S4059), 0)</f>
        <v>19</v>
      </c>
      <c r="V4059" s="11">
        <f>IF(E4059&gt;=D4059, 1, "")</f>
        <v>1</v>
      </c>
      <c r="W4059" s="11" t="str">
        <f>IF(E4059&lt;D4059, 1, "")</f>
        <v/>
      </c>
      <c r="X4059" s="15">
        <f>S4059</f>
        <v>42499.842962962968</v>
      </c>
    </row>
    <row r="4060" spans="1:24" ht="48" x14ac:dyDescent="0.2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5">
        <f>E4060/D4060</f>
        <v>1.1345714285714286</v>
      </c>
      <c r="P4060" s="6">
        <f>E4060/L4060</f>
        <v>74.224299065420567</v>
      </c>
      <c r="Q4060" t="str">
        <f>LEFT(N4060, SEARCH("/", N4060, 1)-1)</f>
        <v>theater</v>
      </c>
      <c r="R4060" t="str">
        <f>RIGHT(N4060, LEN(N4060) - SEARCH("/", N4060,1))</f>
        <v>musical</v>
      </c>
      <c r="S4060" s="10">
        <f>(((J4060/60)/60)/24)+DATE(1970,1,1)</f>
        <v>41820.776412037041</v>
      </c>
      <c r="T4060" s="10">
        <f>(((I4060/60)/60)/24)+DATE(1970,1,1)</f>
        <v>41850.776412037041</v>
      </c>
      <c r="U4060" s="12">
        <f>ROUND((T4060-S4060), 0)</f>
        <v>30</v>
      </c>
      <c r="V4060" s="11">
        <f>IF(E4060&gt;=D4060, 1, "")</f>
        <v>1</v>
      </c>
      <c r="W4060" s="11" t="str">
        <f>IF(E4060&lt;D4060, 1, "")</f>
        <v/>
      </c>
      <c r="X4060" s="15">
        <f>S4060</f>
        <v>41820.776412037041</v>
      </c>
    </row>
    <row r="4061" spans="1:24" ht="32" x14ac:dyDescent="0.2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5">
        <f>E4061/D4061</f>
        <v>1.0265010000000001</v>
      </c>
      <c r="P4061" s="6">
        <f>E4061/L4061</f>
        <v>106.9271875</v>
      </c>
      <c r="Q4061" t="str">
        <f>LEFT(N4061, SEARCH("/", N4061, 1)-1)</f>
        <v>theater</v>
      </c>
      <c r="R4061" t="str">
        <f>RIGHT(N4061, LEN(N4061) - SEARCH("/", N4061,1))</f>
        <v>musical</v>
      </c>
      <c r="S4061" s="10">
        <f>(((J4061/60)/60)/24)+DATE(1970,1,1)</f>
        <v>41788.167187500003</v>
      </c>
      <c r="T4061" s="10">
        <f>(((I4061/60)/60)/24)+DATE(1970,1,1)</f>
        <v>41823.167187500003</v>
      </c>
      <c r="U4061" s="12">
        <f>ROUND((T4061-S4061), 0)</f>
        <v>35</v>
      </c>
      <c r="V4061" s="11">
        <f>IF(E4061&gt;=D4061, 1, "")</f>
        <v>1</v>
      </c>
      <c r="W4061" s="11" t="str">
        <f>IF(E4061&lt;D4061, 1, "")</f>
        <v/>
      </c>
      <c r="X4061" s="15">
        <f>S4061</f>
        <v>41788.167187500003</v>
      </c>
    </row>
    <row r="4062" spans="1:24" ht="48" x14ac:dyDescent="0.2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5">
        <f>E4062/D4062</f>
        <v>1.1675</v>
      </c>
      <c r="P4062" s="6">
        <f>E4062/L4062</f>
        <v>41.696428571428569</v>
      </c>
      <c r="Q4062" t="str">
        <f>LEFT(N4062, SEARCH("/", N4062, 1)-1)</f>
        <v>theater</v>
      </c>
      <c r="R4062" t="str">
        <f>RIGHT(N4062, LEN(N4062) - SEARCH("/", N4062,1))</f>
        <v>musical</v>
      </c>
      <c r="S4062" s="10">
        <f>(((J4062/60)/60)/24)+DATE(1970,1,1)</f>
        <v>42050.019641203704</v>
      </c>
      <c r="T4062" s="10">
        <f>(((I4062/60)/60)/24)+DATE(1970,1,1)</f>
        <v>42064.207638888889</v>
      </c>
      <c r="U4062" s="12">
        <f>ROUND((T4062-S4062), 0)</f>
        <v>14</v>
      </c>
      <c r="V4062" s="11">
        <f>IF(E4062&gt;=D4062, 1, "")</f>
        <v>1</v>
      </c>
      <c r="W4062" s="11" t="str">
        <f>IF(E4062&lt;D4062, 1, "")</f>
        <v/>
      </c>
      <c r="X4062" s="15">
        <f>S4062</f>
        <v>42050.019641203704</v>
      </c>
    </row>
    <row r="4063" spans="1:24" ht="48" x14ac:dyDescent="0.2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5">
        <f>E4063/D4063</f>
        <v>1.0765274999999999</v>
      </c>
      <c r="P4063" s="6">
        <f>E4063/L4063</f>
        <v>74.243275862068955</v>
      </c>
      <c r="Q4063" t="str">
        <f>LEFT(N4063, SEARCH("/", N4063, 1)-1)</f>
        <v>theater</v>
      </c>
      <c r="R4063" t="str">
        <f>RIGHT(N4063, LEN(N4063) - SEARCH("/", N4063,1))</f>
        <v>musical</v>
      </c>
      <c r="S4063" s="10">
        <f>(((J4063/60)/60)/24)+DATE(1970,1,1)</f>
        <v>41772.727893518517</v>
      </c>
      <c r="T4063" s="10">
        <f>(((I4063/60)/60)/24)+DATE(1970,1,1)</f>
        <v>41802.727893518517</v>
      </c>
      <c r="U4063" s="12">
        <f>ROUND((T4063-S4063), 0)</f>
        <v>30</v>
      </c>
      <c r="V4063" s="11">
        <f>IF(E4063&gt;=D4063, 1, "")</f>
        <v>1</v>
      </c>
      <c r="W4063" s="11" t="str">
        <f>IF(E4063&lt;D4063, 1, "")</f>
        <v/>
      </c>
      <c r="X4063" s="15">
        <f>S4063</f>
        <v>41772.727893518517</v>
      </c>
    </row>
    <row r="4064" spans="1:24" ht="48" x14ac:dyDescent="0.2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5">
        <f>E4064/D4064</f>
        <v>1</v>
      </c>
      <c r="P4064" s="6">
        <f>E4064/L4064</f>
        <v>73.333333333333329</v>
      </c>
      <c r="Q4064" t="str">
        <f>LEFT(N4064, SEARCH("/", N4064, 1)-1)</f>
        <v>theater</v>
      </c>
      <c r="R4064" t="str">
        <f>RIGHT(N4064, LEN(N4064) - SEARCH("/", N4064,1))</f>
        <v>musical</v>
      </c>
      <c r="S4064" s="10">
        <f>(((J4064/60)/60)/24)+DATE(1970,1,1)</f>
        <v>42445.598136574074</v>
      </c>
      <c r="T4064" s="10">
        <f>(((I4064/60)/60)/24)+DATE(1970,1,1)</f>
        <v>42475.598136574074</v>
      </c>
      <c r="U4064" s="12">
        <f>ROUND((T4064-S4064), 0)</f>
        <v>30</v>
      </c>
      <c r="V4064" s="11">
        <f>IF(E4064&gt;=D4064, 1, "")</f>
        <v>1</v>
      </c>
      <c r="W4064" s="11" t="str">
        <f>IF(E4064&lt;D4064, 1, "")</f>
        <v/>
      </c>
      <c r="X4064" s="15">
        <f>S4064</f>
        <v>42445.598136574074</v>
      </c>
    </row>
    <row r="4065" spans="1:24" ht="48" x14ac:dyDescent="0.2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5">
        <f>E4065/D4065</f>
        <v>1</v>
      </c>
      <c r="P4065" s="6">
        <f>E4065/L4065</f>
        <v>100</v>
      </c>
      <c r="Q4065" t="str">
        <f>LEFT(N4065, SEARCH("/", N4065, 1)-1)</f>
        <v>theater</v>
      </c>
      <c r="R4065" t="str">
        <f>RIGHT(N4065, LEN(N4065) - SEARCH("/", N4065,1))</f>
        <v>musical</v>
      </c>
      <c r="S4065" s="10">
        <f>(((J4065/60)/60)/24)+DATE(1970,1,1)</f>
        <v>42138.930671296301</v>
      </c>
      <c r="T4065" s="10">
        <f>(((I4065/60)/60)/24)+DATE(1970,1,1)</f>
        <v>42168.930671296301</v>
      </c>
      <c r="U4065" s="12">
        <f>ROUND((T4065-S4065), 0)</f>
        <v>30</v>
      </c>
      <c r="V4065" s="11">
        <f>IF(E4065&gt;=D4065, 1, "")</f>
        <v>1</v>
      </c>
      <c r="W4065" s="11" t="str">
        <f>IF(E4065&lt;D4065, 1, "")</f>
        <v/>
      </c>
      <c r="X4065" s="15">
        <f>S4065</f>
        <v>42138.930671296301</v>
      </c>
    </row>
    <row r="4066" spans="1:24" ht="32" x14ac:dyDescent="0.2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5">
        <f>E4066/D4066</f>
        <v>1.46</v>
      </c>
      <c r="P4066" s="6">
        <f>E4066/L4066</f>
        <v>38.421052631578945</v>
      </c>
      <c r="Q4066" t="str">
        <f>LEFT(N4066, SEARCH("/", N4066, 1)-1)</f>
        <v>theater</v>
      </c>
      <c r="R4066" t="str">
        <f>RIGHT(N4066, LEN(N4066) - SEARCH("/", N4066,1))</f>
        <v>musical</v>
      </c>
      <c r="S4066" s="10">
        <f>(((J4066/60)/60)/24)+DATE(1970,1,1)</f>
        <v>42493.857083333336</v>
      </c>
      <c r="T4066" s="10">
        <f>(((I4066/60)/60)/24)+DATE(1970,1,1)</f>
        <v>42508</v>
      </c>
      <c r="U4066" s="12">
        <f>ROUND((T4066-S4066), 0)</f>
        <v>14</v>
      </c>
      <c r="V4066" s="11">
        <f>IF(E4066&gt;=D4066, 1, "")</f>
        <v>1</v>
      </c>
      <c r="W4066" s="11" t="str">
        <f>IF(E4066&lt;D4066, 1, "")</f>
        <v/>
      </c>
      <c r="X4066" s="15">
        <f>S4066</f>
        <v>42493.857083333336</v>
      </c>
    </row>
    <row r="4067" spans="1:24" ht="48" x14ac:dyDescent="0.2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5">
        <f>E4067/D4067</f>
        <v>1.1020000000000001</v>
      </c>
      <c r="P4067" s="6">
        <f>E4067/L4067</f>
        <v>166.96969696969697</v>
      </c>
      <c r="Q4067" t="str">
        <f>LEFT(N4067, SEARCH("/", N4067, 1)-1)</f>
        <v>theater</v>
      </c>
      <c r="R4067" t="str">
        <f>RIGHT(N4067, LEN(N4067) - SEARCH("/", N4067,1))</f>
        <v>musical</v>
      </c>
      <c r="S4067" s="10">
        <f>(((J4067/60)/60)/24)+DATE(1970,1,1)</f>
        <v>42682.616967592592</v>
      </c>
      <c r="T4067" s="10">
        <f>(((I4067/60)/60)/24)+DATE(1970,1,1)</f>
        <v>42703.25</v>
      </c>
      <c r="U4067" s="12">
        <f>ROUND((T4067-S4067), 0)</f>
        <v>21</v>
      </c>
      <c r="V4067" s="11">
        <f>IF(E4067&gt;=D4067, 1, "")</f>
        <v>1</v>
      </c>
      <c r="W4067" s="11" t="str">
        <f>IF(E4067&lt;D4067, 1, "")</f>
        <v/>
      </c>
      <c r="X4067" s="15">
        <f>S4067</f>
        <v>42682.616967592592</v>
      </c>
    </row>
    <row r="4068" spans="1:24" ht="32" x14ac:dyDescent="0.2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5">
        <f>E4068/D4068</f>
        <v>1.0820000000000001</v>
      </c>
      <c r="P4068" s="6">
        <f>E4068/L4068</f>
        <v>94.912280701754383</v>
      </c>
      <c r="Q4068" t="str">
        <f>LEFT(N4068, SEARCH("/", N4068, 1)-1)</f>
        <v>theater</v>
      </c>
      <c r="R4068" t="str">
        <f>RIGHT(N4068, LEN(N4068) - SEARCH("/", N4068,1))</f>
        <v>musical</v>
      </c>
      <c r="S4068" s="10">
        <f>(((J4068/60)/60)/24)+DATE(1970,1,1)</f>
        <v>42656.005173611105</v>
      </c>
      <c r="T4068" s="10">
        <f>(((I4068/60)/60)/24)+DATE(1970,1,1)</f>
        <v>42689.088888888888</v>
      </c>
      <c r="U4068" s="12">
        <f>ROUND((T4068-S4068), 0)</f>
        <v>33</v>
      </c>
      <c r="V4068" s="11">
        <f>IF(E4068&gt;=D4068, 1, "")</f>
        <v>1</v>
      </c>
      <c r="W4068" s="11" t="str">
        <f>IF(E4068&lt;D4068, 1, "")</f>
        <v/>
      </c>
      <c r="X4068" s="15">
        <f>S4068</f>
        <v>42656.005173611105</v>
      </c>
    </row>
    <row r="4069" spans="1:24" ht="48" x14ac:dyDescent="0.2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5">
        <f>E4069/D4069</f>
        <v>1</v>
      </c>
      <c r="P4069" s="6">
        <f>E4069/L4069</f>
        <v>100</v>
      </c>
      <c r="Q4069" t="str">
        <f>LEFT(N4069, SEARCH("/", N4069, 1)-1)</f>
        <v>theater</v>
      </c>
      <c r="R4069" t="str">
        <f>RIGHT(N4069, LEN(N4069) - SEARCH("/", N4069,1))</f>
        <v>musical</v>
      </c>
      <c r="S4069" s="10">
        <f>(((J4069/60)/60)/24)+DATE(1970,1,1)</f>
        <v>42087.792303240742</v>
      </c>
      <c r="T4069" s="10">
        <f>(((I4069/60)/60)/24)+DATE(1970,1,1)</f>
        <v>42103.792303240742</v>
      </c>
      <c r="U4069" s="12">
        <f>ROUND((T4069-S4069), 0)</f>
        <v>16</v>
      </c>
      <c r="V4069" s="11">
        <f>IF(E4069&gt;=D4069, 1, "")</f>
        <v>1</v>
      </c>
      <c r="W4069" s="11" t="str">
        <f>IF(E4069&lt;D4069, 1, "")</f>
        <v/>
      </c>
      <c r="X4069" s="15">
        <f>S4069</f>
        <v>42087.792303240742</v>
      </c>
    </row>
    <row r="4070" spans="1:24" ht="48" x14ac:dyDescent="0.2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5">
        <f>E4070/D4070</f>
        <v>1.0024999999999999</v>
      </c>
      <c r="P4070" s="6">
        <f>E4070/L4070</f>
        <v>143.21428571428572</v>
      </c>
      <c r="Q4070" t="str">
        <f>LEFT(N4070, SEARCH("/", N4070, 1)-1)</f>
        <v>theater</v>
      </c>
      <c r="R4070" t="str">
        <f>RIGHT(N4070, LEN(N4070) - SEARCH("/", N4070,1))</f>
        <v>musical</v>
      </c>
      <c r="S4070" s="10">
        <f>(((J4070/60)/60)/24)+DATE(1970,1,1)</f>
        <v>42075.942627314813</v>
      </c>
      <c r="T4070" s="10">
        <f>(((I4070/60)/60)/24)+DATE(1970,1,1)</f>
        <v>42103.166666666672</v>
      </c>
      <c r="U4070" s="12">
        <f>ROUND((T4070-S4070), 0)</f>
        <v>27</v>
      </c>
      <c r="V4070" s="11">
        <f>IF(E4070&gt;=D4070, 1, "")</f>
        <v>1</v>
      </c>
      <c r="W4070" s="11" t="str">
        <f>IF(E4070&lt;D4070, 1, "")</f>
        <v/>
      </c>
      <c r="X4070" s="15">
        <f>S4070</f>
        <v>42075.942627314813</v>
      </c>
    </row>
    <row r="4071" spans="1:24" ht="64" x14ac:dyDescent="0.2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5">
        <f>E4071/D4071</f>
        <v>1.0671250000000001</v>
      </c>
      <c r="P4071" s="6">
        <f>E4071/L4071</f>
        <v>90.819148936170208</v>
      </c>
      <c r="Q4071" t="str">
        <f>LEFT(N4071, SEARCH("/", N4071, 1)-1)</f>
        <v>theater</v>
      </c>
      <c r="R4071" t="str">
        <f>RIGHT(N4071, LEN(N4071) - SEARCH("/", N4071,1))</f>
        <v>musical</v>
      </c>
      <c r="S4071" s="10">
        <f>(((J4071/60)/60)/24)+DATE(1970,1,1)</f>
        <v>41814.367800925924</v>
      </c>
      <c r="T4071" s="10">
        <f>(((I4071/60)/60)/24)+DATE(1970,1,1)</f>
        <v>41852.041666666664</v>
      </c>
      <c r="U4071" s="12">
        <f>ROUND((T4071-S4071), 0)</f>
        <v>38</v>
      </c>
      <c r="V4071" s="11">
        <f>IF(E4071&gt;=D4071, 1, "")</f>
        <v>1</v>
      </c>
      <c r="W4071" s="11" t="str">
        <f>IF(E4071&lt;D4071, 1, "")</f>
        <v/>
      </c>
      <c r="X4071" s="15">
        <f>S4071</f>
        <v>41814.367800925924</v>
      </c>
    </row>
    <row r="4072" spans="1:24" ht="48" x14ac:dyDescent="0.2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5">
        <f>E4072/D4072</f>
        <v>1.4319999999999999</v>
      </c>
      <c r="P4072" s="6">
        <f>E4072/L4072</f>
        <v>48.542372881355931</v>
      </c>
      <c r="Q4072" t="str">
        <f>LEFT(N4072, SEARCH("/", N4072, 1)-1)</f>
        <v>theater</v>
      </c>
      <c r="R4072" t="str">
        <f>RIGHT(N4072, LEN(N4072) - SEARCH("/", N4072,1))</f>
        <v>musical</v>
      </c>
      <c r="S4072" s="10">
        <f>(((J4072/60)/60)/24)+DATE(1970,1,1)</f>
        <v>41887.111354166671</v>
      </c>
      <c r="T4072" s="10">
        <f>(((I4072/60)/60)/24)+DATE(1970,1,1)</f>
        <v>41909.166666666664</v>
      </c>
      <c r="U4072" s="12">
        <f>ROUND((T4072-S4072), 0)</f>
        <v>22</v>
      </c>
      <c r="V4072" s="11">
        <f>IF(E4072&gt;=D4072, 1, "")</f>
        <v>1</v>
      </c>
      <c r="W4072" s="11" t="str">
        <f>IF(E4072&lt;D4072, 1, "")</f>
        <v/>
      </c>
      <c r="X4072" s="15">
        <f>S4072</f>
        <v>41887.111354166671</v>
      </c>
    </row>
    <row r="4073" spans="1:24" ht="32" x14ac:dyDescent="0.2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5">
        <f>E4073/D4073</f>
        <v>1.0504166666666668</v>
      </c>
      <c r="P4073" s="6">
        <f>E4073/L4073</f>
        <v>70.027777777777771</v>
      </c>
      <c r="Q4073" t="str">
        <f>LEFT(N4073, SEARCH("/", N4073, 1)-1)</f>
        <v>theater</v>
      </c>
      <c r="R4073" t="str">
        <f>RIGHT(N4073, LEN(N4073) - SEARCH("/", N4073,1))</f>
        <v>musical</v>
      </c>
      <c r="S4073" s="10">
        <f>(((J4073/60)/60)/24)+DATE(1970,1,1)</f>
        <v>41989.819212962961</v>
      </c>
      <c r="T4073" s="10">
        <f>(((I4073/60)/60)/24)+DATE(1970,1,1)</f>
        <v>42049.819212962961</v>
      </c>
      <c r="U4073" s="12">
        <f>ROUND((T4073-S4073), 0)</f>
        <v>60</v>
      </c>
      <c r="V4073" s="11">
        <f>IF(E4073&gt;=D4073, 1, "")</f>
        <v>1</v>
      </c>
      <c r="W4073" s="11" t="str">
        <f>IF(E4073&lt;D4073, 1, "")</f>
        <v/>
      </c>
      <c r="X4073" s="15">
        <f>S4073</f>
        <v>41989.819212962961</v>
      </c>
    </row>
    <row r="4074" spans="1:24" ht="32" x14ac:dyDescent="0.2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5">
        <f>E4074/D4074</f>
        <v>1.0398000000000001</v>
      </c>
      <c r="P4074" s="6">
        <f>E4074/L4074</f>
        <v>135.62608695652173</v>
      </c>
      <c r="Q4074" t="str">
        <f>LEFT(N4074, SEARCH("/", N4074, 1)-1)</f>
        <v>theater</v>
      </c>
      <c r="R4074" t="str">
        <f>RIGHT(N4074, LEN(N4074) - SEARCH("/", N4074,1))</f>
        <v>musical</v>
      </c>
      <c r="S4074" s="10">
        <f>(((J4074/60)/60)/24)+DATE(1970,1,1)</f>
        <v>42425.735416666663</v>
      </c>
      <c r="T4074" s="10">
        <f>(((I4074/60)/60)/24)+DATE(1970,1,1)</f>
        <v>42455.693750000006</v>
      </c>
      <c r="U4074" s="12">
        <f>ROUND((T4074-S4074), 0)</f>
        <v>30</v>
      </c>
      <c r="V4074" s="11">
        <f>IF(E4074&gt;=D4074, 1, "")</f>
        <v>1</v>
      </c>
      <c r="W4074" s="11" t="str">
        <f>IF(E4074&lt;D4074, 1, "")</f>
        <v/>
      </c>
      <c r="X4074" s="15">
        <f>S4074</f>
        <v>42425.735416666663</v>
      </c>
    </row>
    <row r="4075" spans="1:24" ht="48" x14ac:dyDescent="0.2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5">
        <f>E4075/D4075</f>
        <v>1.2</v>
      </c>
      <c r="P4075" s="6">
        <f>E4075/L4075</f>
        <v>100</v>
      </c>
      <c r="Q4075" t="str">
        <f>LEFT(N4075, SEARCH("/", N4075, 1)-1)</f>
        <v>theater</v>
      </c>
      <c r="R4075" t="str">
        <f>RIGHT(N4075, LEN(N4075) - SEARCH("/", N4075,1))</f>
        <v>musical</v>
      </c>
      <c r="S4075" s="10">
        <f>(((J4075/60)/60)/24)+DATE(1970,1,1)</f>
        <v>42166.219733796301</v>
      </c>
      <c r="T4075" s="10">
        <f>(((I4075/60)/60)/24)+DATE(1970,1,1)</f>
        <v>42198.837499999994</v>
      </c>
      <c r="U4075" s="12">
        <f>ROUND((T4075-S4075), 0)</f>
        <v>33</v>
      </c>
      <c r="V4075" s="11">
        <f>IF(E4075&gt;=D4075, 1, "")</f>
        <v>1</v>
      </c>
      <c r="W4075" s="11" t="str">
        <f>IF(E4075&lt;D4075, 1, "")</f>
        <v/>
      </c>
      <c r="X4075" s="15">
        <f>S4075</f>
        <v>42166.219733796301</v>
      </c>
    </row>
    <row r="4076" spans="1:24" ht="48" x14ac:dyDescent="0.2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5">
        <f>E4076/D4076</f>
        <v>1.0966666666666667</v>
      </c>
      <c r="P4076" s="6">
        <f>E4076/L4076</f>
        <v>94.90384615384616</v>
      </c>
      <c r="Q4076" t="str">
        <f>LEFT(N4076, SEARCH("/", N4076, 1)-1)</f>
        <v>theater</v>
      </c>
      <c r="R4076" t="str">
        <f>RIGHT(N4076, LEN(N4076) - SEARCH("/", N4076,1))</f>
        <v>musical</v>
      </c>
      <c r="S4076" s="10">
        <f>(((J4076/60)/60)/24)+DATE(1970,1,1)</f>
        <v>41865.882928240739</v>
      </c>
      <c r="T4076" s="10">
        <f>(((I4076/60)/60)/24)+DATE(1970,1,1)</f>
        <v>41890.882928240739</v>
      </c>
      <c r="U4076" s="12">
        <f>ROUND((T4076-S4076), 0)</f>
        <v>25</v>
      </c>
      <c r="V4076" s="11">
        <f>IF(E4076&gt;=D4076, 1, "")</f>
        <v>1</v>
      </c>
      <c r="W4076" s="11" t="str">
        <f>IF(E4076&lt;D4076, 1, "")</f>
        <v/>
      </c>
      <c r="X4076" s="15">
        <f>S4076</f>
        <v>41865.882928240739</v>
      </c>
    </row>
    <row r="4077" spans="1:24" ht="48" x14ac:dyDescent="0.2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5">
        <f>E4077/D4077</f>
        <v>1.0175000000000001</v>
      </c>
      <c r="P4077" s="6">
        <f>E4077/L4077</f>
        <v>75.370370370370367</v>
      </c>
      <c r="Q4077" t="str">
        <f>LEFT(N4077, SEARCH("/", N4077, 1)-1)</f>
        <v>theater</v>
      </c>
      <c r="R4077" t="str">
        <f>RIGHT(N4077, LEN(N4077) - SEARCH("/", N4077,1))</f>
        <v>musical</v>
      </c>
      <c r="S4077" s="10">
        <f>(((J4077/60)/60)/24)+DATE(1970,1,1)</f>
        <v>42546.862233796302</v>
      </c>
      <c r="T4077" s="10">
        <f>(((I4077/60)/60)/24)+DATE(1970,1,1)</f>
        <v>42575.958333333328</v>
      </c>
      <c r="U4077" s="12">
        <f>ROUND((T4077-S4077), 0)</f>
        <v>29</v>
      </c>
      <c r="V4077" s="11">
        <f>IF(E4077&gt;=D4077, 1, "")</f>
        <v>1</v>
      </c>
      <c r="W4077" s="11" t="str">
        <f>IF(E4077&lt;D4077, 1, "")</f>
        <v/>
      </c>
      <c r="X4077" s="15">
        <f>S4077</f>
        <v>42546.862233796302</v>
      </c>
    </row>
    <row r="4078" spans="1:24" ht="48" x14ac:dyDescent="0.2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5">
        <f>E4078/D4078</f>
        <v>1.2891666666666666</v>
      </c>
      <c r="P4078" s="6">
        <f>E4078/L4078</f>
        <v>64.458333333333329</v>
      </c>
      <c r="Q4078" t="str">
        <f>LEFT(N4078, SEARCH("/", N4078, 1)-1)</f>
        <v>theater</v>
      </c>
      <c r="R4078" t="str">
        <f>RIGHT(N4078, LEN(N4078) - SEARCH("/", N4078,1))</f>
        <v>musical</v>
      </c>
      <c r="S4078" s="10">
        <f>(((J4078/60)/60)/24)+DATE(1970,1,1)</f>
        <v>42420.140277777777</v>
      </c>
      <c r="T4078" s="10">
        <f>(((I4078/60)/60)/24)+DATE(1970,1,1)</f>
        <v>42444.666666666672</v>
      </c>
      <c r="U4078" s="12">
        <f>ROUND((T4078-S4078), 0)</f>
        <v>25</v>
      </c>
      <c r="V4078" s="11">
        <f>IF(E4078&gt;=D4078, 1, "")</f>
        <v>1</v>
      </c>
      <c r="W4078" s="11" t="str">
        <f>IF(E4078&lt;D4078, 1, "")</f>
        <v/>
      </c>
      <c r="X4078" s="15">
        <f>S4078</f>
        <v>42420.140277777777</v>
      </c>
    </row>
    <row r="4079" spans="1:24" ht="48" x14ac:dyDescent="0.2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5">
        <f>E4079/D4079</f>
        <v>1.1499999999999999</v>
      </c>
      <c r="P4079" s="6">
        <f>E4079/L4079</f>
        <v>115</v>
      </c>
      <c r="Q4079" t="str">
        <f>LEFT(N4079, SEARCH("/", N4079, 1)-1)</f>
        <v>theater</v>
      </c>
      <c r="R4079" t="str">
        <f>RIGHT(N4079, LEN(N4079) - SEARCH("/", N4079,1))</f>
        <v>musical</v>
      </c>
      <c r="S4079" s="10">
        <f>(((J4079/60)/60)/24)+DATE(1970,1,1)</f>
        <v>42531.980694444443</v>
      </c>
      <c r="T4079" s="10">
        <f>(((I4079/60)/60)/24)+DATE(1970,1,1)</f>
        <v>42561.980694444443</v>
      </c>
      <c r="U4079" s="12">
        <f>ROUND((T4079-S4079), 0)</f>
        <v>30</v>
      </c>
      <c r="V4079" s="11">
        <f>IF(E4079&gt;=D4079, 1, "")</f>
        <v>1</v>
      </c>
      <c r="W4079" s="11" t="str">
        <f>IF(E4079&lt;D4079, 1, "")</f>
        <v/>
      </c>
      <c r="X4079" s="15">
        <f>S4079</f>
        <v>42531.980694444443</v>
      </c>
    </row>
    <row r="4080" spans="1:24" ht="48" x14ac:dyDescent="0.2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5">
        <f>E4080/D4080</f>
        <v>1.5075000000000001</v>
      </c>
      <c r="P4080" s="6">
        <f>E4080/L4080</f>
        <v>100.5</v>
      </c>
      <c r="Q4080" t="str">
        <f>LEFT(N4080, SEARCH("/", N4080, 1)-1)</f>
        <v>theater</v>
      </c>
      <c r="R4080" t="str">
        <f>RIGHT(N4080, LEN(N4080) - SEARCH("/", N4080,1))</f>
        <v>musical</v>
      </c>
      <c r="S4080" s="10">
        <f>(((J4080/60)/60)/24)+DATE(1970,1,1)</f>
        <v>42548.63853009259</v>
      </c>
      <c r="T4080" s="10">
        <f>(((I4080/60)/60)/24)+DATE(1970,1,1)</f>
        <v>42584.418749999997</v>
      </c>
      <c r="U4080" s="12">
        <f>ROUND((T4080-S4080), 0)</f>
        <v>36</v>
      </c>
      <c r="V4080" s="11">
        <f>IF(E4080&gt;=D4080, 1, "")</f>
        <v>1</v>
      </c>
      <c r="W4080" s="11" t="str">
        <f>IF(E4080&lt;D4080, 1, "")</f>
        <v/>
      </c>
      <c r="X4080" s="15">
        <f>S4080</f>
        <v>42548.63853009259</v>
      </c>
    </row>
    <row r="4081" spans="1:24" ht="48" x14ac:dyDescent="0.2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5">
        <f>E4081/D4081</f>
        <v>1.1096666666666666</v>
      </c>
      <c r="P4081" s="6">
        <f>E4081/L4081</f>
        <v>93.774647887323937</v>
      </c>
      <c r="Q4081" t="str">
        <f>LEFT(N4081, SEARCH("/", N4081, 1)-1)</f>
        <v>theater</v>
      </c>
      <c r="R4081" t="str">
        <f>RIGHT(N4081, LEN(N4081) - SEARCH("/", N4081,1))</f>
        <v>musical</v>
      </c>
      <c r="S4081" s="10">
        <f>(((J4081/60)/60)/24)+DATE(1970,1,1)</f>
        <v>42487.037905092591</v>
      </c>
      <c r="T4081" s="10">
        <f>(((I4081/60)/60)/24)+DATE(1970,1,1)</f>
        <v>42517.037905092591</v>
      </c>
      <c r="U4081" s="12">
        <f>ROUND((T4081-S4081), 0)</f>
        <v>30</v>
      </c>
      <c r="V4081" s="11">
        <f>IF(E4081&gt;=D4081, 1, "")</f>
        <v>1</v>
      </c>
      <c r="W4081" s="11" t="str">
        <f>IF(E4081&lt;D4081, 1, "")</f>
        <v/>
      </c>
      <c r="X4081" s="15">
        <f>S4081</f>
        <v>42487.037905092591</v>
      </c>
    </row>
    <row r="4082" spans="1:24" ht="48" x14ac:dyDescent="0.2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5">
        <f>E4082/D4082</f>
        <v>1.0028571428571429</v>
      </c>
      <c r="P4082" s="6">
        <f>E4082/L4082</f>
        <v>35.1</v>
      </c>
      <c r="Q4082" t="str">
        <f>LEFT(N4082, SEARCH("/", N4082, 1)-1)</f>
        <v>theater</v>
      </c>
      <c r="R4082" t="str">
        <f>RIGHT(N4082, LEN(N4082) - SEARCH("/", N4082,1))</f>
        <v>musical</v>
      </c>
      <c r="S4082" s="10">
        <f>(((J4082/60)/60)/24)+DATE(1970,1,1)</f>
        <v>42167.534791666665</v>
      </c>
      <c r="T4082" s="10">
        <f>(((I4082/60)/60)/24)+DATE(1970,1,1)</f>
        <v>42196.165972222225</v>
      </c>
      <c r="U4082" s="12">
        <f>ROUND((T4082-S4082), 0)</f>
        <v>29</v>
      </c>
      <c r="V4082" s="11">
        <f>IF(E4082&gt;=D4082, 1, "")</f>
        <v>1</v>
      </c>
      <c r="W4082" s="11" t="str">
        <f>IF(E4082&lt;D4082, 1, "")</f>
        <v/>
      </c>
      <c r="X4082" s="15">
        <f>S4082</f>
        <v>42167.534791666665</v>
      </c>
    </row>
    <row r="4083" spans="1:24" ht="48" x14ac:dyDescent="0.2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5">
        <f>E4083/D4083</f>
        <v>1</v>
      </c>
      <c r="P4083" s="6">
        <f>E4083/L4083</f>
        <v>41.666666666666664</v>
      </c>
      <c r="Q4083" t="str">
        <f>LEFT(N4083, SEARCH("/", N4083, 1)-1)</f>
        <v>theater</v>
      </c>
      <c r="R4083" t="str">
        <f>RIGHT(N4083, LEN(N4083) - SEARCH("/", N4083,1))</f>
        <v>plays</v>
      </c>
      <c r="S4083" s="10">
        <f>(((J4083/60)/60)/24)+DATE(1970,1,1)</f>
        <v>42059.453923611116</v>
      </c>
      <c r="T4083" s="10">
        <f>(((I4083/60)/60)/24)+DATE(1970,1,1)</f>
        <v>42119.412256944444</v>
      </c>
      <c r="U4083" s="12">
        <f>ROUND((T4083-S4083), 0)</f>
        <v>60</v>
      </c>
      <c r="V4083" s="11">
        <f>IF(E4083&gt;=D4083, 1, "")</f>
        <v>1</v>
      </c>
      <c r="W4083" s="11" t="str">
        <f>IF(E4083&lt;D4083, 1, "")</f>
        <v/>
      </c>
      <c r="X4083" s="15">
        <f>S4083</f>
        <v>42059.453923611116</v>
      </c>
    </row>
    <row r="4084" spans="1:24" ht="48" x14ac:dyDescent="0.2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5">
        <f>E4084/D4084</f>
        <v>1.0125</v>
      </c>
      <c r="P4084" s="6">
        <f>E4084/L4084</f>
        <v>53.289473684210527</v>
      </c>
      <c r="Q4084" t="str">
        <f>LEFT(N4084, SEARCH("/", N4084, 1)-1)</f>
        <v>theater</v>
      </c>
      <c r="R4084" t="str">
        <f>RIGHT(N4084, LEN(N4084) - SEARCH("/", N4084,1))</f>
        <v>plays</v>
      </c>
      <c r="S4084" s="10">
        <f>(((J4084/60)/60)/24)+DATE(1970,1,1)</f>
        <v>41800.526701388888</v>
      </c>
      <c r="T4084" s="10">
        <f>(((I4084/60)/60)/24)+DATE(1970,1,1)</f>
        <v>41850.958333333336</v>
      </c>
      <c r="U4084" s="12">
        <f>ROUND((T4084-S4084), 0)</f>
        <v>50</v>
      </c>
      <c r="V4084" s="11">
        <f>IF(E4084&gt;=D4084, 1, "")</f>
        <v>1</v>
      </c>
      <c r="W4084" s="11" t="str">
        <f>IF(E4084&lt;D4084, 1, "")</f>
        <v/>
      </c>
      <c r="X4084" s="15">
        <f>S4084</f>
        <v>41800.526701388888</v>
      </c>
    </row>
    <row r="4085" spans="1:24" ht="48" x14ac:dyDescent="0.2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5">
        <f>E4085/D4085</f>
        <v>1.2173333333333334</v>
      </c>
      <c r="P4085" s="6">
        <f>E4085/L4085</f>
        <v>70.230769230769226</v>
      </c>
      <c r="Q4085" t="str">
        <f>LEFT(N4085, SEARCH("/", N4085, 1)-1)</f>
        <v>theater</v>
      </c>
      <c r="R4085" t="str">
        <f>RIGHT(N4085, LEN(N4085) - SEARCH("/", N4085,1))</f>
        <v>plays</v>
      </c>
      <c r="S4085" s="10">
        <f>(((J4085/60)/60)/24)+DATE(1970,1,1)</f>
        <v>42054.849050925928</v>
      </c>
      <c r="T4085" s="10">
        <f>(((I4085/60)/60)/24)+DATE(1970,1,1)</f>
        <v>42084.807384259257</v>
      </c>
      <c r="U4085" s="12">
        <f>ROUND((T4085-S4085), 0)</f>
        <v>30</v>
      </c>
      <c r="V4085" s="11">
        <f>IF(E4085&gt;=D4085, 1, "")</f>
        <v>1</v>
      </c>
      <c r="W4085" s="11" t="str">
        <f>IF(E4085&lt;D4085, 1, "")</f>
        <v/>
      </c>
      <c r="X4085" s="15">
        <f>S4085</f>
        <v>42054.849050925928</v>
      </c>
    </row>
    <row r="4086" spans="1:24" ht="48" x14ac:dyDescent="0.2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5">
        <f>E4086/D4086</f>
        <v>3.3</v>
      </c>
      <c r="P4086" s="6">
        <f>E4086/L4086</f>
        <v>43.421052631578945</v>
      </c>
      <c r="Q4086" t="str">
        <f>LEFT(N4086, SEARCH("/", N4086, 1)-1)</f>
        <v>theater</v>
      </c>
      <c r="R4086" t="str">
        <f>RIGHT(N4086, LEN(N4086) - SEARCH("/", N4086,1))</f>
        <v>plays</v>
      </c>
      <c r="S4086" s="10">
        <f>(((J4086/60)/60)/24)+DATE(1970,1,1)</f>
        <v>42487.62700231481</v>
      </c>
      <c r="T4086" s="10">
        <f>(((I4086/60)/60)/24)+DATE(1970,1,1)</f>
        <v>42521.458333333328</v>
      </c>
      <c r="U4086" s="12">
        <f>ROUND((T4086-S4086), 0)</f>
        <v>34</v>
      </c>
      <c r="V4086" s="11">
        <f>IF(E4086&gt;=D4086, 1, "")</f>
        <v>1</v>
      </c>
      <c r="W4086" s="11" t="str">
        <f>IF(E4086&lt;D4086, 1, "")</f>
        <v/>
      </c>
      <c r="X4086" s="15">
        <f>S4086</f>
        <v>42487.62700231481</v>
      </c>
    </row>
    <row r="4087" spans="1:24" ht="48" x14ac:dyDescent="0.2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5">
        <f>E4087/D4087</f>
        <v>1.0954999999999999</v>
      </c>
      <c r="P4087" s="6">
        <f>E4087/L4087</f>
        <v>199.18181818181819</v>
      </c>
      <c r="Q4087" t="str">
        <f>LEFT(N4087, SEARCH("/", N4087, 1)-1)</f>
        <v>theater</v>
      </c>
      <c r="R4087" t="str">
        <f>RIGHT(N4087, LEN(N4087) - SEARCH("/", N4087,1))</f>
        <v>plays</v>
      </c>
      <c r="S4087" s="10">
        <f>(((J4087/60)/60)/24)+DATE(1970,1,1)</f>
        <v>42109.751250000001</v>
      </c>
      <c r="T4087" s="10">
        <f>(((I4087/60)/60)/24)+DATE(1970,1,1)</f>
        <v>42156.165972222225</v>
      </c>
      <c r="U4087" s="12">
        <f>ROUND((T4087-S4087), 0)</f>
        <v>46</v>
      </c>
      <c r="V4087" s="11">
        <f>IF(E4087&gt;=D4087, 1, "")</f>
        <v>1</v>
      </c>
      <c r="W4087" s="11" t="str">
        <f>IF(E4087&lt;D4087, 1, "")</f>
        <v/>
      </c>
      <c r="X4087" s="15">
        <f>S4087</f>
        <v>42109.751250000001</v>
      </c>
    </row>
    <row r="4088" spans="1:24" ht="48" x14ac:dyDescent="0.2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5">
        <f>E4088/D4088</f>
        <v>1.0095190476190474</v>
      </c>
      <c r="P4088" s="6">
        <f>E4088/L4088</f>
        <v>78.518148148148143</v>
      </c>
      <c r="Q4088" t="str">
        <f>LEFT(N4088, SEARCH("/", N4088, 1)-1)</f>
        <v>theater</v>
      </c>
      <c r="R4088" t="str">
        <f>RIGHT(N4088, LEN(N4088) - SEARCH("/", N4088,1))</f>
        <v>plays</v>
      </c>
      <c r="S4088" s="10">
        <f>(((J4088/60)/60)/24)+DATE(1970,1,1)</f>
        <v>42497.275706018518</v>
      </c>
      <c r="T4088" s="10">
        <f>(((I4088/60)/60)/24)+DATE(1970,1,1)</f>
        <v>42535.904861111107</v>
      </c>
      <c r="U4088" s="12">
        <f>ROUND((T4088-S4088), 0)</f>
        <v>39</v>
      </c>
      <c r="V4088" s="11">
        <f>IF(E4088&gt;=D4088, 1, "")</f>
        <v>1</v>
      </c>
      <c r="W4088" s="11" t="str">
        <f>IF(E4088&lt;D4088, 1, "")</f>
        <v/>
      </c>
      <c r="X4088" s="15">
        <f>S4088</f>
        <v>42497.275706018518</v>
      </c>
    </row>
    <row r="4089" spans="1:24" ht="48" x14ac:dyDescent="0.2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5">
        <f>E4089/D4089</f>
        <v>1.4013333333333333</v>
      </c>
      <c r="P4089" s="6">
        <f>E4089/L4089</f>
        <v>61.823529411764703</v>
      </c>
      <c r="Q4089" t="str">
        <f>LEFT(N4089, SEARCH("/", N4089, 1)-1)</f>
        <v>theater</v>
      </c>
      <c r="R4089" t="str">
        <f>RIGHT(N4089, LEN(N4089) - SEARCH("/", N4089,1))</f>
        <v>plays</v>
      </c>
      <c r="S4089" s="10">
        <f>(((J4089/60)/60)/24)+DATE(1970,1,1)</f>
        <v>42058.904074074075</v>
      </c>
      <c r="T4089" s="10">
        <f>(((I4089/60)/60)/24)+DATE(1970,1,1)</f>
        <v>42095.165972222225</v>
      </c>
      <c r="U4089" s="12">
        <f>ROUND((T4089-S4089), 0)</f>
        <v>36</v>
      </c>
      <c r="V4089" s="11">
        <f>IF(E4089&gt;=D4089, 1, "")</f>
        <v>1</v>
      </c>
      <c r="W4089" s="11" t="str">
        <f>IF(E4089&lt;D4089, 1, "")</f>
        <v/>
      </c>
      <c r="X4089" s="15">
        <f>S4089</f>
        <v>42058.904074074075</v>
      </c>
    </row>
    <row r="4090" spans="1:24" ht="32" x14ac:dyDescent="0.2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5">
        <f>E4090/D4090</f>
        <v>1.0000100000000001</v>
      </c>
      <c r="P4090" s="6">
        <f>E4090/L4090</f>
        <v>50.000500000000002</v>
      </c>
      <c r="Q4090" t="str">
        <f>LEFT(N4090, SEARCH("/", N4090, 1)-1)</f>
        <v>theater</v>
      </c>
      <c r="R4090" t="str">
        <f>RIGHT(N4090, LEN(N4090) - SEARCH("/", N4090,1))</f>
        <v>plays</v>
      </c>
      <c r="S4090" s="10">
        <f>(((J4090/60)/60)/24)+DATE(1970,1,1)</f>
        <v>42207.259918981479</v>
      </c>
      <c r="T4090" s="10">
        <f>(((I4090/60)/60)/24)+DATE(1970,1,1)</f>
        <v>42236.958333333328</v>
      </c>
      <c r="U4090" s="12">
        <f>ROUND((T4090-S4090), 0)</f>
        <v>30</v>
      </c>
      <c r="V4090" s="11">
        <f>IF(E4090&gt;=D4090, 1, "")</f>
        <v>1</v>
      </c>
      <c r="W4090" s="11" t="str">
        <f>IF(E4090&lt;D4090, 1, "")</f>
        <v/>
      </c>
      <c r="X4090" s="15">
        <f>S4090</f>
        <v>42207.259918981479</v>
      </c>
    </row>
    <row r="4091" spans="1:24" ht="64" x14ac:dyDescent="0.2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5">
        <f>E4091/D4091</f>
        <v>1.19238</v>
      </c>
      <c r="P4091" s="6">
        <f>E4091/L4091</f>
        <v>48.339729729729726</v>
      </c>
      <c r="Q4091" t="str">
        <f>LEFT(N4091, SEARCH("/", N4091, 1)-1)</f>
        <v>theater</v>
      </c>
      <c r="R4091" t="str">
        <f>RIGHT(N4091, LEN(N4091) - SEARCH("/", N4091,1))</f>
        <v>plays</v>
      </c>
      <c r="S4091" s="10">
        <f>(((J4091/60)/60)/24)+DATE(1970,1,1)</f>
        <v>41807.690081018518</v>
      </c>
      <c r="T4091" s="10">
        <f>(((I4091/60)/60)/24)+DATE(1970,1,1)</f>
        <v>41837.690081018518</v>
      </c>
      <c r="U4091" s="12">
        <f>ROUND((T4091-S4091), 0)</f>
        <v>30</v>
      </c>
      <c r="V4091" s="11">
        <f>IF(E4091&gt;=D4091, 1, "")</f>
        <v>1</v>
      </c>
      <c r="W4091" s="11" t="str">
        <f>IF(E4091&lt;D4091, 1, "")</f>
        <v/>
      </c>
      <c r="X4091" s="15">
        <f>S4091</f>
        <v>41807.690081018518</v>
      </c>
    </row>
    <row r="4092" spans="1:24" ht="48" x14ac:dyDescent="0.2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5">
        <f>E4092/D4092</f>
        <v>1.0725</v>
      </c>
      <c r="P4092" s="6">
        <f>E4092/L4092</f>
        <v>107.25</v>
      </c>
      <c r="Q4092" t="str">
        <f>LEFT(N4092, SEARCH("/", N4092, 1)-1)</f>
        <v>theater</v>
      </c>
      <c r="R4092" t="str">
        <f>RIGHT(N4092, LEN(N4092) - SEARCH("/", N4092,1))</f>
        <v>plays</v>
      </c>
      <c r="S4092" s="10">
        <f>(((J4092/60)/60)/24)+DATE(1970,1,1)</f>
        <v>42284.69694444444</v>
      </c>
      <c r="T4092" s="10">
        <f>(((I4092/60)/60)/24)+DATE(1970,1,1)</f>
        <v>42301.165972222225</v>
      </c>
      <c r="U4092" s="12">
        <f>ROUND((T4092-S4092), 0)</f>
        <v>16</v>
      </c>
      <c r="V4092" s="11">
        <f>IF(E4092&gt;=D4092, 1, "")</f>
        <v>1</v>
      </c>
      <c r="W4092" s="11" t="str">
        <f>IF(E4092&lt;D4092, 1, "")</f>
        <v/>
      </c>
      <c r="X4092" s="15">
        <f>S4092</f>
        <v>42284.69694444444</v>
      </c>
    </row>
    <row r="4093" spans="1:24" ht="48" x14ac:dyDescent="0.2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5">
        <f>E4093/D4093</f>
        <v>2.2799999999999998</v>
      </c>
      <c r="P4093" s="6">
        <f>E4093/L4093</f>
        <v>57</v>
      </c>
      <c r="Q4093" t="str">
        <f>LEFT(N4093, SEARCH("/", N4093, 1)-1)</f>
        <v>theater</v>
      </c>
      <c r="R4093" t="str">
        <f>RIGHT(N4093, LEN(N4093) - SEARCH("/", N4093,1))</f>
        <v>plays</v>
      </c>
      <c r="S4093" s="10">
        <f>(((J4093/60)/60)/24)+DATE(1970,1,1)</f>
        <v>42045.84238425926</v>
      </c>
      <c r="T4093" s="10">
        <f>(((I4093/60)/60)/24)+DATE(1970,1,1)</f>
        <v>42075.800717592589</v>
      </c>
      <c r="U4093" s="12">
        <f>ROUND((T4093-S4093), 0)</f>
        <v>30</v>
      </c>
      <c r="V4093" s="11">
        <f>IF(E4093&gt;=D4093, 1, "")</f>
        <v>1</v>
      </c>
      <c r="W4093" s="11" t="str">
        <f>IF(E4093&lt;D4093, 1, "")</f>
        <v/>
      </c>
      <c r="X4093" s="15">
        <f>S4093</f>
        <v>42045.84238425926</v>
      </c>
    </row>
    <row r="4094" spans="1:24" ht="32" x14ac:dyDescent="0.2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5">
        <f>E4094/D4094</f>
        <v>1.0640000000000001</v>
      </c>
      <c r="P4094" s="6">
        <f>E4094/L4094</f>
        <v>40.92307692307692</v>
      </c>
      <c r="Q4094" t="str">
        <f>LEFT(N4094, SEARCH("/", N4094, 1)-1)</f>
        <v>theater</v>
      </c>
      <c r="R4094" t="str">
        <f>RIGHT(N4094, LEN(N4094) - SEARCH("/", N4094,1))</f>
        <v>plays</v>
      </c>
      <c r="S4094" s="10">
        <f>(((J4094/60)/60)/24)+DATE(1970,1,1)</f>
        <v>42184.209537037037</v>
      </c>
      <c r="T4094" s="10">
        <f>(((I4094/60)/60)/24)+DATE(1970,1,1)</f>
        <v>42202.876388888893</v>
      </c>
      <c r="U4094" s="12">
        <f>ROUND((T4094-S4094), 0)</f>
        <v>19</v>
      </c>
      <c r="V4094" s="11">
        <f>IF(E4094&gt;=D4094, 1, "")</f>
        <v>1</v>
      </c>
      <c r="W4094" s="11" t="str">
        <f>IF(E4094&lt;D4094, 1, "")</f>
        <v/>
      </c>
      <c r="X4094" s="15">
        <f>S4094</f>
        <v>42184.209537037037</v>
      </c>
    </row>
    <row r="4095" spans="1:24" ht="48" x14ac:dyDescent="0.2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5">
        <f>E4095/D4095</f>
        <v>1.4333333333333333</v>
      </c>
      <c r="P4095" s="6">
        <f>E4095/L4095</f>
        <v>21.5</v>
      </c>
      <c r="Q4095" t="str">
        <f>LEFT(N4095, SEARCH("/", N4095, 1)-1)</f>
        <v>theater</v>
      </c>
      <c r="R4095" t="str">
        <f>RIGHT(N4095, LEN(N4095) - SEARCH("/", N4095,1))</f>
        <v>plays</v>
      </c>
      <c r="S4095" s="10">
        <f>(((J4095/60)/60)/24)+DATE(1970,1,1)</f>
        <v>42160.651817129634</v>
      </c>
      <c r="T4095" s="10">
        <f>(((I4095/60)/60)/24)+DATE(1970,1,1)</f>
        <v>42190.651817129634</v>
      </c>
      <c r="U4095" s="12">
        <f>ROUND((T4095-S4095), 0)</f>
        <v>30</v>
      </c>
      <c r="V4095" s="11">
        <f>IF(E4095&gt;=D4095, 1, "")</f>
        <v>1</v>
      </c>
      <c r="W4095" s="11" t="str">
        <f>IF(E4095&lt;D4095, 1, "")</f>
        <v/>
      </c>
      <c r="X4095" s="15">
        <f>S4095</f>
        <v>42160.651817129634</v>
      </c>
    </row>
    <row r="4096" spans="1:24" ht="48" x14ac:dyDescent="0.2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5">
        <f>E4096/D4096</f>
        <v>1.0454285714285714</v>
      </c>
      <c r="P4096" s="6">
        <f>E4096/L4096</f>
        <v>79.543478260869563</v>
      </c>
      <c r="Q4096" t="str">
        <f>LEFT(N4096, SEARCH("/", N4096, 1)-1)</f>
        <v>theater</v>
      </c>
      <c r="R4096" t="str">
        <f>RIGHT(N4096, LEN(N4096) - SEARCH("/", N4096,1))</f>
        <v>plays</v>
      </c>
      <c r="S4096" s="10">
        <f>(((J4096/60)/60)/24)+DATE(1970,1,1)</f>
        <v>42341.180636574078</v>
      </c>
      <c r="T4096" s="10">
        <f>(((I4096/60)/60)/24)+DATE(1970,1,1)</f>
        <v>42373.180636574078</v>
      </c>
      <c r="U4096" s="12">
        <f>ROUND((T4096-S4096), 0)</f>
        <v>32</v>
      </c>
      <c r="V4096" s="11">
        <f>IF(E4096&gt;=D4096, 1, "")</f>
        <v>1</v>
      </c>
      <c r="W4096" s="11" t="str">
        <f>IF(E4096&lt;D4096, 1, "")</f>
        <v/>
      </c>
      <c r="X4096" s="15">
        <f>S4096</f>
        <v>42341.180636574078</v>
      </c>
    </row>
    <row r="4097" spans="1:24" ht="48" x14ac:dyDescent="0.2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5">
        <f>E4097/D4097</f>
        <v>1.1002000000000001</v>
      </c>
      <c r="P4097" s="6">
        <f>E4097/L4097</f>
        <v>72.381578947368425</v>
      </c>
      <c r="Q4097" t="str">
        <f>LEFT(N4097, SEARCH("/", N4097, 1)-1)</f>
        <v>theater</v>
      </c>
      <c r="R4097" t="str">
        <f>RIGHT(N4097, LEN(N4097) - SEARCH("/", N4097,1))</f>
        <v>plays</v>
      </c>
      <c r="S4097" s="10">
        <f>(((J4097/60)/60)/24)+DATE(1970,1,1)</f>
        <v>42329.838159722218</v>
      </c>
      <c r="T4097" s="10">
        <f>(((I4097/60)/60)/24)+DATE(1970,1,1)</f>
        <v>42388.957638888889</v>
      </c>
      <c r="U4097" s="12">
        <f>ROUND((T4097-S4097), 0)</f>
        <v>59</v>
      </c>
      <c r="V4097" s="11">
        <f>IF(E4097&gt;=D4097, 1, "")</f>
        <v>1</v>
      </c>
      <c r="W4097" s="11" t="str">
        <f>IF(E4097&lt;D4097, 1, "")</f>
        <v/>
      </c>
      <c r="X4097" s="15">
        <f>S4097</f>
        <v>42329.838159722218</v>
      </c>
    </row>
    <row r="4098" spans="1:24" ht="48" x14ac:dyDescent="0.2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5">
        <f>E4098/D4098</f>
        <v>1.06</v>
      </c>
      <c r="P4098" s="6">
        <f>E4098/L4098</f>
        <v>64.634146341463421</v>
      </c>
      <c r="Q4098" t="str">
        <f>LEFT(N4098, SEARCH("/", N4098, 1)-1)</f>
        <v>theater</v>
      </c>
      <c r="R4098" t="str">
        <f>RIGHT(N4098, LEN(N4098) - SEARCH("/", N4098,1))</f>
        <v>plays</v>
      </c>
      <c r="S4098" s="10">
        <f>(((J4098/60)/60)/24)+DATE(1970,1,1)</f>
        <v>42170.910231481481</v>
      </c>
      <c r="T4098" s="10">
        <f>(((I4098/60)/60)/24)+DATE(1970,1,1)</f>
        <v>42205.165972222225</v>
      </c>
      <c r="U4098" s="12">
        <f>ROUND((T4098-S4098), 0)</f>
        <v>34</v>
      </c>
      <c r="V4098" s="11">
        <f>IF(E4098&gt;=D4098, 1, "")</f>
        <v>1</v>
      </c>
      <c r="W4098" s="11" t="str">
        <f>IF(E4098&lt;D4098, 1, "")</f>
        <v/>
      </c>
      <c r="X4098" s="15">
        <f>S4098</f>
        <v>42170.910231481481</v>
      </c>
    </row>
    <row r="4099" spans="1:24" ht="48" x14ac:dyDescent="0.2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5">
        <f>E4099/D4099</f>
        <v>1.08</v>
      </c>
      <c r="P4099" s="6">
        <f>E4099/L4099</f>
        <v>38.571428571428569</v>
      </c>
      <c r="Q4099" t="str">
        <f>LEFT(N4099, SEARCH("/", N4099, 1)-1)</f>
        <v>theater</v>
      </c>
      <c r="R4099" t="str">
        <f>RIGHT(N4099, LEN(N4099) - SEARCH("/", N4099,1))</f>
        <v>plays</v>
      </c>
      <c r="S4099" s="10">
        <f>(((J4099/60)/60)/24)+DATE(1970,1,1)</f>
        <v>42571.626192129625</v>
      </c>
      <c r="T4099" s="10">
        <f>(((I4099/60)/60)/24)+DATE(1970,1,1)</f>
        <v>42583.570138888885</v>
      </c>
      <c r="U4099" s="12">
        <f>ROUND((T4099-S4099), 0)</f>
        <v>12</v>
      </c>
      <c r="V4099" s="11">
        <f>IF(E4099&gt;=D4099, 1, "")</f>
        <v>1</v>
      </c>
      <c r="W4099" s="11" t="str">
        <f>IF(E4099&lt;D4099, 1, "")</f>
        <v/>
      </c>
      <c r="X4099" s="15">
        <f>S4099</f>
        <v>42571.626192129625</v>
      </c>
    </row>
    <row r="4100" spans="1:24" ht="48" x14ac:dyDescent="0.2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5">
        <f>E4100/D4100</f>
        <v>1.0542</v>
      </c>
      <c r="P4100" s="6">
        <f>E4100/L4100</f>
        <v>107.57142857142857</v>
      </c>
      <c r="Q4100" t="str">
        <f>LEFT(N4100, SEARCH("/", N4100, 1)-1)</f>
        <v>theater</v>
      </c>
      <c r="R4100" t="str">
        <f>RIGHT(N4100, LEN(N4100) - SEARCH("/", N4100,1))</f>
        <v>plays</v>
      </c>
      <c r="S4100" s="10">
        <f>(((J4100/60)/60)/24)+DATE(1970,1,1)</f>
        <v>42151.069606481484</v>
      </c>
      <c r="T4100" s="10">
        <f>(((I4100/60)/60)/24)+DATE(1970,1,1)</f>
        <v>42172.069606481484</v>
      </c>
      <c r="U4100" s="12">
        <f>ROUND((T4100-S4100), 0)</f>
        <v>21</v>
      </c>
      <c r="V4100" s="11">
        <f>IF(E4100&gt;=D4100, 1, "")</f>
        <v>1</v>
      </c>
      <c r="W4100" s="11" t="str">
        <f>IF(E4100&lt;D4100, 1, "")</f>
        <v/>
      </c>
      <c r="X4100" s="15">
        <f>S4100</f>
        <v>42151.069606481484</v>
      </c>
    </row>
    <row r="4101" spans="1:24" ht="32" x14ac:dyDescent="0.2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5">
        <f>E4101/D4101</f>
        <v>1.1916666666666667</v>
      </c>
      <c r="P4101" s="6">
        <f>E4101/L4101</f>
        <v>27.5</v>
      </c>
      <c r="Q4101" t="str">
        <f>LEFT(N4101, SEARCH("/", N4101, 1)-1)</f>
        <v>theater</v>
      </c>
      <c r="R4101" t="str">
        <f>RIGHT(N4101, LEN(N4101) - SEARCH("/", N4101,1))</f>
        <v>plays</v>
      </c>
      <c r="S4101" s="10">
        <f>(((J4101/60)/60)/24)+DATE(1970,1,1)</f>
        <v>42101.423541666663</v>
      </c>
      <c r="T4101" s="10">
        <f>(((I4101/60)/60)/24)+DATE(1970,1,1)</f>
        <v>42131.423541666663</v>
      </c>
      <c r="U4101" s="12">
        <f>ROUND((T4101-S4101), 0)</f>
        <v>30</v>
      </c>
      <c r="V4101" s="11">
        <f>IF(E4101&gt;=D4101, 1, "")</f>
        <v>1</v>
      </c>
      <c r="W4101" s="11" t="str">
        <f>IF(E4101&lt;D4101, 1, "")</f>
        <v/>
      </c>
      <c r="X4101" s="15">
        <f>S4101</f>
        <v>42101.423541666663</v>
      </c>
    </row>
    <row r="4102" spans="1:24" ht="64" x14ac:dyDescent="0.2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5">
        <f>E4102/D4102</f>
        <v>1.5266666666666666</v>
      </c>
      <c r="P4102" s="6">
        <f>E4102/L4102</f>
        <v>70.461538461538467</v>
      </c>
      <c r="Q4102" t="str">
        <f>LEFT(N4102, SEARCH("/", N4102, 1)-1)</f>
        <v>theater</v>
      </c>
      <c r="R4102" t="str">
        <f>RIGHT(N4102, LEN(N4102) - SEARCH("/", N4102,1))</f>
        <v>plays</v>
      </c>
      <c r="S4102" s="10">
        <f>(((J4102/60)/60)/24)+DATE(1970,1,1)</f>
        <v>42034.928252314814</v>
      </c>
      <c r="T4102" s="10">
        <f>(((I4102/60)/60)/24)+DATE(1970,1,1)</f>
        <v>42090</v>
      </c>
      <c r="U4102" s="12">
        <f>ROUND((T4102-S4102), 0)</f>
        <v>55</v>
      </c>
      <c r="V4102" s="11">
        <f>IF(E4102&gt;=D4102, 1, "")</f>
        <v>1</v>
      </c>
      <c r="W4102" s="11" t="str">
        <f>IF(E4102&lt;D4102, 1, "")</f>
        <v/>
      </c>
      <c r="X4102" s="15">
        <f>S4102</f>
        <v>42034.928252314814</v>
      </c>
    </row>
    <row r="4103" spans="1:24" ht="48" x14ac:dyDescent="0.2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5">
        <f>E4103/D4103</f>
        <v>1</v>
      </c>
      <c r="P4103" s="6">
        <f>E4103/L4103</f>
        <v>178.57142857142858</v>
      </c>
      <c r="Q4103" t="str">
        <f>LEFT(N4103, SEARCH("/", N4103, 1)-1)</f>
        <v>theater</v>
      </c>
      <c r="R4103" t="str">
        <f>RIGHT(N4103, LEN(N4103) - SEARCH("/", N4103,1))</f>
        <v>plays</v>
      </c>
      <c r="S4103" s="10">
        <f>(((J4103/60)/60)/24)+DATE(1970,1,1)</f>
        <v>41944.527627314819</v>
      </c>
      <c r="T4103" s="10">
        <f>(((I4103/60)/60)/24)+DATE(1970,1,1)</f>
        <v>42004.569293981483</v>
      </c>
      <c r="U4103" s="12">
        <f>ROUND((T4103-S4103), 0)</f>
        <v>60</v>
      </c>
      <c r="V4103" s="11">
        <f>IF(E4103&gt;=D4103, 1, "")</f>
        <v>1</v>
      </c>
      <c r="W4103" s="11" t="str">
        <f>IF(E4103&lt;D4103, 1, "")</f>
        <v/>
      </c>
      <c r="X4103" s="15">
        <f>S4103</f>
        <v>41944.527627314819</v>
      </c>
    </row>
    <row r="4104" spans="1:24" ht="48" x14ac:dyDescent="0.2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5">
        <f>E4104/D4104</f>
        <v>1.002</v>
      </c>
      <c r="P4104" s="6">
        <f>E4104/L4104</f>
        <v>62.625</v>
      </c>
      <c r="Q4104" t="str">
        <f>LEFT(N4104, SEARCH("/", N4104, 1)-1)</f>
        <v>theater</v>
      </c>
      <c r="R4104" t="str">
        <f>RIGHT(N4104, LEN(N4104) - SEARCH("/", N4104,1))</f>
        <v>plays</v>
      </c>
      <c r="S4104" s="10">
        <f>(((J4104/60)/60)/24)+DATE(1970,1,1)</f>
        <v>42593.865405092598</v>
      </c>
      <c r="T4104" s="10">
        <f>(((I4104/60)/60)/24)+DATE(1970,1,1)</f>
        <v>42613.865405092598</v>
      </c>
      <c r="U4104" s="12">
        <f>ROUND((T4104-S4104), 0)</f>
        <v>20</v>
      </c>
      <c r="V4104" s="11">
        <f>IF(E4104&gt;=D4104, 1, "")</f>
        <v>1</v>
      </c>
      <c r="W4104" s="11" t="str">
        <f>IF(E4104&lt;D4104, 1, "")</f>
        <v/>
      </c>
      <c r="X4104" s="15">
        <f>S4104</f>
        <v>42593.865405092598</v>
      </c>
    </row>
    <row r="4105" spans="1:24" ht="48" x14ac:dyDescent="0.2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5">
        <f>E4105/D4105</f>
        <v>2.25</v>
      </c>
      <c r="P4105" s="6">
        <f>E4105/L4105</f>
        <v>75</v>
      </c>
      <c r="Q4105" t="str">
        <f>LEFT(N4105, SEARCH("/", N4105, 1)-1)</f>
        <v>theater</v>
      </c>
      <c r="R4105" t="str">
        <f>RIGHT(N4105, LEN(N4105) - SEARCH("/", N4105,1))</f>
        <v>plays</v>
      </c>
      <c r="S4105" s="10">
        <f>(((J4105/60)/60)/24)+DATE(1970,1,1)</f>
        <v>42503.740868055553</v>
      </c>
      <c r="T4105" s="10">
        <f>(((I4105/60)/60)/24)+DATE(1970,1,1)</f>
        <v>42517.740868055553</v>
      </c>
      <c r="U4105" s="12">
        <f>ROUND((T4105-S4105), 0)</f>
        <v>14</v>
      </c>
      <c r="V4105" s="11">
        <f>IF(E4105&gt;=D4105, 1, "")</f>
        <v>1</v>
      </c>
      <c r="W4105" s="11" t="str">
        <f>IF(E4105&lt;D4105, 1, "")</f>
        <v/>
      </c>
      <c r="X4105" s="15">
        <f>S4105</f>
        <v>42503.740868055553</v>
      </c>
    </row>
    <row r="4106" spans="1:24" ht="48" x14ac:dyDescent="0.2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5">
        <f>E4106/D4106</f>
        <v>1.0602199999999999</v>
      </c>
      <c r="P4106" s="6">
        <f>E4106/L4106</f>
        <v>58.901111111111113</v>
      </c>
      <c r="Q4106" t="str">
        <f>LEFT(N4106, SEARCH("/", N4106, 1)-1)</f>
        <v>theater</v>
      </c>
      <c r="R4106" t="str">
        <f>RIGHT(N4106, LEN(N4106) - SEARCH("/", N4106,1))</f>
        <v>plays</v>
      </c>
      <c r="S4106" s="10">
        <f>(((J4106/60)/60)/24)+DATE(1970,1,1)</f>
        <v>41927.848900462966</v>
      </c>
      <c r="T4106" s="10">
        <f>(((I4106/60)/60)/24)+DATE(1970,1,1)</f>
        <v>41948.890567129631</v>
      </c>
      <c r="U4106" s="12">
        <f>ROUND((T4106-S4106), 0)</f>
        <v>21</v>
      </c>
      <c r="V4106" s="11">
        <f>IF(E4106&gt;=D4106, 1, "")</f>
        <v>1</v>
      </c>
      <c r="W4106" s="11" t="str">
        <f>IF(E4106&lt;D4106, 1, "")</f>
        <v/>
      </c>
      <c r="X4106" s="15">
        <f>S4106</f>
        <v>41927.848900462966</v>
      </c>
    </row>
    <row r="4107" spans="1:24" ht="48" x14ac:dyDescent="0.2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5">
        <f>E4107/D4107</f>
        <v>1.0466666666666666</v>
      </c>
      <c r="P4107" s="6">
        <f>E4107/L4107</f>
        <v>139.55555555555554</v>
      </c>
      <c r="Q4107" t="str">
        <f>LEFT(N4107, SEARCH("/", N4107, 1)-1)</f>
        <v>theater</v>
      </c>
      <c r="R4107" t="str">
        <f>RIGHT(N4107, LEN(N4107) - SEARCH("/", N4107,1))</f>
        <v>plays</v>
      </c>
      <c r="S4107" s="10">
        <f>(((J4107/60)/60)/24)+DATE(1970,1,1)</f>
        <v>42375.114988425921</v>
      </c>
      <c r="T4107" s="10">
        <f>(((I4107/60)/60)/24)+DATE(1970,1,1)</f>
        <v>42420.114988425921</v>
      </c>
      <c r="U4107" s="12">
        <f>ROUND((T4107-S4107), 0)</f>
        <v>45</v>
      </c>
      <c r="V4107" s="11">
        <f>IF(E4107&gt;=D4107, 1, "")</f>
        <v>1</v>
      </c>
      <c r="W4107" s="11" t="str">
        <f>IF(E4107&lt;D4107, 1, "")</f>
        <v/>
      </c>
      <c r="X4107" s="15">
        <f>S4107</f>
        <v>42375.114988425921</v>
      </c>
    </row>
    <row r="4108" spans="1:24" ht="48" x14ac:dyDescent="0.2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5">
        <f>E4108/D4108</f>
        <v>1.1666666666666667</v>
      </c>
      <c r="P4108" s="6">
        <f>E4108/L4108</f>
        <v>70</v>
      </c>
      <c r="Q4108" t="str">
        <f>LEFT(N4108, SEARCH("/", N4108, 1)-1)</f>
        <v>theater</v>
      </c>
      <c r="R4108" t="str">
        <f>RIGHT(N4108, LEN(N4108) - SEARCH("/", N4108,1))</f>
        <v>plays</v>
      </c>
      <c r="S4108" s="10">
        <f>(((J4108/60)/60)/24)+DATE(1970,1,1)</f>
        <v>41963.872361111105</v>
      </c>
      <c r="T4108" s="10">
        <f>(((I4108/60)/60)/24)+DATE(1970,1,1)</f>
        <v>41974.797916666663</v>
      </c>
      <c r="U4108" s="12">
        <f>ROUND((T4108-S4108), 0)</f>
        <v>11</v>
      </c>
      <c r="V4108" s="11">
        <f>IF(E4108&gt;=D4108, 1, "")</f>
        <v>1</v>
      </c>
      <c r="W4108" s="11" t="str">
        <f>IF(E4108&lt;D4108, 1, "")</f>
        <v/>
      </c>
      <c r="X4108" s="15">
        <f>S4108</f>
        <v>41963.872361111105</v>
      </c>
    </row>
    <row r="4109" spans="1:24" ht="48" x14ac:dyDescent="0.2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5">
        <f>E4109/D4109</f>
        <v>1.0903333333333334</v>
      </c>
      <c r="P4109" s="6">
        <f>E4109/L4109</f>
        <v>57.385964912280699</v>
      </c>
      <c r="Q4109" t="str">
        <f>LEFT(N4109, SEARCH("/", N4109, 1)-1)</f>
        <v>theater</v>
      </c>
      <c r="R4109" t="str">
        <f>RIGHT(N4109, LEN(N4109) - SEARCH("/", N4109,1))</f>
        <v>plays</v>
      </c>
      <c r="S4109" s="10">
        <f>(((J4109/60)/60)/24)+DATE(1970,1,1)</f>
        <v>42143.445219907408</v>
      </c>
      <c r="T4109" s="10">
        <f>(((I4109/60)/60)/24)+DATE(1970,1,1)</f>
        <v>42173.445219907408</v>
      </c>
      <c r="U4109" s="12">
        <f>ROUND((T4109-S4109), 0)</f>
        <v>30</v>
      </c>
      <c r="V4109" s="11">
        <f>IF(E4109&gt;=D4109, 1, "")</f>
        <v>1</v>
      </c>
      <c r="W4109" s="11" t="str">
        <f>IF(E4109&lt;D4109, 1, "")</f>
        <v/>
      </c>
      <c r="X4109" s="15">
        <f>S4109</f>
        <v>42143.445219907408</v>
      </c>
    </row>
    <row r="4110" spans="1:24" ht="48" x14ac:dyDescent="0.2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5">
        <f>E4110/D4110</f>
        <v>1.6</v>
      </c>
      <c r="P4110" s="6">
        <f>E4110/L4110</f>
        <v>40</v>
      </c>
      <c r="Q4110" t="str">
        <f>LEFT(N4110, SEARCH("/", N4110, 1)-1)</f>
        <v>theater</v>
      </c>
      <c r="R4110" t="str">
        <f>RIGHT(N4110, LEN(N4110) - SEARCH("/", N4110,1))</f>
        <v>plays</v>
      </c>
      <c r="S4110" s="10">
        <f>(((J4110/60)/60)/24)+DATE(1970,1,1)</f>
        <v>42460.94222222222</v>
      </c>
      <c r="T4110" s="10">
        <f>(((I4110/60)/60)/24)+DATE(1970,1,1)</f>
        <v>42481.94222222222</v>
      </c>
      <c r="U4110" s="12">
        <f>ROUND((T4110-S4110), 0)</f>
        <v>21</v>
      </c>
      <c r="V4110" s="11">
        <f>IF(E4110&gt;=D4110, 1, "")</f>
        <v>1</v>
      </c>
      <c r="W4110" s="11" t="str">
        <f>IF(E4110&lt;D4110, 1, "")</f>
        <v/>
      </c>
      <c r="X4110" s="15">
        <f>S4110</f>
        <v>42460.94222222222</v>
      </c>
    </row>
    <row r="4111" spans="1:24" ht="48" x14ac:dyDescent="0.2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5">
        <f>E4111/D4111</f>
        <v>1.125</v>
      </c>
      <c r="P4111" s="6">
        <f>E4111/L4111</f>
        <v>64.285714285714292</v>
      </c>
      <c r="Q4111" t="str">
        <f>LEFT(N4111, SEARCH("/", N4111, 1)-1)</f>
        <v>theater</v>
      </c>
      <c r="R4111" t="str">
        <f>RIGHT(N4111, LEN(N4111) - SEARCH("/", N4111,1))</f>
        <v>plays</v>
      </c>
      <c r="S4111" s="10">
        <f>(((J4111/60)/60)/24)+DATE(1970,1,1)</f>
        <v>42553.926527777774</v>
      </c>
      <c r="T4111" s="10">
        <f>(((I4111/60)/60)/24)+DATE(1970,1,1)</f>
        <v>42585.172916666663</v>
      </c>
      <c r="U4111" s="12">
        <f>ROUND((T4111-S4111), 0)</f>
        <v>31</v>
      </c>
      <c r="V4111" s="11">
        <f>IF(E4111&gt;=D4111, 1, "")</f>
        <v>1</v>
      </c>
      <c r="W4111" s="11" t="str">
        <f>IF(E4111&lt;D4111, 1, "")</f>
        <v/>
      </c>
      <c r="X4111" s="15">
        <f>S4111</f>
        <v>42553.926527777774</v>
      </c>
    </row>
    <row r="4112" spans="1:24" ht="32" x14ac:dyDescent="0.2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5">
        <f>E4112/D4112</f>
        <v>1.0209999999999999</v>
      </c>
      <c r="P4112" s="6">
        <f>E4112/L4112</f>
        <v>120.11764705882354</v>
      </c>
      <c r="Q4112" t="str">
        <f>LEFT(N4112, SEARCH("/", N4112, 1)-1)</f>
        <v>theater</v>
      </c>
      <c r="R4112" t="str">
        <f>RIGHT(N4112, LEN(N4112) - SEARCH("/", N4112,1))</f>
        <v>plays</v>
      </c>
      <c r="S4112" s="10">
        <f>(((J4112/60)/60)/24)+DATE(1970,1,1)</f>
        <v>42152.765717592592</v>
      </c>
      <c r="T4112" s="10">
        <f>(((I4112/60)/60)/24)+DATE(1970,1,1)</f>
        <v>42188.765717592592</v>
      </c>
      <c r="U4112" s="12">
        <f>ROUND((T4112-S4112), 0)</f>
        <v>36</v>
      </c>
      <c r="V4112" s="11">
        <f>IF(E4112&gt;=D4112, 1, "")</f>
        <v>1</v>
      </c>
      <c r="W4112" s="11" t="str">
        <f>IF(E4112&lt;D4112, 1, "")</f>
        <v/>
      </c>
      <c r="X4112" s="15">
        <f>S4112</f>
        <v>42152.765717592592</v>
      </c>
    </row>
    <row r="4113" spans="1:24" ht="48" x14ac:dyDescent="0.2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5">
        <f>E4113/D4113</f>
        <v>1.00824</v>
      </c>
      <c r="P4113" s="6">
        <f>E4113/L4113</f>
        <v>1008.24</v>
      </c>
      <c r="Q4113" t="str">
        <f>LEFT(N4113, SEARCH("/", N4113, 1)-1)</f>
        <v>theater</v>
      </c>
      <c r="R4113" t="str">
        <f>RIGHT(N4113, LEN(N4113) - SEARCH("/", N4113,1))</f>
        <v>plays</v>
      </c>
      <c r="S4113" s="10">
        <f>(((J4113/60)/60)/24)+DATE(1970,1,1)</f>
        <v>42116.710752314815</v>
      </c>
      <c r="T4113" s="10">
        <f>(((I4113/60)/60)/24)+DATE(1970,1,1)</f>
        <v>42146.710752314815</v>
      </c>
      <c r="U4113" s="12">
        <f>ROUND((T4113-S4113), 0)</f>
        <v>30</v>
      </c>
      <c r="V4113" s="11">
        <f>IF(E4113&gt;=D4113, 1, "")</f>
        <v>1</v>
      </c>
      <c r="W4113" s="11" t="str">
        <f>IF(E4113&lt;D4113, 1, "")</f>
        <v/>
      </c>
      <c r="X4113" s="15">
        <f>S4113</f>
        <v>42116.710752314815</v>
      </c>
    </row>
    <row r="4114" spans="1:24" ht="48" x14ac:dyDescent="0.2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5">
        <f>E4114/D4114</f>
        <v>1.0125</v>
      </c>
      <c r="P4114" s="6">
        <f>E4114/L4114</f>
        <v>63.28125</v>
      </c>
      <c r="Q4114" t="str">
        <f>LEFT(N4114, SEARCH("/", N4114, 1)-1)</f>
        <v>theater</v>
      </c>
      <c r="R4114" t="str">
        <f>RIGHT(N4114, LEN(N4114) - SEARCH("/", N4114,1))</f>
        <v>plays</v>
      </c>
      <c r="S4114" s="10">
        <f>(((J4114/60)/60)/24)+DATE(1970,1,1)</f>
        <v>42155.142638888887</v>
      </c>
      <c r="T4114" s="10">
        <f>(((I4114/60)/60)/24)+DATE(1970,1,1)</f>
        <v>42215.142638888887</v>
      </c>
      <c r="U4114" s="12">
        <f>ROUND((T4114-S4114), 0)</f>
        <v>60</v>
      </c>
      <c r="V4114" s="11">
        <f>IF(E4114&gt;=D4114, 1, "")</f>
        <v>1</v>
      </c>
      <c r="W4114" s="11" t="str">
        <f>IF(E4114&lt;D4114, 1, "")</f>
        <v/>
      </c>
      <c r="X4114" s="15">
        <f>S4114</f>
        <v>42155.142638888887</v>
      </c>
    </row>
    <row r="4115" spans="1:24" ht="48" x14ac:dyDescent="0.2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5">
        <f>E4115/D4115</f>
        <v>65</v>
      </c>
      <c r="P4115" s="6">
        <f>E4115/L4115</f>
        <v>21.666666666666668</v>
      </c>
      <c r="Q4115" t="str">
        <f>LEFT(N4115, SEARCH("/", N4115, 1)-1)</f>
        <v>theater</v>
      </c>
      <c r="R4115" t="str">
        <f>RIGHT(N4115, LEN(N4115) - SEARCH("/", N4115,1))</f>
        <v>plays</v>
      </c>
      <c r="S4115" s="10">
        <f>(((J4115/60)/60)/24)+DATE(1970,1,1)</f>
        <v>42432.701724537037</v>
      </c>
      <c r="T4115" s="10">
        <f>(((I4115/60)/60)/24)+DATE(1970,1,1)</f>
        <v>42457.660057870366</v>
      </c>
      <c r="U4115" s="12">
        <f>ROUND((T4115-S4115), 0)</f>
        <v>25</v>
      </c>
      <c r="V4115" s="11">
        <f>IF(E4115&gt;=D4115, 1, "")</f>
        <v>1</v>
      </c>
      <c r="W4115" s="11" t="str">
        <f>IF(E4115&lt;D4115, 1, "")</f>
        <v/>
      </c>
      <c r="X4115" s="15">
        <f>S4115</f>
        <v>42432.701724537037</v>
      </c>
    </row>
  </sheetData>
  <sortState xmlns:xlrd2="http://schemas.microsoft.com/office/spreadsheetml/2017/richdata2" ref="A2:X4115">
    <sortCondition ref="F1"/>
  </sortState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95B6E-A6CE-934F-94D5-3106F3C03312}">
  <sheetPr codeName="Sheet1"/>
  <dimension ref="A1:G14"/>
  <sheetViews>
    <sheetView workbookViewId="0">
      <selection activeCell="G19" sqref="G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1640625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8" t="s">
        <v>8223</v>
      </c>
      <c r="B1" t="s">
        <v>8371</v>
      </c>
    </row>
    <row r="3" spans="1:7" x14ac:dyDescent="0.2">
      <c r="A3" s="8" t="s">
        <v>8321</v>
      </c>
      <c r="B3" s="8" t="s">
        <v>8322</v>
      </c>
    </row>
    <row r="4" spans="1:7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8407</v>
      </c>
    </row>
    <row r="5" spans="1:7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  <c r="G5" s="5">
        <f>GETPIVOTDATA("state",$A$3,"state","successful","Category","film &amp; video")/GETPIVOTDATA("state",$A$3,"Category","film &amp; video")</f>
        <v>0.57692307692307687</v>
      </c>
    </row>
    <row r="6" spans="1:7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 s="5">
        <f>GETPIVOTDATA("state",$A$3,"state","successful","Category","food")/GETPIVOTDATA("state",$A$3,"Category","food")</f>
        <v>0.17</v>
      </c>
    </row>
    <row r="7" spans="1:7" x14ac:dyDescent="0.2">
      <c r="A7" s="9" t="s">
        <v>8313</v>
      </c>
      <c r="B7" s="7"/>
      <c r="C7" s="7">
        <v>140</v>
      </c>
      <c r="D7" s="7"/>
      <c r="E7" s="7">
        <v>80</v>
      </c>
      <c r="F7" s="7">
        <v>220</v>
      </c>
      <c r="G7" s="5">
        <f>GETPIVOTDATA("state",$A$3,"state","successful","Category","games")/GETPIVOTDATA("state",$A$3,"Category","games")</f>
        <v>0.36363636363636365</v>
      </c>
    </row>
    <row r="8" spans="1:7" x14ac:dyDescent="0.2">
      <c r="A8" s="9" t="s">
        <v>8314</v>
      </c>
      <c r="B8" s="7">
        <v>24</v>
      </c>
      <c r="C8" s="7"/>
      <c r="D8" s="7"/>
      <c r="E8" s="7"/>
      <c r="F8" s="7">
        <v>24</v>
      </c>
      <c r="G8" s="5">
        <f>GETPIVOTDATA("state",$A$3,"state","successful","Category","journalism")/GETPIVOTDATA("state",$A$3,"Category","journalism")</f>
        <v>0</v>
      </c>
    </row>
    <row r="9" spans="1:7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 s="5">
        <f>GETPIVOTDATA("state",$A$3,"state","successful","Category","music")/GETPIVOTDATA("state",$A$3,"Category","music")</f>
        <v>0.77142857142857146</v>
      </c>
    </row>
    <row r="10" spans="1:7" x14ac:dyDescent="0.2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  <c r="G10" s="5">
        <f>GETPIVOTDATA("state",$A$3,"state","successful","Category","photography")/GETPIVOTDATA("state",$A$3,"Category","photography")</f>
        <v>0.4681818181818182</v>
      </c>
    </row>
    <row r="11" spans="1:7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  <c r="G11" s="5">
        <f>GETPIVOTDATA("state",$A$3,"state","successful","Category","publishing")/GETPIVOTDATA("state",$A$3,"Category","publishing")</f>
        <v>0.33755274261603374</v>
      </c>
    </row>
    <row r="12" spans="1:7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  <c r="G12" s="5">
        <f>GETPIVOTDATA("state",$A$3,"state","successful","Category","technology")/GETPIVOTDATA("state",$A$3,"Category","technology")</f>
        <v>0.34833333333333333</v>
      </c>
    </row>
    <row r="13" spans="1:7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 s="5">
        <f>GETPIVOTDATA("state",$A$3,"state","successful","Category","theater")/GETPIVOTDATA("state",$A$3,"Category","theater")</f>
        <v>0.60229720028715006</v>
      </c>
    </row>
    <row r="14" spans="1:7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0E4F8-3976-9644-9EBB-271FF2842EEC}">
  <sheetPr codeName="Sheet2"/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8" t="s">
        <v>8223</v>
      </c>
      <c r="B1" t="s">
        <v>8371</v>
      </c>
    </row>
    <row r="2" spans="1:6" x14ac:dyDescent="0.2">
      <c r="A2" s="8" t="s">
        <v>8308</v>
      </c>
      <c r="B2" t="s">
        <v>8371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8323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8325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8327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8328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8329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8331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8334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8335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8336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8339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8341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8344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8346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8348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8349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8350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8351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8353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8357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8358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8359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8360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8362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8363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D4F02-FEC5-414B-A702-0EB08435F20C}">
  <sheetPr codeName="Sheet6"/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8371</v>
      </c>
    </row>
    <row r="2" spans="1:6" x14ac:dyDescent="0.2">
      <c r="A2" s="8" t="s">
        <v>8384</v>
      </c>
      <c r="B2" t="s">
        <v>8371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4" t="s">
        <v>8372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4" t="s">
        <v>8373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4" t="s">
        <v>8374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4" t="s">
        <v>8375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4" t="s">
        <v>8376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4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4" t="s">
        <v>8378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4" t="s">
        <v>8379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4" t="s">
        <v>8380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4" t="s">
        <v>8381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4" t="s">
        <v>8382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4" t="s">
        <v>8383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4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4756A-CBAB-9446-BBBB-126DC41F63C6}">
  <sheetPr codeName="Sheet7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74936-9239-014C-9242-2158C964B616}">
  <sheetPr codeName="Sheet4"/>
  <dimension ref="A1:H14"/>
  <sheetViews>
    <sheetView workbookViewId="0">
      <selection activeCell="H15" sqref="H15"/>
    </sheetView>
  </sheetViews>
  <sheetFormatPr baseColWidth="10" defaultRowHeight="15" x14ac:dyDescent="0.2"/>
  <cols>
    <col min="1" max="1" width="14.33203125" customWidth="1"/>
    <col min="2" max="2" width="15.1640625" customWidth="1"/>
    <col min="3" max="3" width="12.83203125" customWidth="1"/>
    <col min="4" max="4" width="15" customWidth="1"/>
    <col min="5" max="5" width="12.1640625" customWidth="1"/>
    <col min="6" max="6" width="18" customWidth="1"/>
    <col min="7" max="7" width="14.1640625" customWidth="1"/>
    <col min="8" max="8" width="16.1640625" customWidth="1"/>
  </cols>
  <sheetData>
    <row r="1" spans="1:8" x14ac:dyDescent="0.2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2">
      <c r="A2" t="s">
        <v>8394</v>
      </c>
      <c r="B2">
        <f>COUNTIF(goal, "&lt;1000")</f>
        <v>461</v>
      </c>
      <c r="C2">
        <f>COUNTIFS(goal, "&lt;1000", state, "failed")</f>
        <v>113</v>
      </c>
      <c r="D2">
        <f>COUNTIFS(goal, "&lt;1000", state, "canceled")</f>
        <v>18</v>
      </c>
      <c r="E2">
        <f>SUM(B2:D2)</f>
        <v>592</v>
      </c>
      <c r="F2" s="5">
        <f>B2/E2</f>
        <v>0.77871621621621623</v>
      </c>
      <c r="G2" s="5">
        <f>C2/E2</f>
        <v>0.19087837837837837</v>
      </c>
      <c r="H2" s="5">
        <f>D2/E2</f>
        <v>3.0405405405405407E-2</v>
      </c>
    </row>
    <row r="3" spans="1:8" x14ac:dyDescent="0.2">
      <c r="A3" t="s">
        <v>8395</v>
      </c>
      <c r="B3">
        <f>COUNTIFS(goal,"&gt;999",goal,"&lt;5000")</f>
        <v>1425</v>
      </c>
      <c r="C3">
        <f>COUNTIFS(goal,"&gt;999",goal,"&lt;5000", state, "failed")</f>
        <v>420</v>
      </c>
      <c r="D3">
        <f>COUNTIFS(goal,"&gt;999",goal,"&lt;5000", state, "canceled")</f>
        <v>60</v>
      </c>
      <c r="E3">
        <f t="shared" ref="E3:E13" si="0">SUM(B3:D3)</f>
        <v>1905</v>
      </c>
      <c r="F3" s="5">
        <f t="shared" ref="F3:F14" si="1">B3/E3</f>
        <v>0.74803149606299213</v>
      </c>
      <c r="G3" s="5">
        <f t="shared" ref="G3:G13" si="2">C3/E3</f>
        <v>0.22047244094488189</v>
      </c>
      <c r="H3" s="5">
        <f t="shared" ref="H3:H13" si="3">D3/E3</f>
        <v>3.1496062992125984E-2</v>
      </c>
    </row>
    <row r="4" spans="1:8" x14ac:dyDescent="0.2">
      <c r="A4" t="s">
        <v>8396</v>
      </c>
      <c r="B4">
        <f>COUNTIFS(goal, "&gt;4999", goal, "&lt;10000")</f>
        <v>722</v>
      </c>
      <c r="C4">
        <f>COUNTIFS(goal, "&gt;4999", goal, "&lt;10000", state, "failed")</f>
        <v>283</v>
      </c>
      <c r="D4">
        <f>COUNTIFS(goal, "&gt;4999", goal, "&lt;10000", state, "canceled")</f>
        <v>52</v>
      </c>
      <c r="E4">
        <f t="shared" si="0"/>
        <v>1057</v>
      </c>
      <c r="F4" s="5">
        <f t="shared" si="1"/>
        <v>0.68306527909176917</v>
      </c>
      <c r="G4" s="5">
        <f t="shared" si="2"/>
        <v>0.26773888363292336</v>
      </c>
      <c r="H4" s="5">
        <f t="shared" si="3"/>
        <v>4.9195837275307477E-2</v>
      </c>
    </row>
    <row r="5" spans="1:8" x14ac:dyDescent="0.2">
      <c r="A5" t="s">
        <v>8397</v>
      </c>
      <c r="B5">
        <f>COUNTIFS(goal, "&gt;9999", goal, "&lt;15000")</f>
        <v>361</v>
      </c>
      <c r="C5">
        <f>COUNTIFS(goal, "&gt;9999", goal, "&lt;15000", state, "failed")</f>
        <v>144</v>
      </c>
      <c r="D5">
        <f>COUNTIFS(goal, "&gt;9999", goal, "&lt;15000", state, "canceled")</f>
        <v>40</v>
      </c>
      <c r="E5">
        <f t="shared" si="0"/>
        <v>545</v>
      </c>
      <c r="F5" s="5">
        <f t="shared" si="1"/>
        <v>0.66238532110091741</v>
      </c>
      <c r="G5" s="5">
        <f t="shared" si="2"/>
        <v>0.26422018348623855</v>
      </c>
      <c r="H5" s="5">
        <f t="shared" si="3"/>
        <v>7.3394495412844041E-2</v>
      </c>
    </row>
    <row r="6" spans="1:8" x14ac:dyDescent="0.2">
      <c r="A6" t="s">
        <v>8398</v>
      </c>
      <c r="B6">
        <f>COUNTIFS(goal, "&gt;14999", goal, "&lt;20000")</f>
        <v>205</v>
      </c>
      <c r="C6">
        <f>COUNTIFS(goal, "&gt;14999", goal, "&lt;20000", state, "failed")</f>
        <v>90</v>
      </c>
      <c r="D6">
        <f>COUNTIFS(goal, "&gt;14999", goal, "&lt;20000", state, "canceled")</f>
        <v>17</v>
      </c>
      <c r="E6">
        <f t="shared" si="0"/>
        <v>312</v>
      </c>
      <c r="F6" s="5">
        <f t="shared" si="1"/>
        <v>0.65705128205128205</v>
      </c>
      <c r="G6" s="5">
        <f t="shared" si="2"/>
        <v>0.28846153846153844</v>
      </c>
      <c r="H6" s="5">
        <f t="shared" si="3"/>
        <v>5.4487179487179488E-2</v>
      </c>
    </row>
    <row r="7" spans="1:8" x14ac:dyDescent="0.2">
      <c r="A7" t="s">
        <v>8399</v>
      </c>
      <c r="B7">
        <f>COUNTIFS(goal, "&gt;19999", goal, "&lt;25000")</f>
        <v>149</v>
      </c>
      <c r="C7">
        <f>COUNTIFS(goal, "&gt;19999", goal, "&lt;25000", state, "failed")</f>
        <v>72</v>
      </c>
      <c r="D7">
        <f>COUNTIFS(goal, "&gt;19999", goal, "&lt;25000", state, "canceled")</f>
        <v>14</v>
      </c>
      <c r="E7">
        <f t="shared" si="0"/>
        <v>235</v>
      </c>
      <c r="F7" s="5">
        <f t="shared" si="1"/>
        <v>0.63404255319148939</v>
      </c>
      <c r="G7" s="5">
        <f t="shared" si="2"/>
        <v>0.30638297872340425</v>
      </c>
      <c r="H7" s="5">
        <f t="shared" si="3"/>
        <v>5.9574468085106386E-2</v>
      </c>
    </row>
    <row r="8" spans="1:8" x14ac:dyDescent="0.2">
      <c r="A8" t="s">
        <v>8400</v>
      </c>
      <c r="B8">
        <f>COUNTIFS(goal, "&gt;24999", goal, "&lt;30000")</f>
        <v>138</v>
      </c>
      <c r="C8">
        <f>COUNTIFS(goal, "&gt;24999", goal, "&lt;30000", state, "failed")</f>
        <v>64</v>
      </c>
      <c r="D8">
        <f>COUNTIFS(goal, "&gt;24999", goal, "&lt;30000", state, "canceled")</f>
        <v>18</v>
      </c>
      <c r="E8">
        <f t="shared" si="0"/>
        <v>220</v>
      </c>
      <c r="F8" s="5">
        <f t="shared" si="1"/>
        <v>0.62727272727272732</v>
      </c>
      <c r="G8" s="5">
        <f t="shared" si="2"/>
        <v>0.29090909090909089</v>
      </c>
      <c r="H8" s="5">
        <f t="shared" si="3"/>
        <v>8.1818181818181818E-2</v>
      </c>
    </row>
    <row r="9" spans="1:8" x14ac:dyDescent="0.2">
      <c r="A9" t="s">
        <v>8401</v>
      </c>
      <c r="B9">
        <f>COUNTIFS(goal, "&gt;29999", goal, "&lt;35000")</f>
        <v>84</v>
      </c>
      <c r="C9">
        <f>COUNTIFS(goal, "&gt;29999", goal, "&lt;35000", state, "failed")</f>
        <v>37</v>
      </c>
      <c r="D9">
        <f>COUNTIFS(goal, "&gt;29999", goal, "&lt;35000", state, "canceled")</f>
        <v>13</v>
      </c>
      <c r="E9">
        <f t="shared" si="0"/>
        <v>134</v>
      </c>
      <c r="F9" s="5">
        <f t="shared" si="1"/>
        <v>0.62686567164179108</v>
      </c>
      <c r="G9" s="5">
        <f t="shared" si="2"/>
        <v>0.27611940298507465</v>
      </c>
      <c r="H9" s="5">
        <f t="shared" si="3"/>
        <v>9.7014925373134331E-2</v>
      </c>
    </row>
    <row r="10" spans="1:8" x14ac:dyDescent="0.2">
      <c r="A10" t="s">
        <v>8402</v>
      </c>
      <c r="B10">
        <f>COUNTIFS(goal, "&gt;34999", goal, "&lt;40000")</f>
        <v>55</v>
      </c>
      <c r="C10">
        <f>COUNTIFS(goal, "&gt;34999", goal, "&lt;40000", state, "failed")</f>
        <v>22</v>
      </c>
      <c r="D10">
        <f>COUNTIFS(goal, "&gt;34999", goal, "&lt;40000", state, "canceled")</f>
        <v>7</v>
      </c>
      <c r="E10">
        <f t="shared" si="0"/>
        <v>84</v>
      </c>
      <c r="F10" s="5">
        <f t="shared" si="1"/>
        <v>0.65476190476190477</v>
      </c>
      <c r="G10" s="5">
        <f t="shared" si="2"/>
        <v>0.26190476190476192</v>
      </c>
      <c r="H10" s="5">
        <f t="shared" si="3"/>
        <v>8.3333333333333329E-2</v>
      </c>
    </row>
    <row r="11" spans="1:8" x14ac:dyDescent="0.2">
      <c r="A11" t="s">
        <v>8403</v>
      </c>
      <c r="B11">
        <f>COUNTIFS(goal, "&gt;39999", goal, "&lt;45000")</f>
        <v>44</v>
      </c>
      <c r="C11">
        <f>COUNTIFS(goal, "&gt;39999", goal, "&lt;45000", state, "failed")</f>
        <v>16</v>
      </c>
      <c r="D11">
        <f>COUNTIFS(goal, "&gt;39999", goal, "&lt;45000", state, "canceled")</f>
        <v>6</v>
      </c>
      <c r="E11">
        <f t="shared" si="0"/>
        <v>66</v>
      </c>
      <c r="F11" s="5">
        <f t="shared" si="1"/>
        <v>0.66666666666666663</v>
      </c>
      <c r="G11" s="5">
        <f t="shared" si="2"/>
        <v>0.24242424242424243</v>
      </c>
      <c r="H11" s="5">
        <f t="shared" si="3"/>
        <v>9.0909090909090912E-2</v>
      </c>
    </row>
    <row r="12" spans="1:8" x14ac:dyDescent="0.2">
      <c r="A12" t="s">
        <v>8404</v>
      </c>
      <c r="B12">
        <f>COUNTIFS(goal, "&gt;44999", goal, "&lt;50000")</f>
        <v>21</v>
      </c>
      <c r="C12">
        <f>COUNTIFS(goal, "&gt;44999", goal, "&lt;50000", state, "failed")</f>
        <v>11</v>
      </c>
      <c r="D12">
        <f>COUNTIFS(goal, "&gt;44999", goal, "&lt;50000", state, "canceled")</f>
        <v>4</v>
      </c>
      <c r="E12">
        <f t="shared" si="0"/>
        <v>36</v>
      </c>
      <c r="F12" s="5">
        <f t="shared" si="1"/>
        <v>0.58333333333333337</v>
      </c>
      <c r="G12" s="5">
        <f t="shared" si="2"/>
        <v>0.30555555555555558</v>
      </c>
      <c r="H12" s="5">
        <f t="shared" si="3"/>
        <v>0.1111111111111111</v>
      </c>
    </row>
    <row r="13" spans="1:8" x14ac:dyDescent="0.2">
      <c r="A13" t="s">
        <v>8405</v>
      </c>
      <c r="B13">
        <f>COUNTIF(goal, "&gt;=50000")</f>
        <v>449</v>
      </c>
      <c r="C13">
        <f>COUNTIFS(goal, "&gt;=50000", state, "failed")</f>
        <v>258</v>
      </c>
      <c r="D13">
        <f>COUNTIFS(goal, "&gt;=50000", state, "canceled")</f>
        <v>100</v>
      </c>
      <c r="E13">
        <f t="shared" si="0"/>
        <v>807</v>
      </c>
      <c r="F13" s="5">
        <f t="shared" si="1"/>
        <v>0.55638166047087978</v>
      </c>
      <c r="G13" s="5">
        <f t="shared" si="2"/>
        <v>0.31970260223048325</v>
      </c>
      <c r="H13" s="5">
        <f t="shared" si="3"/>
        <v>0.12391573729863693</v>
      </c>
    </row>
    <row r="14" spans="1:8" x14ac:dyDescent="0.2">
      <c r="A14" t="s">
        <v>8406</v>
      </c>
      <c r="B14">
        <f>SUM(B2:B13)</f>
        <v>4114</v>
      </c>
      <c r="C14">
        <f t="shared" ref="C14:H14" si="4">SUM(C2:C13)</f>
        <v>1530</v>
      </c>
      <c r="D14">
        <f t="shared" si="4"/>
        <v>349</v>
      </c>
      <c r="E14">
        <f t="shared" si="4"/>
        <v>5993</v>
      </c>
      <c r="F14" s="5">
        <f>B14/E14</f>
        <v>0.68646754546971467</v>
      </c>
      <c r="G14" s="5">
        <f>C14/E14</f>
        <v>0.25529784748873685</v>
      </c>
      <c r="H14" s="5">
        <f>D14/E14</f>
        <v>5.8234607041548474E-2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FEAE-6F61-3245-B6D7-7109D239F50D}">
  <sheetPr codeName="Sheet8"/>
  <dimension ref="A1:F3"/>
  <sheetViews>
    <sheetView topLeftCell="C1" workbookViewId="0"/>
  </sheetViews>
  <sheetFormatPr baseColWidth="10" defaultRowHeight="15" x14ac:dyDescent="0.2"/>
  <cols>
    <col min="1" max="1" width="16.6640625" bestFit="1" customWidth="1"/>
    <col min="2" max="2" width="14.83203125" bestFit="1" customWidth="1"/>
    <col min="3" max="3" width="12.1640625" bestFit="1" customWidth="1"/>
    <col min="4" max="4" width="5.1640625" bestFit="1" customWidth="1"/>
    <col min="5" max="6" width="12.1640625" bestFit="1" customWidth="1"/>
    <col min="7" max="8" width="16.6640625" bestFit="1" customWidth="1"/>
    <col min="9" max="9" width="20.83203125" bestFit="1" customWidth="1"/>
    <col min="10" max="10" width="20" bestFit="1" customWidth="1"/>
  </cols>
  <sheetData>
    <row r="1" spans="1:6" x14ac:dyDescent="0.2">
      <c r="B1" s="8" t="s">
        <v>8322</v>
      </c>
    </row>
    <row r="2" spans="1:6" x14ac:dyDescent="0.2">
      <c r="B2" t="s">
        <v>8220</v>
      </c>
      <c r="C2" t="s">
        <v>8221</v>
      </c>
      <c r="D2" t="s">
        <v>8222</v>
      </c>
      <c r="E2" t="s">
        <v>8219</v>
      </c>
      <c r="F2" t="s">
        <v>8320</v>
      </c>
    </row>
    <row r="3" spans="1:6" x14ac:dyDescent="0.2">
      <c r="A3" t="s">
        <v>8385</v>
      </c>
      <c r="B3" s="7">
        <v>35.974212034383953</v>
      </c>
      <c r="C3" s="7">
        <v>34.973856209150327</v>
      </c>
      <c r="D3" s="7">
        <v>34.4</v>
      </c>
      <c r="E3" s="7">
        <v>31.85995423340961</v>
      </c>
      <c r="F3" s="7">
        <v>33.397909577053959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676C-25EF-2B45-AEB0-ADF9717428AE}">
  <sheetPr codeName="Sheet3"/>
  <dimension ref="A1:C77"/>
  <sheetViews>
    <sheetView topLeftCell="D21" workbookViewId="0"/>
  </sheetViews>
  <sheetFormatPr baseColWidth="10" defaultRowHeight="15" x14ac:dyDescent="0.2"/>
  <cols>
    <col min="1" max="1" width="12.1640625" bestFit="1" customWidth="1"/>
    <col min="2" max="2" width="12.5" bestFit="1" customWidth="1"/>
    <col min="3" max="3" width="15.6640625" bestFit="1" customWidth="1"/>
  </cols>
  <sheetData>
    <row r="1" spans="1:3" x14ac:dyDescent="0.2">
      <c r="A1" s="8" t="s">
        <v>8310</v>
      </c>
      <c r="B1" t="s">
        <v>8369</v>
      </c>
      <c r="C1" t="s">
        <v>8370</v>
      </c>
    </row>
    <row r="2" spans="1:3" x14ac:dyDescent="0.2">
      <c r="A2" s="13">
        <v>1</v>
      </c>
      <c r="B2" s="7">
        <v>0</v>
      </c>
      <c r="C2" s="7">
        <v>2</v>
      </c>
    </row>
    <row r="3" spans="1:3" x14ac:dyDescent="0.2">
      <c r="A3" s="13">
        <v>2</v>
      </c>
      <c r="B3" s="7">
        <v>1</v>
      </c>
      <c r="C3" s="7">
        <v>0</v>
      </c>
    </row>
    <row r="4" spans="1:3" x14ac:dyDescent="0.2">
      <c r="A4" s="13">
        <v>3</v>
      </c>
      <c r="B4" s="7">
        <v>1</v>
      </c>
      <c r="C4" s="7">
        <v>0</v>
      </c>
    </row>
    <row r="5" spans="1:3" x14ac:dyDescent="0.2">
      <c r="A5" s="13">
        <v>4</v>
      </c>
      <c r="B5" s="7">
        <v>2</v>
      </c>
      <c r="C5" s="7">
        <v>1</v>
      </c>
    </row>
    <row r="6" spans="1:3" x14ac:dyDescent="0.2">
      <c r="A6" s="13">
        <v>5</v>
      </c>
      <c r="B6" s="7">
        <v>0</v>
      </c>
      <c r="C6" s="7">
        <v>2</v>
      </c>
    </row>
    <row r="7" spans="1:3" x14ac:dyDescent="0.2">
      <c r="A7" s="13">
        <v>6</v>
      </c>
      <c r="B7" s="7">
        <v>3</v>
      </c>
      <c r="C7" s="7">
        <v>1</v>
      </c>
    </row>
    <row r="8" spans="1:3" x14ac:dyDescent="0.2">
      <c r="A8" s="13">
        <v>7</v>
      </c>
      <c r="B8" s="7">
        <v>7</v>
      </c>
      <c r="C8" s="7">
        <v>7</v>
      </c>
    </row>
    <row r="9" spans="1:3" x14ac:dyDescent="0.2">
      <c r="A9" s="13">
        <v>8</v>
      </c>
      <c r="B9" s="7">
        <v>4</v>
      </c>
      <c r="C9" s="7">
        <v>5</v>
      </c>
    </row>
    <row r="10" spans="1:3" x14ac:dyDescent="0.2">
      <c r="A10" s="13">
        <v>9</v>
      </c>
      <c r="B10" s="7">
        <v>7</v>
      </c>
      <c r="C10" s="7">
        <v>2</v>
      </c>
    </row>
    <row r="11" spans="1:3" x14ac:dyDescent="0.2">
      <c r="A11" s="13">
        <v>10</v>
      </c>
      <c r="B11" s="7">
        <v>11</v>
      </c>
      <c r="C11" s="7">
        <v>7</v>
      </c>
    </row>
    <row r="12" spans="1:3" x14ac:dyDescent="0.2">
      <c r="A12" s="13">
        <v>11</v>
      </c>
      <c r="B12" s="7">
        <v>13</v>
      </c>
      <c r="C12" s="7">
        <v>0</v>
      </c>
    </row>
    <row r="13" spans="1:3" x14ac:dyDescent="0.2">
      <c r="A13" s="13">
        <v>12</v>
      </c>
      <c r="B13" s="7">
        <v>9</v>
      </c>
      <c r="C13" s="7">
        <v>8</v>
      </c>
    </row>
    <row r="14" spans="1:3" x14ac:dyDescent="0.2">
      <c r="A14" s="13">
        <v>13</v>
      </c>
      <c r="B14" s="7">
        <v>9</v>
      </c>
      <c r="C14" s="7">
        <v>4</v>
      </c>
    </row>
    <row r="15" spans="1:3" x14ac:dyDescent="0.2">
      <c r="A15" s="13">
        <v>14</v>
      </c>
      <c r="B15" s="7">
        <v>58</v>
      </c>
      <c r="C15" s="7">
        <v>18</v>
      </c>
    </row>
    <row r="16" spans="1:3" x14ac:dyDescent="0.2">
      <c r="A16" s="13">
        <v>15</v>
      </c>
      <c r="B16" s="7">
        <v>32</v>
      </c>
      <c r="C16" s="7">
        <v>23</v>
      </c>
    </row>
    <row r="17" spans="1:3" x14ac:dyDescent="0.2">
      <c r="A17" s="13">
        <v>16</v>
      </c>
      <c r="B17" s="7">
        <v>21</v>
      </c>
      <c r="C17" s="7">
        <v>5</v>
      </c>
    </row>
    <row r="18" spans="1:3" x14ac:dyDescent="0.2">
      <c r="A18" s="13">
        <v>17</v>
      </c>
      <c r="B18" s="7">
        <v>13</v>
      </c>
      <c r="C18" s="7">
        <v>8</v>
      </c>
    </row>
    <row r="19" spans="1:3" x14ac:dyDescent="0.2">
      <c r="A19" s="13">
        <v>18</v>
      </c>
      <c r="B19" s="7">
        <v>22</v>
      </c>
      <c r="C19" s="7">
        <v>6</v>
      </c>
    </row>
    <row r="20" spans="1:3" x14ac:dyDescent="0.2">
      <c r="A20" s="13">
        <v>19</v>
      </c>
      <c r="B20" s="7">
        <v>15</v>
      </c>
      <c r="C20" s="7">
        <v>7</v>
      </c>
    </row>
    <row r="21" spans="1:3" x14ac:dyDescent="0.2">
      <c r="A21" s="13">
        <v>20</v>
      </c>
      <c r="B21" s="7">
        <v>35</v>
      </c>
      <c r="C21" s="7">
        <v>34</v>
      </c>
    </row>
    <row r="22" spans="1:3" x14ac:dyDescent="0.2">
      <c r="A22" s="13">
        <v>21</v>
      </c>
      <c r="B22" s="7">
        <v>68</v>
      </c>
      <c r="C22" s="7">
        <v>26</v>
      </c>
    </row>
    <row r="23" spans="1:3" x14ac:dyDescent="0.2">
      <c r="A23" s="13">
        <v>22</v>
      </c>
      <c r="B23" s="7">
        <v>38</v>
      </c>
      <c r="C23" s="7">
        <v>9</v>
      </c>
    </row>
    <row r="24" spans="1:3" x14ac:dyDescent="0.2">
      <c r="A24" s="13">
        <v>23</v>
      </c>
      <c r="B24" s="7">
        <v>24</v>
      </c>
      <c r="C24" s="7">
        <v>12</v>
      </c>
    </row>
    <row r="25" spans="1:3" x14ac:dyDescent="0.2">
      <c r="A25" s="13">
        <v>24</v>
      </c>
      <c r="B25" s="7">
        <v>21</v>
      </c>
      <c r="C25" s="7">
        <v>13</v>
      </c>
    </row>
    <row r="26" spans="1:3" x14ac:dyDescent="0.2">
      <c r="A26" s="13">
        <v>25</v>
      </c>
      <c r="B26" s="7">
        <v>51</v>
      </c>
      <c r="C26" s="7">
        <v>29</v>
      </c>
    </row>
    <row r="27" spans="1:3" x14ac:dyDescent="0.2">
      <c r="A27" s="13">
        <v>26</v>
      </c>
      <c r="B27" s="7">
        <v>17</v>
      </c>
      <c r="C27" s="7">
        <v>2</v>
      </c>
    </row>
    <row r="28" spans="1:3" x14ac:dyDescent="0.2">
      <c r="A28" s="13">
        <v>27</v>
      </c>
      <c r="B28" s="7">
        <v>27</v>
      </c>
      <c r="C28" s="7">
        <v>11</v>
      </c>
    </row>
    <row r="29" spans="1:3" x14ac:dyDescent="0.2">
      <c r="A29" s="13">
        <v>28</v>
      </c>
      <c r="B29" s="7">
        <v>65</v>
      </c>
      <c r="C29" s="7">
        <v>25</v>
      </c>
    </row>
    <row r="30" spans="1:3" x14ac:dyDescent="0.2">
      <c r="A30" s="13">
        <v>29</v>
      </c>
      <c r="B30" s="7">
        <v>41</v>
      </c>
      <c r="C30" s="7">
        <v>36</v>
      </c>
    </row>
    <row r="31" spans="1:3" x14ac:dyDescent="0.2">
      <c r="A31" s="13">
        <v>30</v>
      </c>
      <c r="B31" s="7">
        <v>837</v>
      </c>
      <c r="C31" s="7">
        <v>912</v>
      </c>
    </row>
    <row r="32" spans="1:3" x14ac:dyDescent="0.2">
      <c r="A32" s="13">
        <v>31</v>
      </c>
      <c r="B32" s="7">
        <v>90</v>
      </c>
      <c r="C32" s="7">
        <v>54</v>
      </c>
    </row>
    <row r="33" spans="1:3" x14ac:dyDescent="0.2">
      <c r="A33" s="13">
        <v>32</v>
      </c>
      <c r="B33" s="7">
        <v>45</v>
      </c>
      <c r="C33" s="7">
        <v>24</v>
      </c>
    </row>
    <row r="34" spans="1:3" x14ac:dyDescent="0.2">
      <c r="A34" s="13">
        <v>33</v>
      </c>
      <c r="B34" s="7">
        <v>40</v>
      </c>
      <c r="C34" s="7">
        <v>19</v>
      </c>
    </row>
    <row r="35" spans="1:3" x14ac:dyDescent="0.2">
      <c r="A35" s="13">
        <v>34</v>
      </c>
      <c r="B35" s="7">
        <v>33</v>
      </c>
      <c r="C35" s="7">
        <v>13</v>
      </c>
    </row>
    <row r="36" spans="1:3" x14ac:dyDescent="0.2">
      <c r="A36" s="13">
        <v>35</v>
      </c>
      <c r="B36" s="7">
        <v>65</v>
      </c>
      <c r="C36" s="7">
        <v>37</v>
      </c>
    </row>
    <row r="37" spans="1:3" x14ac:dyDescent="0.2">
      <c r="A37" s="13">
        <v>36</v>
      </c>
      <c r="B37" s="7">
        <v>31</v>
      </c>
      <c r="C37" s="7">
        <v>6</v>
      </c>
    </row>
    <row r="38" spans="1:3" x14ac:dyDescent="0.2">
      <c r="A38" s="13">
        <v>37</v>
      </c>
      <c r="B38" s="7">
        <v>25</v>
      </c>
      <c r="C38" s="7">
        <v>13</v>
      </c>
    </row>
    <row r="39" spans="1:3" x14ac:dyDescent="0.2">
      <c r="A39" s="13">
        <v>38</v>
      </c>
      <c r="B39" s="7">
        <v>15</v>
      </c>
      <c r="C39" s="7">
        <v>9</v>
      </c>
    </row>
    <row r="40" spans="1:3" x14ac:dyDescent="0.2">
      <c r="A40" s="13">
        <v>39</v>
      </c>
      <c r="B40" s="7">
        <v>14</v>
      </c>
      <c r="C40" s="7">
        <v>4</v>
      </c>
    </row>
    <row r="41" spans="1:3" x14ac:dyDescent="0.2">
      <c r="A41" s="13">
        <v>40</v>
      </c>
      <c r="B41" s="7">
        <v>46</v>
      </c>
      <c r="C41" s="7">
        <v>48</v>
      </c>
    </row>
    <row r="42" spans="1:3" x14ac:dyDescent="0.2">
      <c r="A42" s="13">
        <v>41</v>
      </c>
      <c r="B42" s="7">
        <v>9</v>
      </c>
      <c r="C42" s="7">
        <v>10</v>
      </c>
    </row>
    <row r="43" spans="1:3" x14ac:dyDescent="0.2">
      <c r="A43" s="13">
        <v>42</v>
      </c>
      <c r="B43" s="7">
        <v>12</v>
      </c>
      <c r="C43" s="7">
        <v>16</v>
      </c>
    </row>
    <row r="44" spans="1:3" x14ac:dyDescent="0.2">
      <c r="A44" s="13">
        <v>43</v>
      </c>
      <c r="B44" s="7">
        <v>13</v>
      </c>
      <c r="C44" s="7">
        <v>9</v>
      </c>
    </row>
    <row r="45" spans="1:3" x14ac:dyDescent="0.2">
      <c r="A45" s="13">
        <v>44</v>
      </c>
      <c r="B45" s="7">
        <v>10</v>
      </c>
      <c r="C45" s="7">
        <v>11</v>
      </c>
    </row>
    <row r="46" spans="1:3" x14ac:dyDescent="0.2">
      <c r="A46" s="13">
        <v>45</v>
      </c>
      <c r="B46" s="7">
        <v>75</v>
      </c>
      <c r="C46" s="7">
        <v>84</v>
      </c>
    </row>
    <row r="47" spans="1:3" x14ac:dyDescent="0.2">
      <c r="A47" s="13">
        <v>46</v>
      </c>
      <c r="B47" s="7">
        <v>10</v>
      </c>
      <c r="C47" s="7">
        <v>8</v>
      </c>
    </row>
    <row r="48" spans="1:3" x14ac:dyDescent="0.2">
      <c r="A48" s="13">
        <v>47</v>
      </c>
      <c r="B48" s="7">
        <v>5</v>
      </c>
      <c r="C48" s="7">
        <v>2</v>
      </c>
    </row>
    <row r="49" spans="1:3" x14ac:dyDescent="0.2">
      <c r="A49" s="13">
        <v>48</v>
      </c>
      <c r="B49" s="7">
        <v>2</v>
      </c>
      <c r="C49" s="7">
        <v>5</v>
      </c>
    </row>
    <row r="50" spans="1:3" x14ac:dyDescent="0.2">
      <c r="A50" s="13">
        <v>49</v>
      </c>
      <c r="B50" s="7">
        <v>8</v>
      </c>
      <c r="C50" s="7">
        <v>6</v>
      </c>
    </row>
    <row r="51" spans="1:3" x14ac:dyDescent="0.2">
      <c r="A51" s="13">
        <v>50</v>
      </c>
      <c r="B51" s="7">
        <v>14</v>
      </c>
      <c r="C51" s="7">
        <v>15</v>
      </c>
    </row>
    <row r="52" spans="1:3" x14ac:dyDescent="0.2">
      <c r="A52" s="13">
        <v>51</v>
      </c>
      <c r="B52" s="7">
        <v>2</v>
      </c>
      <c r="C52" s="7">
        <v>2</v>
      </c>
    </row>
    <row r="53" spans="1:3" x14ac:dyDescent="0.2">
      <c r="A53" s="13">
        <v>52</v>
      </c>
      <c r="B53" s="7">
        <v>2</v>
      </c>
      <c r="C53" s="7">
        <v>5</v>
      </c>
    </row>
    <row r="54" spans="1:3" x14ac:dyDescent="0.2">
      <c r="A54" s="13">
        <v>53</v>
      </c>
      <c r="B54" s="7">
        <v>4</v>
      </c>
      <c r="C54" s="7">
        <v>5</v>
      </c>
    </row>
    <row r="55" spans="1:3" x14ac:dyDescent="0.2">
      <c r="A55" s="13">
        <v>54</v>
      </c>
      <c r="B55" s="7">
        <v>6</v>
      </c>
      <c r="C55" s="7">
        <v>4</v>
      </c>
    </row>
    <row r="56" spans="1:3" x14ac:dyDescent="0.2">
      <c r="A56" s="13">
        <v>55</v>
      </c>
      <c r="B56" s="7">
        <v>3</v>
      </c>
      <c r="C56" s="7">
        <v>9</v>
      </c>
    </row>
    <row r="57" spans="1:3" x14ac:dyDescent="0.2">
      <c r="A57" s="13">
        <v>56</v>
      </c>
      <c r="B57" s="7">
        <v>5</v>
      </c>
      <c r="C57" s="7">
        <v>6</v>
      </c>
    </row>
    <row r="58" spans="1:3" x14ac:dyDescent="0.2">
      <c r="A58" s="13">
        <v>57</v>
      </c>
      <c r="B58" s="7">
        <v>4</v>
      </c>
      <c r="C58" s="7">
        <v>4</v>
      </c>
    </row>
    <row r="59" spans="1:3" x14ac:dyDescent="0.2">
      <c r="A59" s="13">
        <v>58</v>
      </c>
      <c r="B59" s="7">
        <v>7</v>
      </c>
      <c r="C59" s="7">
        <v>7</v>
      </c>
    </row>
    <row r="60" spans="1:3" x14ac:dyDescent="0.2">
      <c r="A60" s="13">
        <v>59</v>
      </c>
      <c r="B60" s="7">
        <v>8</v>
      </c>
      <c r="C60" s="7">
        <v>11</v>
      </c>
    </row>
    <row r="61" spans="1:3" x14ac:dyDescent="0.2">
      <c r="A61" s="13">
        <v>60</v>
      </c>
      <c r="B61" s="7">
        <v>116</v>
      </c>
      <c r="C61" s="7">
        <v>251</v>
      </c>
    </row>
    <row r="62" spans="1:3" x14ac:dyDescent="0.2">
      <c r="A62" s="13">
        <v>61</v>
      </c>
      <c r="B62" s="7">
        <v>3</v>
      </c>
      <c r="C62" s="7">
        <v>1</v>
      </c>
    </row>
    <row r="63" spans="1:3" x14ac:dyDescent="0.2">
      <c r="A63" s="13">
        <v>62</v>
      </c>
      <c r="B63" s="7">
        <v>3</v>
      </c>
      <c r="C63" s="7">
        <v>0</v>
      </c>
    </row>
    <row r="64" spans="1:3" x14ac:dyDescent="0.2">
      <c r="A64" s="13">
        <v>64</v>
      </c>
      <c r="B64" s="7">
        <v>2</v>
      </c>
      <c r="C64" s="7">
        <v>0</v>
      </c>
    </row>
    <row r="65" spans="1:3" x14ac:dyDescent="0.2">
      <c r="A65" s="13">
        <v>66</v>
      </c>
      <c r="B65" s="7">
        <v>2</v>
      </c>
      <c r="C65" s="7">
        <v>0</v>
      </c>
    </row>
    <row r="66" spans="1:3" x14ac:dyDescent="0.2">
      <c r="A66" s="13">
        <v>67</v>
      </c>
      <c r="B66" s="7">
        <v>1</v>
      </c>
      <c r="C66" s="7">
        <v>0</v>
      </c>
    </row>
    <row r="67" spans="1:3" x14ac:dyDescent="0.2">
      <c r="A67" s="13">
        <v>69</v>
      </c>
      <c r="B67" s="7">
        <v>1</v>
      </c>
      <c r="C67" s="7">
        <v>1</v>
      </c>
    </row>
    <row r="68" spans="1:3" x14ac:dyDescent="0.2">
      <c r="A68" s="13">
        <v>71</v>
      </c>
      <c r="B68" s="7">
        <v>1</v>
      </c>
      <c r="C68" s="7">
        <v>0</v>
      </c>
    </row>
    <row r="69" spans="1:3" x14ac:dyDescent="0.2">
      <c r="A69" s="13">
        <v>73</v>
      </c>
      <c r="B69" s="7">
        <v>0</v>
      </c>
      <c r="C69" s="7">
        <v>1</v>
      </c>
    </row>
    <row r="70" spans="1:3" x14ac:dyDescent="0.2">
      <c r="A70" s="13">
        <v>74</v>
      </c>
      <c r="B70" s="7">
        <v>2</v>
      </c>
      <c r="C70" s="7">
        <v>0</v>
      </c>
    </row>
    <row r="71" spans="1:3" x14ac:dyDescent="0.2">
      <c r="A71" s="13">
        <v>77</v>
      </c>
      <c r="B71" s="7">
        <v>1</v>
      </c>
      <c r="C71" s="7">
        <v>0</v>
      </c>
    </row>
    <row r="72" spans="1:3" x14ac:dyDescent="0.2">
      <c r="A72" s="13">
        <v>78</v>
      </c>
      <c r="B72" s="7">
        <v>2</v>
      </c>
      <c r="C72" s="7">
        <v>0</v>
      </c>
    </row>
    <row r="73" spans="1:3" x14ac:dyDescent="0.2">
      <c r="A73" s="13">
        <v>80</v>
      </c>
      <c r="B73" s="7">
        <v>1</v>
      </c>
      <c r="C73" s="7">
        <v>0</v>
      </c>
    </row>
    <row r="74" spans="1:3" x14ac:dyDescent="0.2">
      <c r="A74" s="13">
        <v>86</v>
      </c>
      <c r="B74" s="7">
        <v>2</v>
      </c>
      <c r="C74" s="7">
        <v>0</v>
      </c>
    </row>
    <row r="75" spans="1:3" x14ac:dyDescent="0.2">
      <c r="A75" s="13">
        <v>87</v>
      </c>
      <c r="B75" s="7">
        <v>1</v>
      </c>
      <c r="C75" s="7">
        <v>1</v>
      </c>
    </row>
    <row r="76" spans="1:3" x14ac:dyDescent="0.2">
      <c r="A76" s="13">
        <v>90</v>
      </c>
      <c r="B76" s="7">
        <v>5</v>
      </c>
      <c r="C76" s="7">
        <v>0</v>
      </c>
    </row>
    <row r="77" spans="1:3" x14ac:dyDescent="0.2">
      <c r="A77" s="13" t="s">
        <v>8320</v>
      </c>
      <c r="B77" s="7">
        <v>2198</v>
      </c>
      <c r="C77" s="7">
        <v>1916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Starter Book</vt:lpstr>
      <vt:lpstr>Category</vt:lpstr>
      <vt:lpstr>Sub-Category</vt:lpstr>
      <vt:lpstr>Date Created</vt:lpstr>
      <vt:lpstr>Additional Learning Past This</vt:lpstr>
      <vt:lpstr>Bonus One</vt:lpstr>
      <vt:lpstr>Average Duration</vt:lpstr>
      <vt:lpstr>Success By Duration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Avery</cp:lastModifiedBy>
  <dcterms:created xsi:type="dcterms:W3CDTF">2017-04-20T15:17:24Z</dcterms:created>
  <dcterms:modified xsi:type="dcterms:W3CDTF">2020-03-07T17:31:01Z</dcterms:modified>
</cp:coreProperties>
</file>